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9E3FF3-7176-45B3-AFE7-0206B3CD890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ORTADA" sheetId="1" r:id="rId1"/>
    <sheet name="CODEBOOK" sheetId="2" r:id="rId2"/>
    <sheet name="ESCALAS" sheetId="3" r:id="rId3"/>
    <sheet name="DATOS_FORMS" sheetId="4" r:id="rId4"/>
    <sheet name="DATOS_NUMERICOS" sheetId="5" r:id="rId5"/>
    <sheet name="CALCULO_INDICE" sheetId="6" r:id="rId6"/>
    <sheet name="DASHBOAR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0" i="6" l="1"/>
  <c r="H204" i="6"/>
  <c r="F198" i="6"/>
  <c r="D192" i="6"/>
  <c r="B186" i="6"/>
  <c r="L180" i="6"/>
  <c r="K176" i="6"/>
  <c r="I172" i="6"/>
  <c r="H168" i="6"/>
  <c r="I164" i="6"/>
  <c r="G158" i="6"/>
  <c r="E152" i="6"/>
  <c r="C146" i="6"/>
  <c r="A140" i="6"/>
  <c r="H134" i="6"/>
  <c r="T132" i="6"/>
  <c r="D132" i="6"/>
  <c r="N130" i="6"/>
  <c r="H128" i="6"/>
  <c r="R126" i="6"/>
  <c r="B126" i="6"/>
  <c r="L124" i="6"/>
  <c r="F122" i="6"/>
  <c r="P120" i="6"/>
  <c r="J118" i="6"/>
  <c r="T116" i="6"/>
  <c r="D116" i="6"/>
  <c r="N114" i="6"/>
  <c r="H112" i="6"/>
  <c r="R110" i="6"/>
  <c r="B110" i="6"/>
  <c r="L108" i="6"/>
  <c r="F106" i="6"/>
  <c r="P104" i="6"/>
  <c r="J102" i="6"/>
  <c r="T100" i="6"/>
  <c r="D100" i="6"/>
  <c r="N98" i="6"/>
  <c r="H96" i="6"/>
  <c r="R94" i="6"/>
  <c r="B94" i="6"/>
  <c r="L92" i="6"/>
  <c r="F90" i="6"/>
  <c r="P88" i="6"/>
  <c r="G88" i="6"/>
  <c r="A86" i="6"/>
  <c r="BJ301" i="5"/>
  <c r="BI301" i="5"/>
  <c r="BH301" i="5"/>
  <c r="BG301" i="5"/>
  <c r="BF301" i="5"/>
  <c r="BE301" i="5"/>
  <c r="BD301" i="5"/>
  <c r="BC301" i="5"/>
  <c r="BB301" i="5"/>
  <c r="BA301" i="5"/>
  <c r="AZ301" i="5"/>
  <c r="AY301" i="5"/>
  <c r="AX301" i="5"/>
  <c r="AW301" i="5"/>
  <c r="AV301" i="5"/>
  <c r="AU301" i="5"/>
  <c r="AT301" i="5"/>
  <c r="AS301" i="5"/>
  <c r="AR301" i="5"/>
  <c r="AQ301" i="5"/>
  <c r="AP301" i="5"/>
  <c r="AO301" i="5"/>
  <c r="AN301" i="5"/>
  <c r="AM301" i="5"/>
  <c r="AL301" i="5"/>
  <c r="AK301" i="5"/>
  <c r="AJ301" i="5"/>
  <c r="AI301" i="5"/>
  <c r="AH301" i="5"/>
  <c r="AG301" i="5"/>
  <c r="AF301" i="5"/>
  <c r="AE301" i="5"/>
  <c r="AD301" i="5"/>
  <c r="AC301" i="5"/>
  <c r="AB301" i="5"/>
  <c r="AA301" i="5"/>
  <c r="Z301" i="5"/>
  <c r="Y301" i="5"/>
  <c r="X301" i="5"/>
  <c r="W301" i="5"/>
  <c r="V301" i="5"/>
  <c r="U301" i="5"/>
  <c r="T301" i="5"/>
  <c r="S301" i="5"/>
  <c r="R301" i="5"/>
  <c r="Q301" i="5"/>
  <c r="P301" i="5"/>
  <c r="O301" i="5"/>
  <c r="N301" i="5"/>
  <c r="M301" i="5"/>
  <c r="L301" i="5"/>
  <c r="K301" i="5"/>
  <c r="J301" i="5"/>
  <c r="I301" i="5"/>
  <c r="H301" i="5"/>
  <c r="G301" i="5"/>
  <c r="F301" i="5"/>
  <c r="E301" i="5"/>
  <c r="D301" i="5"/>
  <c r="C301" i="5"/>
  <c r="B301" i="5"/>
  <c r="A301" i="5"/>
  <c r="A312" i="6" s="1"/>
  <c r="BJ300" i="5"/>
  <c r="BI300" i="5"/>
  <c r="BH300" i="5"/>
  <c r="BG300" i="5"/>
  <c r="BF300" i="5"/>
  <c r="BE300" i="5"/>
  <c r="BD300" i="5"/>
  <c r="BC300" i="5"/>
  <c r="BB300" i="5"/>
  <c r="BA300" i="5"/>
  <c r="AZ300" i="5"/>
  <c r="AY300" i="5"/>
  <c r="AX300" i="5"/>
  <c r="AW300" i="5"/>
  <c r="AV300" i="5"/>
  <c r="AU300" i="5"/>
  <c r="AT300" i="5"/>
  <c r="AS300" i="5"/>
  <c r="AR300" i="5"/>
  <c r="AQ300" i="5"/>
  <c r="AP300" i="5"/>
  <c r="AO300" i="5"/>
  <c r="AN300" i="5"/>
  <c r="AM300" i="5"/>
  <c r="AL300" i="5"/>
  <c r="AK300" i="5"/>
  <c r="AJ300" i="5"/>
  <c r="AI300" i="5"/>
  <c r="AH300" i="5"/>
  <c r="AG300" i="5"/>
  <c r="AF300" i="5"/>
  <c r="AE300" i="5"/>
  <c r="AD300" i="5"/>
  <c r="AC300" i="5"/>
  <c r="AB300" i="5"/>
  <c r="AA300" i="5"/>
  <c r="Z300" i="5"/>
  <c r="Y300" i="5"/>
  <c r="X300" i="5"/>
  <c r="W300" i="5"/>
  <c r="V300" i="5"/>
  <c r="U300" i="5"/>
  <c r="T300" i="5"/>
  <c r="S300" i="5"/>
  <c r="R300" i="5"/>
  <c r="Q300" i="5"/>
  <c r="P300" i="5"/>
  <c r="O300" i="5"/>
  <c r="N300" i="5"/>
  <c r="M300" i="5"/>
  <c r="L300" i="5"/>
  <c r="K300" i="5"/>
  <c r="J300" i="5"/>
  <c r="I300" i="5"/>
  <c r="H300" i="5"/>
  <c r="G300" i="5"/>
  <c r="F300" i="5"/>
  <c r="E300" i="5"/>
  <c r="D300" i="5"/>
  <c r="C300" i="5"/>
  <c r="B300" i="5"/>
  <c r="A300" i="5"/>
  <c r="A311" i="6" s="1"/>
  <c r="BJ299" i="5"/>
  <c r="BI299" i="5"/>
  <c r="BH299" i="5"/>
  <c r="BG299" i="5"/>
  <c r="BF299" i="5"/>
  <c r="BE299" i="5"/>
  <c r="BD299" i="5"/>
  <c r="BC299" i="5"/>
  <c r="BB299" i="5"/>
  <c r="BA299" i="5"/>
  <c r="AZ299" i="5"/>
  <c r="AY299" i="5"/>
  <c r="AX299" i="5"/>
  <c r="AW299" i="5"/>
  <c r="AV299" i="5"/>
  <c r="AU299" i="5"/>
  <c r="AT299" i="5"/>
  <c r="AS299" i="5"/>
  <c r="AR299" i="5"/>
  <c r="AQ299" i="5"/>
  <c r="AP299" i="5"/>
  <c r="AO299" i="5"/>
  <c r="AN299" i="5"/>
  <c r="AM299" i="5"/>
  <c r="AL299" i="5"/>
  <c r="AK299" i="5"/>
  <c r="AJ299" i="5"/>
  <c r="AI299" i="5"/>
  <c r="AH299" i="5"/>
  <c r="AG299" i="5"/>
  <c r="AF299" i="5"/>
  <c r="AE299" i="5"/>
  <c r="AD299" i="5"/>
  <c r="AC299" i="5"/>
  <c r="AB299" i="5"/>
  <c r="AA299" i="5"/>
  <c r="Z299" i="5"/>
  <c r="Y299" i="5"/>
  <c r="X299" i="5"/>
  <c r="W299" i="5"/>
  <c r="V299" i="5"/>
  <c r="U299" i="5"/>
  <c r="T299" i="5"/>
  <c r="S299" i="5"/>
  <c r="R299" i="5"/>
  <c r="Q299" i="5"/>
  <c r="P299" i="5"/>
  <c r="O299" i="5"/>
  <c r="N299" i="5"/>
  <c r="M299" i="5"/>
  <c r="L299" i="5"/>
  <c r="K299" i="5"/>
  <c r="J299" i="5"/>
  <c r="I299" i="5"/>
  <c r="H299" i="5"/>
  <c r="G299" i="5"/>
  <c r="F299" i="5"/>
  <c r="E299" i="5"/>
  <c r="D299" i="5"/>
  <c r="C299" i="5"/>
  <c r="B299" i="5"/>
  <c r="A299" i="5"/>
  <c r="A310" i="6" s="1"/>
  <c r="BJ298" i="5"/>
  <c r="BI298" i="5"/>
  <c r="BH298" i="5"/>
  <c r="BG298" i="5"/>
  <c r="BF298" i="5"/>
  <c r="BE298" i="5"/>
  <c r="BD298" i="5"/>
  <c r="BC298" i="5"/>
  <c r="BB298" i="5"/>
  <c r="BA298" i="5"/>
  <c r="AZ298" i="5"/>
  <c r="AY298" i="5"/>
  <c r="AX298" i="5"/>
  <c r="AW298" i="5"/>
  <c r="AV298" i="5"/>
  <c r="AU298" i="5"/>
  <c r="AT298" i="5"/>
  <c r="AS298" i="5"/>
  <c r="AR298" i="5"/>
  <c r="AQ298" i="5"/>
  <c r="AP298" i="5"/>
  <c r="AO298" i="5"/>
  <c r="AN298" i="5"/>
  <c r="AM298" i="5"/>
  <c r="AL298" i="5"/>
  <c r="AK298" i="5"/>
  <c r="AJ298" i="5"/>
  <c r="AI298" i="5"/>
  <c r="AH298" i="5"/>
  <c r="AG298" i="5"/>
  <c r="AF298" i="5"/>
  <c r="AE298" i="5"/>
  <c r="AD298" i="5"/>
  <c r="AC298" i="5"/>
  <c r="AB298" i="5"/>
  <c r="AA298" i="5"/>
  <c r="Z298" i="5"/>
  <c r="Y298" i="5"/>
  <c r="X298" i="5"/>
  <c r="W298" i="5"/>
  <c r="V298" i="5"/>
  <c r="U298" i="5"/>
  <c r="T298" i="5"/>
  <c r="S298" i="5"/>
  <c r="R298" i="5"/>
  <c r="Q298" i="5"/>
  <c r="P298" i="5"/>
  <c r="O298" i="5"/>
  <c r="N298" i="5"/>
  <c r="M298" i="5"/>
  <c r="L298" i="5"/>
  <c r="K298" i="5"/>
  <c r="J298" i="5"/>
  <c r="I298" i="5"/>
  <c r="H298" i="5"/>
  <c r="G298" i="5"/>
  <c r="F298" i="5"/>
  <c r="E298" i="5"/>
  <c r="D298" i="5"/>
  <c r="C298" i="5"/>
  <c r="B298" i="5"/>
  <c r="A298" i="5"/>
  <c r="A309" i="6" s="1"/>
  <c r="BJ297" i="5"/>
  <c r="BI297" i="5"/>
  <c r="BH297" i="5"/>
  <c r="BG297" i="5"/>
  <c r="BF297" i="5"/>
  <c r="BE297" i="5"/>
  <c r="BD297" i="5"/>
  <c r="BC297" i="5"/>
  <c r="BB297" i="5"/>
  <c r="BA297" i="5"/>
  <c r="AZ297" i="5"/>
  <c r="AY297" i="5"/>
  <c r="AX297" i="5"/>
  <c r="AW297" i="5"/>
  <c r="AV297" i="5"/>
  <c r="AU297" i="5"/>
  <c r="AT297" i="5"/>
  <c r="AS297" i="5"/>
  <c r="AR297" i="5"/>
  <c r="AQ297" i="5"/>
  <c r="AP297" i="5"/>
  <c r="AO297" i="5"/>
  <c r="AN297" i="5"/>
  <c r="AM297" i="5"/>
  <c r="AL297" i="5"/>
  <c r="AK297" i="5"/>
  <c r="AJ297" i="5"/>
  <c r="AI297" i="5"/>
  <c r="AH297" i="5"/>
  <c r="AG297" i="5"/>
  <c r="AF297" i="5"/>
  <c r="AE297" i="5"/>
  <c r="AD297" i="5"/>
  <c r="AC297" i="5"/>
  <c r="AB297" i="5"/>
  <c r="AA297" i="5"/>
  <c r="Z297" i="5"/>
  <c r="Y297" i="5"/>
  <c r="X297" i="5"/>
  <c r="W297" i="5"/>
  <c r="V297" i="5"/>
  <c r="U297" i="5"/>
  <c r="T297" i="5"/>
  <c r="S297" i="5"/>
  <c r="R297" i="5"/>
  <c r="Q297" i="5"/>
  <c r="P297" i="5"/>
  <c r="O297" i="5"/>
  <c r="N297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A297" i="5"/>
  <c r="A308" i="6" s="1"/>
  <c r="BJ296" i="5"/>
  <c r="BI296" i="5"/>
  <c r="BH296" i="5"/>
  <c r="BG296" i="5"/>
  <c r="BF296" i="5"/>
  <c r="BE296" i="5"/>
  <c r="BD296" i="5"/>
  <c r="BC296" i="5"/>
  <c r="BB296" i="5"/>
  <c r="BA296" i="5"/>
  <c r="AZ296" i="5"/>
  <c r="AY296" i="5"/>
  <c r="AX296" i="5"/>
  <c r="AW296" i="5"/>
  <c r="AV296" i="5"/>
  <c r="AU296" i="5"/>
  <c r="AT296" i="5"/>
  <c r="AS296" i="5"/>
  <c r="AR296" i="5"/>
  <c r="AQ296" i="5"/>
  <c r="AP296" i="5"/>
  <c r="AO296" i="5"/>
  <c r="AN296" i="5"/>
  <c r="AM296" i="5"/>
  <c r="AL296" i="5"/>
  <c r="AK296" i="5"/>
  <c r="AJ296" i="5"/>
  <c r="AI296" i="5"/>
  <c r="AH296" i="5"/>
  <c r="AG296" i="5"/>
  <c r="AF296" i="5"/>
  <c r="AE296" i="5"/>
  <c r="AD296" i="5"/>
  <c r="AC296" i="5"/>
  <c r="AB296" i="5"/>
  <c r="AA296" i="5"/>
  <c r="Z296" i="5"/>
  <c r="Y296" i="5"/>
  <c r="X296" i="5"/>
  <c r="W296" i="5"/>
  <c r="V296" i="5"/>
  <c r="U296" i="5"/>
  <c r="T296" i="5"/>
  <c r="S296" i="5"/>
  <c r="R296" i="5"/>
  <c r="Q296" i="5"/>
  <c r="P296" i="5"/>
  <c r="O296" i="5"/>
  <c r="N296" i="5"/>
  <c r="M296" i="5"/>
  <c r="L296" i="5"/>
  <c r="K296" i="5"/>
  <c r="J296" i="5"/>
  <c r="I296" i="5"/>
  <c r="H296" i="5"/>
  <c r="G296" i="5"/>
  <c r="F296" i="5"/>
  <c r="E296" i="5"/>
  <c r="D296" i="5"/>
  <c r="C296" i="5"/>
  <c r="B296" i="5"/>
  <c r="A296" i="5"/>
  <c r="A307" i="6" s="1"/>
  <c r="BJ295" i="5"/>
  <c r="BI295" i="5"/>
  <c r="BH295" i="5"/>
  <c r="BG295" i="5"/>
  <c r="BF295" i="5"/>
  <c r="BE295" i="5"/>
  <c r="BD295" i="5"/>
  <c r="BC295" i="5"/>
  <c r="BB295" i="5"/>
  <c r="BA295" i="5"/>
  <c r="AZ295" i="5"/>
  <c r="AY295" i="5"/>
  <c r="AX295" i="5"/>
  <c r="AW295" i="5"/>
  <c r="AV295" i="5"/>
  <c r="AU295" i="5"/>
  <c r="AT295" i="5"/>
  <c r="AS295" i="5"/>
  <c r="AR295" i="5"/>
  <c r="AQ295" i="5"/>
  <c r="AP295" i="5"/>
  <c r="AO295" i="5"/>
  <c r="AN295" i="5"/>
  <c r="AM295" i="5"/>
  <c r="AL295" i="5"/>
  <c r="AK295" i="5"/>
  <c r="AJ295" i="5"/>
  <c r="AI295" i="5"/>
  <c r="AH295" i="5"/>
  <c r="AG295" i="5"/>
  <c r="AF295" i="5"/>
  <c r="AE295" i="5"/>
  <c r="AD295" i="5"/>
  <c r="AC295" i="5"/>
  <c r="AB295" i="5"/>
  <c r="AA295" i="5"/>
  <c r="Z295" i="5"/>
  <c r="Y295" i="5"/>
  <c r="X295" i="5"/>
  <c r="W295" i="5"/>
  <c r="V295" i="5"/>
  <c r="U295" i="5"/>
  <c r="T295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G295" i="5"/>
  <c r="F295" i="5"/>
  <c r="E295" i="5"/>
  <c r="D295" i="5"/>
  <c r="C295" i="5"/>
  <c r="B295" i="5"/>
  <c r="A295" i="5"/>
  <c r="A306" i="6" s="1"/>
  <c r="BJ294" i="5"/>
  <c r="BI294" i="5"/>
  <c r="BH294" i="5"/>
  <c r="BG294" i="5"/>
  <c r="BF294" i="5"/>
  <c r="BE294" i="5"/>
  <c r="BD294" i="5"/>
  <c r="BC294" i="5"/>
  <c r="BB294" i="5"/>
  <c r="BA294" i="5"/>
  <c r="AZ294" i="5"/>
  <c r="AY294" i="5"/>
  <c r="AX294" i="5"/>
  <c r="AW294" i="5"/>
  <c r="AV294" i="5"/>
  <c r="AU294" i="5"/>
  <c r="AT294" i="5"/>
  <c r="AS294" i="5"/>
  <c r="AR294" i="5"/>
  <c r="AQ294" i="5"/>
  <c r="AP294" i="5"/>
  <c r="AO294" i="5"/>
  <c r="AN294" i="5"/>
  <c r="AM294" i="5"/>
  <c r="AL294" i="5"/>
  <c r="AK294" i="5"/>
  <c r="AJ294" i="5"/>
  <c r="AI294" i="5"/>
  <c r="AH294" i="5"/>
  <c r="AG294" i="5"/>
  <c r="AF294" i="5"/>
  <c r="AE294" i="5"/>
  <c r="AD294" i="5"/>
  <c r="AC294" i="5"/>
  <c r="AB294" i="5"/>
  <c r="AA294" i="5"/>
  <c r="Z294" i="5"/>
  <c r="Y294" i="5"/>
  <c r="X294" i="5"/>
  <c r="W294" i="5"/>
  <c r="V294" i="5"/>
  <c r="U294" i="5"/>
  <c r="T294" i="5"/>
  <c r="S294" i="5"/>
  <c r="R294" i="5"/>
  <c r="Q294" i="5"/>
  <c r="P294" i="5"/>
  <c r="O294" i="5"/>
  <c r="N294" i="5"/>
  <c r="M294" i="5"/>
  <c r="L294" i="5"/>
  <c r="K294" i="5"/>
  <c r="J294" i="5"/>
  <c r="I294" i="5"/>
  <c r="H294" i="5"/>
  <c r="G294" i="5"/>
  <c r="F294" i="5"/>
  <c r="E294" i="5"/>
  <c r="D294" i="5"/>
  <c r="C294" i="5"/>
  <c r="B294" i="5"/>
  <c r="A294" i="5"/>
  <c r="A305" i="6" s="1"/>
  <c r="BJ293" i="5"/>
  <c r="BI293" i="5"/>
  <c r="BH293" i="5"/>
  <c r="BG293" i="5"/>
  <c r="BF293" i="5"/>
  <c r="BE293" i="5"/>
  <c r="BD293" i="5"/>
  <c r="BC293" i="5"/>
  <c r="BB293" i="5"/>
  <c r="BA293" i="5"/>
  <c r="AZ293" i="5"/>
  <c r="AY293" i="5"/>
  <c r="AX293" i="5"/>
  <c r="AW293" i="5"/>
  <c r="AV293" i="5"/>
  <c r="AU293" i="5"/>
  <c r="AT293" i="5"/>
  <c r="AS293" i="5"/>
  <c r="AR293" i="5"/>
  <c r="AQ293" i="5"/>
  <c r="AP293" i="5"/>
  <c r="AO293" i="5"/>
  <c r="AN293" i="5"/>
  <c r="AM293" i="5"/>
  <c r="AL293" i="5"/>
  <c r="AK293" i="5"/>
  <c r="AJ293" i="5"/>
  <c r="AI293" i="5"/>
  <c r="AH293" i="5"/>
  <c r="AG293" i="5"/>
  <c r="AF293" i="5"/>
  <c r="AE293" i="5"/>
  <c r="AD293" i="5"/>
  <c r="AC293" i="5"/>
  <c r="AB293" i="5"/>
  <c r="AA293" i="5"/>
  <c r="Z293" i="5"/>
  <c r="Y293" i="5"/>
  <c r="X293" i="5"/>
  <c r="W293" i="5"/>
  <c r="V293" i="5"/>
  <c r="U293" i="5"/>
  <c r="T293" i="5"/>
  <c r="S293" i="5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A293" i="5"/>
  <c r="A304" i="6" s="1"/>
  <c r="BJ292" i="5"/>
  <c r="BI292" i="5"/>
  <c r="BH292" i="5"/>
  <c r="BG292" i="5"/>
  <c r="BF292" i="5"/>
  <c r="BE292" i="5"/>
  <c r="BD292" i="5"/>
  <c r="BC292" i="5"/>
  <c r="BB292" i="5"/>
  <c r="BA292" i="5"/>
  <c r="AZ292" i="5"/>
  <c r="AY292" i="5"/>
  <c r="AX292" i="5"/>
  <c r="AW292" i="5"/>
  <c r="AV292" i="5"/>
  <c r="AU292" i="5"/>
  <c r="AT292" i="5"/>
  <c r="AS292" i="5"/>
  <c r="AR292" i="5"/>
  <c r="AQ292" i="5"/>
  <c r="AP292" i="5"/>
  <c r="AO292" i="5"/>
  <c r="AN292" i="5"/>
  <c r="AM292" i="5"/>
  <c r="AL292" i="5"/>
  <c r="AK292" i="5"/>
  <c r="AJ292" i="5"/>
  <c r="AI292" i="5"/>
  <c r="AH292" i="5"/>
  <c r="AG292" i="5"/>
  <c r="AF292" i="5"/>
  <c r="AE292" i="5"/>
  <c r="AD292" i="5"/>
  <c r="AC292" i="5"/>
  <c r="AB292" i="5"/>
  <c r="AA292" i="5"/>
  <c r="Z292" i="5"/>
  <c r="Y292" i="5"/>
  <c r="X292" i="5"/>
  <c r="W292" i="5"/>
  <c r="V292" i="5"/>
  <c r="U292" i="5"/>
  <c r="T292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D292" i="5"/>
  <c r="C292" i="5"/>
  <c r="B292" i="5"/>
  <c r="A292" i="5"/>
  <c r="A303" i="6" s="1"/>
  <c r="BJ291" i="5"/>
  <c r="BI291" i="5"/>
  <c r="BH291" i="5"/>
  <c r="BG291" i="5"/>
  <c r="BF291" i="5"/>
  <c r="BE291" i="5"/>
  <c r="BD291" i="5"/>
  <c r="BC291" i="5"/>
  <c r="BB291" i="5"/>
  <c r="BA291" i="5"/>
  <c r="AZ291" i="5"/>
  <c r="AY291" i="5"/>
  <c r="AX291" i="5"/>
  <c r="AW291" i="5"/>
  <c r="AV291" i="5"/>
  <c r="AU291" i="5"/>
  <c r="AT291" i="5"/>
  <c r="AS291" i="5"/>
  <c r="AR291" i="5"/>
  <c r="AQ291" i="5"/>
  <c r="AP291" i="5"/>
  <c r="AO291" i="5"/>
  <c r="AN291" i="5"/>
  <c r="AM291" i="5"/>
  <c r="AL291" i="5"/>
  <c r="AK291" i="5"/>
  <c r="AJ291" i="5"/>
  <c r="AI291" i="5"/>
  <c r="AH291" i="5"/>
  <c r="AG291" i="5"/>
  <c r="AF291" i="5"/>
  <c r="AE291" i="5"/>
  <c r="AD291" i="5"/>
  <c r="AC291" i="5"/>
  <c r="AB291" i="5"/>
  <c r="AA291" i="5"/>
  <c r="Z291" i="5"/>
  <c r="Y291" i="5"/>
  <c r="X291" i="5"/>
  <c r="W291" i="5"/>
  <c r="V291" i="5"/>
  <c r="U291" i="5"/>
  <c r="T291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D291" i="5"/>
  <c r="C291" i="5"/>
  <c r="B291" i="5"/>
  <c r="A291" i="5"/>
  <c r="A302" i="6" s="1"/>
  <c r="BJ290" i="5"/>
  <c r="BI290" i="5"/>
  <c r="BH290" i="5"/>
  <c r="BG290" i="5"/>
  <c r="BF290" i="5"/>
  <c r="BE290" i="5"/>
  <c r="BD290" i="5"/>
  <c r="BC290" i="5"/>
  <c r="BB290" i="5"/>
  <c r="BA290" i="5"/>
  <c r="AZ290" i="5"/>
  <c r="AY290" i="5"/>
  <c r="AX290" i="5"/>
  <c r="AW290" i="5"/>
  <c r="AV290" i="5"/>
  <c r="AU290" i="5"/>
  <c r="AT290" i="5"/>
  <c r="AS290" i="5"/>
  <c r="AR290" i="5"/>
  <c r="AQ290" i="5"/>
  <c r="AP290" i="5"/>
  <c r="AO290" i="5"/>
  <c r="AN290" i="5"/>
  <c r="AM290" i="5"/>
  <c r="AL290" i="5"/>
  <c r="AK290" i="5"/>
  <c r="AJ290" i="5"/>
  <c r="AI290" i="5"/>
  <c r="AH290" i="5"/>
  <c r="AG290" i="5"/>
  <c r="AF290" i="5"/>
  <c r="AE290" i="5"/>
  <c r="AD290" i="5"/>
  <c r="AC290" i="5"/>
  <c r="AB290" i="5"/>
  <c r="AA290" i="5"/>
  <c r="Z290" i="5"/>
  <c r="Y290" i="5"/>
  <c r="X290" i="5"/>
  <c r="W290" i="5"/>
  <c r="V290" i="5"/>
  <c r="U290" i="5"/>
  <c r="T290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90" i="5"/>
  <c r="C290" i="5"/>
  <c r="B290" i="5"/>
  <c r="A290" i="5"/>
  <c r="A301" i="6" s="1"/>
  <c r="BJ289" i="5"/>
  <c r="BI289" i="5"/>
  <c r="BH289" i="5"/>
  <c r="BG289" i="5"/>
  <c r="BF289" i="5"/>
  <c r="BE289" i="5"/>
  <c r="BD289" i="5"/>
  <c r="BC289" i="5"/>
  <c r="BB289" i="5"/>
  <c r="BA289" i="5"/>
  <c r="AZ289" i="5"/>
  <c r="AY289" i="5"/>
  <c r="AX289" i="5"/>
  <c r="AW289" i="5"/>
  <c r="AV289" i="5"/>
  <c r="AU289" i="5"/>
  <c r="AT289" i="5"/>
  <c r="AS289" i="5"/>
  <c r="AR289" i="5"/>
  <c r="AQ289" i="5"/>
  <c r="AP289" i="5"/>
  <c r="AO289" i="5"/>
  <c r="AN289" i="5"/>
  <c r="AM289" i="5"/>
  <c r="AL289" i="5"/>
  <c r="AK289" i="5"/>
  <c r="AJ289" i="5"/>
  <c r="AI289" i="5"/>
  <c r="AH289" i="5"/>
  <c r="AG289" i="5"/>
  <c r="AF289" i="5"/>
  <c r="AE289" i="5"/>
  <c r="AD289" i="5"/>
  <c r="AC289" i="5"/>
  <c r="AB289" i="5"/>
  <c r="AA289" i="5"/>
  <c r="Z289" i="5"/>
  <c r="Y289" i="5"/>
  <c r="X289" i="5"/>
  <c r="W289" i="5"/>
  <c r="V289" i="5"/>
  <c r="U289" i="5"/>
  <c r="T289" i="5"/>
  <c r="S289" i="5"/>
  <c r="R289" i="5"/>
  <c r="Q289" i="5"/>
  <c r="P289" i="5"/>
  <c r="O289" i="5"/>
  <c r="N289" i="5"/>
  <c r="M289" i="5"/>
  <c r="L289" i="5"/>
  <c r="K289" i="5"/>
  <c r="J289" i="5"/>
  <c r="I289" i="5"/>
  <c r="H289" i="5"/>
  <c r="G289" i="5"/>
  <c r="F289" i="5"/>
  <c r="E289" i="5"/>
  <c r="D289" i="5"/>
  <c r="C289" i="5"/>
  <c r="B289" i="5"/>
  <c r="A289" i="5"/>
  <c r="A300" i="6" s="1"/>
  <c r="BJ288" i="5"/>
  <c r="BI288" i="5"/>
  <c r="BH288" i="5"/>
  <c r="BG288" i="5"/>
  <c r="BF288" i="5"/>
  <c r="BE288" i="5"/>
  <c r="BD288" i="5"/>
  <c r="BC288" i="5"/>
  <c r="BB288" i="5"/>
  <c r="BA288" i="5"/>
  <c r="AZ288" i="5"/>
  <c r="AY288" i="5"/>
  <c r="AX288" i="5"/>
  <c r="AW288" i="5"/>
  <c r="AV288" i="5"/>
  <c r="AU288" i="5"/>
  <c r="AT288" i="5"/>
  <c r="AS288" i="5"/>
  <c r="AR288" i="5"/>
  <c r="AQ288" i="5"/>
  <c r="AP288" i="5"/>
  <c r="AO288" i="5"/>
  <c r="AN288" i="5"/>
  <c r="AM288" i="5"/>
  <c r="AL288" i="5"/>
  <c r="AK288" i="5"/>
  <c r="AJ288" i="5"/>
  <c r="AI288" i="5"/>
  <c r="AH288" i="5"/>
  <c r="AG288" i="5"/>
  <c r="AF288" i="5"/>
  <c r="AE288" i="5"/>
  <c r="AD288" i="5"/>
  <c r="AC288" i="5"/>
  <c r="AB288" i="5"/>
  <c r="AA288" i="5"/>
  <c r="Z288" i="5"/>
  <c r="Y288" i="5"/>
  <c r="X288" i="5"/>
  <c r="W288" i="5"/>
  <c r="V288" i="5"/>
  <c r="U288" i="5"/>
  <c r="T288" i="5"/>
  <c r="S288" i="5"/>
  <c r="R288" i="5"/>
  <c r="Q288" i="5"/>
  <c r="P288" i="5"/>
  <c r="O288" i="5"/>
  <c r="N288" i="5"/>
  <c r="M288" i="5"/>
  <c r="L288" i="5"/>
  <c r="K288" i="5"/>
  <c r="J288" i="5"/>
  <c r="I288" i="5"/>
  <c r="H288" i="5"/>
  <c r="G288" i="5"/>
  <c r="F288" i="5"/>
  <c r="E288" i="5"/>
  <c r="D288" i="5"/>
  <c r="C288" i="5"/>
  <c r="B288" i="5"/>
  <c r="A288" i="5"/>
  <c r="A299" i="6" s="1"/>
  <c r="BJ287" i="5"/>
  <c r="BI287" i="5"/>
  <c r="BH287" i="5"/>
  <c r="BG287" i="5"/>
  <c r="BF287" i="5"/>
  <c r="BE287" i="5"/>
  <c r="BD287" i="5"/>
  <c r="BC287" i="5"/>
  <c r="BB287" i="5"/>
  <c r="BA287" i="5"/>
  <c r="AZ287" i="5"/>
  <c r="AY287" i="5"/>
  <c r="AX287" i="5"/>
  <c r="AW287" i="5"/>
  <c r="AV287" i="5"/>
  <c r="AU287" i="5"/>
  <c r="AT287" i="5"/>
  <c r="AS287" i="5"/>
  <c r="AR287" i="5"/>
  <c r="AQ287" i="5"/>
  <c r="AP287" i="5"/>
  <c r="AO287" i="5"/>
  <c r="AN287" i="5"/>
  <c r="AM287" i="5"/>
  <c r="AL287" i="5"/>
  <c r="AK287" i="5"/>
  <c r="AJ287" i="5"/>
  <c r="AI287" i="5"/>
  <c r="AH287" i="5"/>
  <c r="AG287" i="5"/>
  <c r="AF287" i="5"/>
  <c r="AE287" i="5"/>
  <c r="AD287" i="5"/>
  <c r="AC287" i="5"/>
  <c r="AB287" i="5"/>
  <c r="AA287" i="5"/>
  <c r="Z287" i="5"/>
  <c r="Y287" i="5"/>
  <c r="X287" i="5"/>
  <c r="W287" i="5"/>
  <c r="V287" i="5"/>
  <c r="U287" i="5"/>
  <c r="T287" i="5"/>
  <c r="S287" i="5"/>
  <c r="R287" i="5"/>
  <c r="Q287" i="5"/>
  <c r="P287" i="5"/>
  <c r="O287" i="5"/>
  <c r="N287" i="5"/>
  <c r="M287" i="5"/>
  <c r="L287" i="5"/>
  <c r="K287" i="5"/>
  <c r="J287" i="5"/>
  <c r="I287" i="5"/>
  <c r="H287" i="5"/>
  <c r="G287" i="5"/>
  <c r="F287" i="5"/>
  <c r="E287" i="5"/>
  <c r="D287" i="5"/>
  <c r="C287" i="5"/>
  <c r="B287" i="5"/>
  <c r="A287" i="5"/>
  <c r="A298" i="6" s="1"/>
  <c r="BJ286" i="5"/>
  <c r="BI286" i="5"/>
  <c r="BH286" i="5"/>
  <c r="BG286" i="5"/>
  <c r="BF286" i="5"/>
  <c r="BE286" i="5"/>
  <c r="BD286" i="5"/>
  <c r="BC286" i="5"/>
  <c r="BB286" i="5"/>
  <c r="BA286" i="5"/>
  <c r="AZ286" i="5"/>
  <c r="AY286" i="5"/>
  <c r="AX286" i="5"/>
  <c r="AW286" i="5"/>
  <c r="AV286" i="5"/>
  <c r="AU286" i="5"/>
  <c r="AT286" i="5"/>
  <c r="AS286" i="5"/>
  <c r="AR286" i="5"/>
  <c r="AQ286" i="5"/>
  <c r="AP286" i="5"/>
  <c r="AO286" i="5"/>
  <c r="AN286" i="5"/>
  <c r="AM286" i="5"/>
  <c r="AL286" i="5"/>
  <c r="AK286" i="5"/>
  <c r="AJ286" i="5"/>
  <c r="AI286" i="5"/>
  <c r="AH286" i="5"/>
  <c r="AG286" i="5"/>
  <c r="AF286" i="5"/>
  <c r="AE286" i="5"/>
  <c r="AD286" i="5"/>
  <c r="AC286" i="5"/>
  <c r="AB286" i="5"/>
  <c r="AA286" i="5"/>
  <c r="Z286" i="5"/>
  <c r="Y286" i="5"/>
  <c r="X286" i="5"/>
  <c r="W286" i="5"/>
  <c r="V286" i="5"/>
  <c r="U286" i="5"/>
  <c r="T286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A286" i="5"/>
  <c r="A297" i="6" s="1"/>
  <c r="BJ285" i="5"/>
  <c r="BI285" i="5"/>
  <c r="BH285" i="5"/>
  <c r="BG285" i="5"/>
  <c r="BF285" i="5"/>
  <c r="BE285" i="5"/>
  <c r="BD285" i="5"/>
  <c r="BC285" i="5"/>
  <c r="BB285" i="5"/>
  <c r="BA285" i="5"/>
  <c r="AZ285" i="5"/>
  <c r="AY285" i="5"/>
  <c r="AX285" i="5"/>
  <c r="AW285" i="5"/>
  <c r="AV285" i="5"/>
  <c r="AU285" i="5"/>
  <c r="AT285" i="5"/>
  <c r="AS285" i="5"/>
  <c r="AR285" i="5"/>
  <c r="AQ285" i="5"/>
  <c r="AP285" i="5"/>
  <c r="AO285" i="5"/>
  <c r="AN285" i="5"/>
  <c r="AM285" i="5"/>
  <c r="AL285" i="5"/>
  <c r="AK285" i="5"/>
  <c r="AJ285" i="5"/>
  <c r="AI285" i="5"/>
  <c r="AH285" i="5"/>
  <c r="AG285" i="5"/>
  <c r="AF285" i="5"/>
  <c r="AE285" i="5"/>
  <c r="AD285" i="5"/>
  <c r="AC285" i="5"/>
  <c r="AB285" i="5"/>
  <c r="AA285" i="5"/>
  <c r="Z285" i="5"/>
  <c r="Y285" i="5"/>
  <c r="X285" i="5"/>
  <c r="W285" i="5"/>
  <c r="V285" i="5"/>
  <c r="U285" i="5"/>
  <c r="T285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A285" i="5"/>
  <c r="A296" i="6" s="1"/>
  <c r="BJ284" i="5"/>
  <c r="BI284" i="5"/>
  <c r="BH284" i="5"/>
  <c r="BG284" i="5"/>
  <c r="BF284" i="5"/>
  <c r="BE284" i="5"/>
  <c r="BD284" i="5"/>
  <c r="BC284" i="5"/>
  <c r="BB284" i="5"/>
  <c r="BA284" i="5"/>
  <c r="AZ284" i="5"/>
  <c r="AY284" i="5"/>
  <c r="AX284" i="5"/>
  <c r="AW284" i="5"/>
  <c r="AV284" i="5"/>
  <c r="AU284" i="5"/>
  <c r="AT284" i="5"/>
  <c r="AS284" i="5"/>
  <c r="AR284" i="5"/>
  <c r="AQ284" i="5"/>
  <c r="AP284" i="5"/>
  <c r="AO284" i="5"/>
  <c r="AN284" i="5"/>
  <c r="AM284" i="5"/>
  <c r="AL284" i="5"/>
  <c r="AK284" i="5"/>
  <c r="AJ284" i="5"/>
  <c r="AI284" i="5"/>
  <c r="AH284" i="5"/>
  <c r="AG284" i="5"/>
  <c r="AF284" i="5"/>
  <c r="AE284" i="5"/>
  <c r="AD284" i="5"/>
  <c r="AC284" i="5"/>
  <c r="AB284" i="5"/>
  <c r="AA284" i="5"/>
  <c r="Z284" i="5"/>
  <c r="Y284" i="5"/>
  <c r="X284" i="5"/>
  <c r="W284" i="5"/>
  <c r="V284" i="5"/>
  <c r="U284" i="5"/>
  <c r="T284" i="5"/>
  <c r="S284" i="5"/>
  <c r="R284" i="5"/>
  <c r="Q284" i="5"/>
  <c r="P284" i="5"/>
  <c r="O284" i="5"/>
  <c r="N284" i="5"/>
  <c r="M284" i="5"/>
  <c r="L284" i="5"/>
  <c r="K284" i="5"/>
  <c r="J284" i="5"/>
  <c r="I284" i="5"/>
  <c r="H284" i="5"/>
  <c r="G284" i="5"/>
  <c r="F284" i="5"/>
  <c r="E284" i="5"/>
  <c r="D284" i="5"/>
  <c r="C284" i="5"/>
  <c r="B284" i="5"/>
  <c r="A284" i="5"/>
  <c r="A295" i="6" s="1"/>
  <c r="BJ283" i="5"/>
  <c r="BI283" i="5"/>
  <c r="BH283" i="5"/>
  <c r="BG283" i="5"/>
  <c r="BF283" i="5"/>
  <c r="BE283" i="5"/>
  <c r="BD283" i="5"/>
  <c r="BC283" i="5"/>
  <c r="BB283" i="5"/>
  <c r="BA283" i="5"/>
  <c r="AZ283" i="5"/>
  <c r="AY283" i="5"/>
  <c r="AX283" i="5"/>
  <c r="AW283" i="5"/>
  <c r="AV283" i="5"/>
  <c r="AU283" i="5"/>
  <c r="AT283" i="5"/>
  <c r="AS283" i="5"/>
  <c r="AR283" i="5"/>
  <c r="AQ283" i="5"/>
  <c r="AP283" i="5"/>
  <c r="AO283" i="5"/>
  <c r="AN283" i="5"/>
  <c r="AM283" i="5"/>
  <c r="AL283" i="5"/>
  <c r="AK283" i="5"/>
  <c r="AJ283" i="5"/>
  <c r="AI283" i="5"/>
  <c r="AH283" i="5"/>
  <c r="AG283" i="5"/>
  <c r="AF283" i="5"/>
  <c r="AE283" i="5"/>
  <c r="AD283" i="5"/>
  <c r="AC283" i="5"/>
  <c r="AB283" i="5"/>
  <c r="AA283" i="5"/>
  <c r="Z283" i="5"/>
  <c r="Y283" i="5"/>
  <c r="X283" i="5"/>
  <c r="W283" i="5"/>
  <c r="V283" i="5"/>
  <c r="U283" i="5"/>
  <c r="T283" i="5"/>
  <c r="S283" i="5"/>
  <c r="R283" i="5"/>
  <c r="Q283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D283" i="5"/>
  <c r="C283" i="5"/>
  <c r="B283" i="5"/>
  <c r="A283" i="5"/>
  <c r="A294" i="6" s="1"/>
  <c r="BJ282" i="5"/>
  <c r="BI282" i="5"/>
  <c r="BH282" i="5"/>
  <c r="BG282" i="5"/>
  <c r="BF282" i="5"/>
  <c r="BE282" i="5"/>
  <c r="BD282" i="5"/>
  <c r="BC282" i="5"/>
  <c r="BB282" i="5"/>
  <c r="BA282" i="5"/>
  <c r="AZ282" i="5"/>
  <c r="AY282" i="5"/>
  <c r="AX282" i="5"/>
  <c r="AW282" i="5"/>
  <c r="AV282" i="5"/>
  <c r="AU282" i="5"/>
  <c r="AT282" i="5"/>
  <c r="AS282" i="5"/>
  <c r="AR282" i="5"/>
  <c r="AQ282" i="5"/>
  <c r="AP282" i="5"/>
  <c r="AO282" i="5"/>
  <c r="AN282" i="5"/>
  <c r="AM282" i="5"/>
  <c r="AL282" i="5"/>
  <c r="AK282" i="5"/>
  <c r="AJ282" i="5"/>
  <c r="AI282" i="5"/>
  <c r="AH282" i="5"/>
  <c r="AG282" i="5"/>
  <c r="AF282" i="5"/>
  <c r="AE282" i="5"/>
  <c r="AD282" i="5"/>
  <c r="AC282" i="5"/>
  <c r="AB282" i="5"/>
  <c r="AA282" i="5"/>
  <c r="Z282" i="5"/>
  <c r="Y282" i="5"/>
  <c r="X282" i="5"/>
  <c r="W282" i="5"/>
  <c r="V282" i="5"/>
  <c r="U282" i="5"/>
  <c r="T282" i="5"/>
  <c r="S282" i="5"/>
  <c r="R282" i="5"/>
  <c r="Q282" i="5"/>
  <c r="P282" i="5"/>
  <c r="O282" i="5"/>
  <c r="N282" i="5"/>
  <c r="M282" i="5"/>
  <c r="L282" i="5"/>
  <c r="K282" i="5"/>
  <c r="J282" i="5"/>
  <c r="I282" i="5"/>
  <c r="H282" i="5"/>
  <c r="G282" i="5"/>
  <c r="F282" i="5"/>
  <c r="E282" i="5"/>
  <c r="D282" i="5"/>
  <c r="C282" i="5"/>
  <c r="B282" i="5"/>
  <c r="A282" i="5"/>
  <c r="A293" i="6" s="1"/>
  <c r="BJ281" i="5"/>
  <c r="BI281" i="5"/>
  <c r="BH281" i="5"/>
  <c r="BG281" i="5"/>
  <c r="BF281" i="5"/>
  <c r="BE281" i="5"/>
  <c r="BD281" i="5"/>
  <c r="BC281" i="5"/>
  <c r="BB281" i="5"/>
  <c r="BA281" i="5"/>
  <c r="AZ281" i="5"/>
  <c r="AY281" i="5"/>
  <c r="AX281" i="5"/>
  <c r="AW281" i="5"/>
  <c r="AV281" i="5"/>
  <c r="AU281" i="5"/>
  <c r="AT281" i="5"/>
  <c r="AS281" i="5"/>
  <c r="AR281" i="5"/>
  <c r="AQ281" i="5"/>
  <c r="AP281" i="5"/>
  <c r="AO281" i="5"/>
  <c r="AN281" i="5"/>
  <c r="AM281" i="5"/>
  <c r="AL281" i="5"/>
  <c r="AK281" i="5"/>
  <c r="AJ281" i="5"/>
  <c r="AI281" i="5"/>
  <c r="AH281" i="5"/>
  <c r="AG281" i="5"/>
  <c r="AF281" i="5"/>
  <c r="AE281" i="5"/>
  <c r="AD281" i="5"/>
  <c r="AC281" i="5"/>
  <c r="AB281" i="5"/>
  <c r="AA281" i="5"/>
  <c r="Z281" i="5"/>
  <c r="Y281" i="5"/>
  <c r="X281" i="5"/>
  <c r="W281" i="5"/>
  <c r="V281" i="5"/>
  <c r="U281" i="5"/>
  <c r="T281" i="5"/>
  <c r="S281" i="5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A281" i="5"/>
  <c r="A292" i="6" s="1"/>
  <c r="BJ280" i="5"/>
  <c r="BI280" i="5"/>
  <c r="BH280" i="5"/>
  <c r="BG280" i="5"/>
  <c r="BF280" i="5"/>
  <c r="BE280" i="5"/>
  <c r="BD280" i="5"/>
  <c r="BC280" i="5"/>
  <c r="BB280" i="5"/>
  <c r="BA280" i="5"/>
  <c r="AZ280" i="5"/>
  <c r="AY280" i="5"/>
  <c r="AX280" i="5"/>
  <c r="AW280" i="5"/>
  <c r="AV280" i="5"/>
  <c r="AU280" i="5"/>
  <c r="AT280" i="5"/>
  <c r="AS280" i="5"/>
  <c r="AR280" i="5"/>
  <c r="AQ280" i="5"/>
  <c r="AP280" i="5"/>
  <c r="AO280" i="5"/>
  <c r="AN280" i="5"/>
  <c r="AM280" i="5"/>
  <c r="AL280" i="5"/>
  <c r="AK280" i="5"/>
  <c r="AJ280" i="5"/>
  <c r="AI280" i="5"/>
  <c r="AH280" i="5"/>
  <c r="AG280" i="5"/>
  <c r="AF280" i="5"/>
  <c r="AE280" i="5"/>
  <c r="AD280" i="5"/>
  <c r="AC280" i="5"/>
  <c r="AB280" i="5"/>
  <c r="AA280" i="5"/>
  <c r="Z280" i="5"/>
  <c r="Y280" i="5"/>
  <c r="X280" i="5"/>
  <c r="W280" i="5"/>
  <c r="V280" i="5"/>
  <c r="U280" i="5"/>
  <c r="T280" i="5"/>
  <c r="S280" i="5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E280" i="5"/>
  <c r="D280" i="5"/>
  <c r="C280" i="5"/>
  <c r="B280" i="5"/>
  <c r="A280" i="5"/>
  <c r="A291" i="6" s="1"/>
  <c r="BJ279" i="5"/>
  <c r="BI279" i="5"/>
  <c r="BH279" i="5"/>
  <c r="BG279" i="5"/>
  <c r="BF279" i="5"/>
  <c r="BE279" i="5"/>
  <c r="BD279" i="5"/>
  <c r="BC279" i="5"/>
  <c r="BB279" i="5"/>
  <c r="BA279" i="5"/>
  <c r="AZ279" i="5"/>
  <c r="AY279" i="5"/>
  <c r="AX279" i="5"/>
  <c r="AW279" i="5"/>
  <c r="AV279" i="5"/>
  <c r="AU279" i="5"/>
  <c r="AT279" i="5"/>
  <c r="AS279" i="5"/>
  <c r="AR279" i="5"/>
  <c r="AQ279" i="5"/>
  <c r="AP279" i="5"/>
  <c r="AO279" i="5"/>
  <c r="AN279" i="5"/>
  <c r="AM279" i="5"/>
  <c r="AL279" i="5"/>
  <c r="AK279" i="5"/>
  <c r="AJ279" i="5"/>
  <c r="AI279" i="5"/>
  <c r="AH279" i="5"/>
  <c r="AG279" i="5"/>
  <c r="AF279" i="5"/>
  <c r="AE279" i="5"/>
  <c r="AD279" i="5"/>
  <c r="AC279" i="5"/>
  <c r="AB279" i="5"/>
  <c r="AA279" i="5"/>
  <c r="Z279" i="5"/>
  <c r="Y279" i="5"/>
  <c r="X279" i="5"/>
  <c r="W279" i="5"/>
  <c r="V279" i="5"/>
  <c r="U279" i="5"/>
  <c r="T279" i="5"/>
  <c r="S279" i="5"/>
  <c r="R279" i="5"/>
  <c r="Q279" i="5"/>
  <c r="P279" i="5"/>
  <c r="O279" i="5"/>
  <c r="N279" i="5"/>
  <c r="M279" i="5"/>
  <c r="L279" i="5"/>
  <c r="K279" i="5"/>
  <c r="J279" i="5"/>
  <c r="I279" i="5"/>
  <c r="H279" i="5"/>
  <c r="G279" i="5"/>
  <c r="F279" i="5"/>
  <c r="E279" i="5"/>
  <c r="D279" i="5"/>
  <c r="C279" i="5"/>
  <c r="B279" i="5"/>
  <c r="A279" i="5"/>
  <c r="A290" i="6" s="1"/>
  <c r="BJ278" i="5"/>
  <c r="BI278" i="5"/>
  <c r="BH278" i="5"/>
  <c r="BG278" i="5"/>
  <c r="BF278" i="5"/>
  <c r="BE278" i="5"/>
  <c r="BD278" i="5"/>
  <c r="BC278" i="5"/>
  <c r="BB278" i="5"/>
  <c r="BA278" i="5"/>
  <c r="AZ278" i="5"/>
  <c r="AY278" i="5"/>
  <c r="AX278" i="5"/>
  <c r="AW278" i="5"/>
  <c r="AV278" i="5"/>
  <c r="AU278" i="5"/>
  <c r="AT278" i="5"/>
  <c r="AS278" i="5"/>
  <c r="AR278" i="5"/>
  <c r="AQ278" i="5"/>
  <c r="AP278" i="5"/>
  <c r="AO278" i="5"/>
  <c r="AN278" i="5"/>
  <c r="AM278" i="5"/>
  <c r="AL278" i="5"/>
  <c r="AK278" i="5"/>
  <c r="AJ278" i="5"/>
  <c r="AI278" i="5"/>
  <c r="AH278" i="5"/>
  <c r="AG278" i="5"/>
  <c r="AF278" i="5"/>
  <c r="AE278" i="5"/>
  <c r="AD278" i="5"/>
  <c r="AC278" i="5"/>
  <c r="AB278" i="5"/>
  <c r="AA278" i="5"/>
  <c r="Z278" i="5"/>
  <c r="Y278" i="5"/>
  <c r="X278" i="5"/>
  <c r="W278" i="5"/>
  <c r="V278" i="5"/>
  <c r="U278" i="5"/>
  <c r="T278" i="5"/>
  <c r="S278" i="5"/>
  <c r="R278" i="5"/>
  <c r="Q278" i="5"/>
  <c r="P278" i="5"/>
  <c r="O278" i="5"/>
  <c r="N278" i="5"/>
  <c r="M278" i="5"/>
  <c r="L278" i="5"/>
  <c r="K278" i="5"/>
  <c r="J278" i="5"/>
  <c r="I278" i="5"/>
  <c r="H278" i="5"/>
  <c r="G278" i="5"/>
  <c r="F278" i="5"/>
  <c r="E278" i="5"/>
  <c r="D278" i="5"/>
  <c r="C278" i="5"/>
  <c r="B278" i="5"/>
  <c r="A278" i="5"/>
  <c r="A289" i="6" s="1"/>
  <c r="BJ277" i="5"/>
  <c r="BI277" i="5"/>
  <c r="BH277" i="5"/>
  <c r="BG277" i="5"/>
  <c r="BF277" i="5"/>
  <c r="BE277" i="5"/>
  <c r="BD277" i="5"/>
  <c r="BC277" i="5"/>
  <c r="BB277" i="5"/>
  <c r="BA277" i="5"/>
  <c r="AZ277" i="5"/>
  <c r="AY277" i="5"/>
  <c r="AX277" i="5"/>
  <c r="AW277" i="5"/>
  <c r="AV277" i="5"/>
  <c r="AU277" i="5"/>
  <c r="AT277" i="5"/>
  <c r="AS277" i="5"/>
  <c r="AR277" i="5"/>
  <c r="AQ277" i="5"/>
  <c r="AP277" i="5"/>
  <c r="AO277" i="5"/>
  <c r="AN277" i="5"/>
  <c r="AM277" i="5"/>
  <c r="AL277" i="5"/>
  <c r="AK277" i="5"/>
  <c r="AJ277" i="5"/>
  <c r="AI277" i="5"/>
  <c r="AH277" i="5"/>
  <c r="AG277" i="5"/>
  <c r="AF277" i="5"/>
  <c r="AE277" i="5"/>
  <c r="AD277" i="5"/>
  <c r="AC277" i="5"/>
  <c r="AB277" i="5"/>
  <c r="AA277" i="5"/>
  <c r="Z277" i="5"/>
  <c r="Y277" i="5"/>
  <c r="X277" i="5"/>
  <c r="W277" i="5"/>
  <c r="V277" i="5"/>
  <c r="U277" i="5"/>
  <c r="T277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A277" i="5"/>
  <c r="A288" i="6" s="1"/>
  <c r="BJ276" i="5"/>
  <c r="BI276" i="5"/>
  <c r="BH276" i="5"/>
  <c r="BG276" i="5"/>
  <c r="BF276" i="5"/>
  <c r="BE276" i="5"/>
  <c r="BD276" i="5"/>
  <c r="BC276" i="5"/>
  <c r="BB276" i="5"/>
  <c r="BA276" i="5"/>
  <c r="AZ276" i="5"/>
  <c r="AY276" i="5"/>
  <c r="AX276" i="5"/>
  <c r="AW276" i="5"/>
  <c r="AV276" i="5"/>
  <c r="AU276" i="5"/>
  <c r="AT276" i="5"/>
  <c r="AS276" i="5"/>
  <c r="AR276" i="5"/>
  <c r="AQ276" i="5"/>
  <c r="AP276" i="5"/>
  <c r="AO276" i="5"/>
  <c r="AN276" i="5"/>
  <c r="AM276" i="5"/>
  <c r="AL276" i="5"/>
  <c r="AK276" i="5"/>
  <c r="AJ276" i="5"/>
  <c r="AI276" i="5"/>
  <c r="AH276" i="5"/>
  <c r="AG276" i="5"/>
  <c r="AF276" i="5"/>
  <c r="AE276" i="5"/>
  <c r="AD276" i="5"/>
  <c r="AC276" i="5"/>
  <c r="AB276" i="5"/>
  <c r="AA276" i="5"/>
  <c r="Z276" i="5"/>
  <c r="Y276" i="5"/>
  <c r="X276" i="5"/>
  <c r="W276" i="5"/>
  <c r="V276" i="5"/>
  <c r="U276" i="5"/>
  <c r="T276" i="5"/>
  <c r="S276" i="5"/>
  <c r="R276" i="5"/>
  <c r="Q276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A276" i="5"/>
  <c r="A287" i="6" s="1"/>
  <c r="BJ275" i="5"/>
  <c r="BI275" i="5"/>
  <c r="BH275" i="5"/>
  <c r="BG275" i="5"/>
  <c r="BF275" i="5"/>
  <c r="BE275" i="5"/>
  <c r="BD275" i="5"/>
  <c r="BC275" i="5"/>
  <c r="BB275" i="5"/>
  <c r="BA275" i="5"/>
  <c r="AZ275" i="5"/>
  <c r="AY275" i="5"/>
  <c r="AX275" i="5"/>
  <c r="AW275" i="5"/>
  <c r="AV275" i="5"/>
  <c r="AU275" i="5"/>
  <c r="AT275" i="5"/>
  <c r="AS275" i="5"/>
  <c r="AR275" i="5"/>
  <c r="AQ275" i="5"/>
  <c r="AP275" i="5"/>
  <c r="AO275" i="5"/>
  <c r="AN275" i="5"/>
  <c r="AM275" i="5"/>
  <c r="AL275" i="5"/>
  <c r="AK275" i="5"/>
  <c r="AJ275" i="5"/>
  <c r="AI275" i="5"/>
  <c r="AH275" i="5"/>
  <c r="AG275" i="5"/>
  <c r="AF275" i="5"/>
  <c r="AE275" i="5"/>
  <c r="AD275" i="5"/>
  <c r="AC275" i="5"/>
  <c r="AB275" i="5"/>
  <c r="AA275" i="5"/>
  <c r="Z275" i="5"/>
  <c r="Y275" i="5"/>
  <c r="X275" i="5"/>
  <c r="W275" i="5"/>
  <c r="V275" i="5"/>
  <c r="U275" i="5"/>
  <c r="T275" i="5"/>
  <c r="S275" i="5"/>
  <c r="R275" i="5"/>
  <c r="Q275" i="5"/>
  <c r="P275" i="5"/>
  <c r="O275" i="5"/>
  <c r="N275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A275" i="5"/>
  <c r="A286" i="6" s="1"/>
  <c r="BJ274" i="5"/>
  <c r="BI274" i="5"/>
  <c r="BH274" i="5"/>
  <c r="BG274" i="5"/>
  <c r="BF274" i="5"/>
  <c r="BE274" i="5"/>
  <c r="BD274" i="5"/>
  <c r="BC274" i="5"/>
  <c r="BB274" i="5"/>
  <c r="BA274" i="5"/>
  <c r="AZ274" i="5"/>
  <c r="AY274" i="5"/>
  <c r="AX274" i="5"/>
  <c r="AW274" i="5"/>
  <c r="AV274" i="5"/>
  <c r="AU274" i="5"/>
  <c r="AT274" i="5"/>
  <c r="AS274" i="5"/>
  <c r="AR274" i="5"/>
  <c r="AQ274" i="5"/>
  <c r="AP274" i="5"/>
  <c r="AO274" i="5"/>
  <c r="AN274" i="5"/>
  <c r="AM274" i="5"/>
  <c r="AL274" i="5"/>
  <c r="AK274" i="5"/>
  <c r="AJ274" i="5"/>
  <c r="AI274" i="5"/>
  <c r="AH274" i="5"/>
  <c r="AG274" i="5"/>
  <c r="AF274" i="5"/>
  <c r="AE274" i="5"/>
  <c r="AD274" i="5"/>
  <c r="AC274" i="5"/>
  <c r="AB274" i="5"/>
  <c r="AA274" i="5"/>
  <c r="Z274" i="5"/>
  <c r="Y274" i="5"/>
  <c r="X274" i="5"/>
  <c r="W274" i="5"/>
  <c r="V274" i="5"/>
  <c r="U274" i="5"/>
  <c r="T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A274" i="5"/>
  <c r="A285" i="6" s="1"/>
  <c r="BJ273" i="5"/>
  <c r="BI273" i="5"/>
  <c r="BH273" i="5"/>
  <c r="BG273" i="5"/>
  <c r="BF273" i="5"/>
  <c r="BE273" i="5"/>
  <c r="BD273" i="5"/>
  <c r="BC273" i="5"/>
  <c r="BB273" i="5"/>
  <c r="BA273" i="5"/>
  <c r="AZ273" i="5"/>
  <c r="AY273" i="5"/>
  <c r="AX273" i="5"/>
  <c r="AW273" i="5"/>
  <c r="AV273" i="5"/>
  <c r="AU273" i="5"/>
  <c r="AT273" i="5"/>
  <c r="AS273" i="5"/>
  <c r="AR273" i="5"/>
  <c r="AQ273" i="5"/>
  <c r="AP273" i="5"/>
  <c r="AO273" i="5"/>
  <c r="AN273" i="5"/>
  <c r="AM273" i="5"/>
  <c r="AL273" i="5"/>
  <c r="AK273" i="5"/>
  <c r="AJ273" i="5"/>
  <c r="AI273" i="5"/>
  <c r="AH273" i="5"/>
  <c r="AG273" i="5"/>
  <c r="AF273" i="5"/>
  <c r="AE273" i="5"/>
  <c r="AD273" i="5"/>
  <c r="AC273" i="5"/>
  <c r="AB273" i="5"/>
  <c r="AA273" i="5"/>
  <c r="Z273" i="5"/>
  <c r="Y273" i="5"/>
  <c r="X273" i="5"/>
  <c r="W273" i="5"/>
  <c r="V273" i="5"/>
  <c r="U273" i="5"/>
  <c r="T273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A273" i="5"/>
  <c r="A284" i="6" s="1"/>
  <c r="BJ272" i="5"/>
  <c r="BI272" i="5"/>
  <c r="BH272" i="5"/>
  <c r="BG272" i="5"/>
  <c r="BF272" i="5"/>
  <c r="BE272" i="5"/>
  <c r="BD272" i="5"/>
  <c r="BC272" i="5"/>
  <c r="BB272" i="5"/>
  <c r="BA272" i="5"/>
  <c r="AZ272" i="5"/>
  <c r="AY272" i="5"/>
  <c r="AX272" i="5"/>
  <c r="AW272" i="5"/>
  <c r="AV272" i="5"/>
  <c r="AU272" i="5"/>
  <c r="AT272" i="5"/>
  <c r="AS272" i="5"/>
  <c r="AR272" i="5"/>
  <c r="AQ272" i="5"/>
  <c r="AP272" i="5"/>
  <c r="AO272" i="5"/>
  <c r="AN272" i="5"/>
  <c r="AM272" i="5"/>
  <c r="AL272" i="5"/>
  <c r="AK272" i="5"/>
  <c r="AJ272" i="5"/>
  <c r="AI272" i="5"/>
  <c r="AH272" i="5"/>
  <c r="AG272" i="5"/>
  <c r="AF272" i="5"/>
  <c r="AE272" i="5"/>
  <c r="AD272" i="5"/>
  <c r="AC272" i="5"/>
  <c r="AB272" i="5"/>
  <c r="AA272" i="5"/>
  <c r="Z272" i="5"/>
  <c r="Y272" i="5"/>
  <c r="X272" i="5"/>
  <c r="W272" i="5"/>
  <c r="V272" i="5"/>
  <c r="U272" i="5"/>
  <c r="T272" i="5"/>
  <c r="S272" i="5"/>
  <c r="R272" i="5"/>
  <c r="Q272" i="5"/>
  <c r="P272" i="5"/>
  <c r="O272" i="5"/>
  <c r="N272" i="5"/>
  <c r="M272" i="5"/>
  <c r="L272" i="5"/>
  <c r="K272" i="5"/>
  <c r="J272" i="5"/>
  <c r="I272" i="5"/>
  <c r="H272" i="5"/>
  <c r="G272" i="5"/>
  <c r="F272" i="5"/>
  <c r="E272" i="5"/>
  <c r="D272" i="5"/>
  <c r="C272" i="5"/>
  <c r="B272" i="5"/>
  <c r="A272" i="5"/>
  <c r="A283" i="6" s="1"/>
  <c r="BJ271" i="5"/>
  <c r="BI271" i="5"/>
  <c r="BH271" i="5"/>
  <c r="BG271" i="5"/>
  <c r="BF271" i="5"/>
  <c r="BE271" i="5"/>
  <c r="BD271" i="5"/>
  <c r="BC271" i="5"/>
  <c r="BB271" i="5"/>
  <c r="BA271" i="5"/>
  <c r="AZ271" i="5"/>
  <c r="AY271" i="5"/>
  <c r="AX271" i="5"/>
  <c r="AW271" i="5"/>
  <c r="AV271" i="5"/>
  <c r="AU271" i="5"/>
  <c r="AT271" i="5"/>
  <c r="AS271" i="5"/>
  <c r="AR271" i="5"/>
  <c r="AQ271" i="5"/>
  <c r="AP271" i="5"/>
  <c r="AO271" i="5"/>
  <c r="AN271" i="5"/>
  <c r="AM271" i="5"/>
  <c r="AL271" i="5"/>
  <c r="AK271" i="5"/>
  <c r="AJ271" i="5"/>
  <c r="AI271" i="5"/>
  <c r="AH271" i="5"/>
  <c r="AG271" i="5"/>
  <c r="AF271" i="5"/>
  <c r="AE271" i="5"/>
  <c r="AD271" i="5"/>
  <c r="AC271" i="5"/>
  <c r="AB271" i="5"/>
  <c r="AA271" i="5"/>
  <c r="Z271" i="5"/>
  <c r="Y271" i="5"/>
  <c r="X271" i="5"/>
  <c r="W271" i="5"/>
  <c r="V271" i="5"/>
  <c r="U271" i="5"/>
  <c r="T271" i="5"/>
  <c r="S271" i="5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1" i="5"/>
  <c r="C271" i="5"/>
  <c r="B271" i="5"/>
  <c r="A271" i="5"/>
  <c r="A282" i="6" s="1"/>
  <c r="BJ270" i="5"/>
  <c r="BI270" i="5"/>
  <c r="BH270" i="5"/>
  <c r="BG270" i="5"/>
  <c r="BF270" i="5"/>
  <c r="BE270" i="5"/>
  <c r="BD270" i="5"/>
  <c r="BC270" i="5"/>
  <c r="BB270" i="5"/>
  <c r="BA270" i="5"/>
  <c r="AZ270" i="5"/>
  <c r="AY270" i="5"/>
  <c r="AX270" i="5"/>
  <c r="AW270" i="5"/>
  <c r="AV270" i="5"/>
  <c r="AU270" i="5"/>
  <c r="AT270" i="5"/>
  <c r="AS270" i="5"/>
  <c r="AR270" i="5"/>
  <c r="AQ270" i="5"/>
  <c r="AP270" i="5"/>
  <c r="AO270" i="5"/>
  <c r="AN270" i="5"/>
  <c r="AM270" i="5"/>
  <c r="AL270" i="5"/>
  <c r="AK270" i="5"/>
  <c r="AJ270" i="5"/>
  <c r="AI270" i="5"/>
  <c r="AH270" i="5"/>
  <c r="AG270" i="5"/>
  <c r="AF270" i="5"/>
  <c r="AE270" i="5"/>
  <c r="AD270" i="5"/>
  <c r="AC270" i="5"/>
  <c r="AB270" i="5"/>
  <c r="AA270" i="5"/>
  <c r="Z270" i="5"/>
  <c r="Y270" i="5"/>
  <c r="X270" i="5"/>
  <c r="W270" i="5"/>
  <c r="V270" i="5"/>
  <c r="U270" i="5"/>
  <c r="T270" i="5"/>
  <c r="S270" i="5"/>
  <c r="R270" i="5"/>
  <c r="Q270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D270" i="5"/>
  <c r="C270" i="5"/>
  <c r="B270" i="5"/>
  <c r="A270" i="5"/>
  <c r="A281" i="6" s="1"/>
  <c r="BJ269" i="5"/>
  <c r="BI269" i="5"/>
  <c r="BH269" i="5"/>
  <c r="BG269" i="5"/>
  <c r="BF269" i="5"/>
  <c r="BE269" i="5"/>
  <c r="BD269" i="5"/>
  <c r="BC269" i="5"/>
  <c r="BB269" i="5"/>
  <c r="BA269" i="5"/>
  <c r="AZ269" i="5"/>
  <c r="AY269" i="5"/>
  <c r="AX269" i="5"/>
  <c r="AW269" i="5"/>
  <c r="AV269" i="5"/>
  <c r="AU269" i="5"/>
  <c r="AT269" i="5"/>
  <c r="AS269" i="5"/>
  <c r="AR269" i="5"/>
  <c r="AQ269" i="5"/>
  <c r="AP269" i="5"/>
  <c r="AO269" i="5"/>
  <c r="AN269" i="5"/>
  <c r="AM269" i="5"/>
  <c r="AL269" i="5"/>
  <c r="AK269" i="5"/>
  <c r="AJ269" i="5"/>
  <c r="AI269" i="5"/>
  <c r="AH269" i="5"/>
  <c r="AG269" i="5"/>
  <c r="AF269" i="5"/>
  <c r="AE269" i="5"/>
  <c r="AD269" i="5"/>
  <c r="AC269" i="5"/>
  <c r="AB269" i="5"/>
  <c r="AA269" i="5"/>
  <c r="Z269" i="5"/>
  <c r="Y269" i="5"/>
  <c r="X269" i="5"/>
  <c r="W269" i="5"/>
  <c r="V269" i="5"/>
  <c r="U269" i="5"/>
  <c r="T269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A269" i="5"/>
  <c r="A280" i="6" s="1"/>
  <c r="BJ268" i="5"/>
  <c r="BI268" i="5"/>
  <c r="BH268" i="5"/>
  <c r="BG268" i="5"/>
  <c r="BF268" i="5"/>
  <c r="BE268" i="5"/>
  <c r="BD268" i="5"/>
  <c r="BC268" i="5"/>
  <c r="BB268" i="5"/>
  <c r="BA268" i="5"/>
  <c r="AZ268" i="5"/>
  <c r="AY268" i="5"/>
  <c r="AX268" i="5"/>
  <c r="AW268" i="5"/>
  <c r="AV268" i="5"/>
  <c r="AU268" i="5"/>
  <c r="AT268" i="5"/>
  <c r="AS268" i="5"/>
  <c r="AR268" i="5"/>
  <c r="AQ268" i="5"/>
  <c r="AP268" i="5"/>
  <c r="AO268" i="5"/>
  <c r="AN268" i="5"/>
  <c r="AM268" i="5"/>
  <c r="AL268" i="5"/>
  <c r="AK268" i="5"/>
  <c r="AJ268" i="5"/>
  <c r="AI268" i="5"/>
  <c r="AH268" i="5"/>
  <c r="AG268" i="5"/>
  <c r="AF268" i="5"/>
  <c r="AE268" i="5"/>
  <c r="AD268" i="5"/>
  <c r="AC268" i="5"/>
  <c r="AB268" i="5"/>
  <c r="AA268" i="5"/>
  <c r="Z268" i="5"/>
  <c r="Y268" i="5"/>
  <c r="X268" i="5"/>
  <c r="W268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8" i="5"/>
  <c r="C268" i="5"/>
  <c r="B268" i="5"/>
  <c r="A268" i="5"/>
  <c r="A279" i="6" s="1"/>
  <c r="BJ267" i="5"/>
  <c r="BI267" i="5"/>
  <c r="BH267" i="5"/>
  <c r="BG267" i="5"/>
  <c r="BF267" i="5"/>
  <c r="BE267" i="5"/>
  <c r="BD267" i="5"/>
  <c r="BC267" i="5"/>
  <c r="BB267" i="5"/>
  <c r="BA267" i="5"/>
  <c r="AZ267" i="5"/>
  <c r="AY267" i="5"/>
  <c r="AX267" i="5"/>
  <c r="AW267" i="5"/>
  <c r="AV267" i="5"/>
  <c r="AU267" i="5"/>
  <c r="AT267" i="5"/>
  <c r="AS267" i="5"/>
  <c r="AR267" i="5"/>
  <c r="AQ267" i="5"/>
  <c r="AP267" i="5"/>
  <c r="AO267" i="5"/>
  <c r="AN267" i="5"/>
  <c r="AM267" i="5"/>
  <c r="AL267" i="5"/>
  <c r="AK267" i="5"/>
  <c r="AJ267" i="5"/>
  <c r="AI267" i="5"/>
  <c r="AH267" i="5"/>
  <c r="AG267" i="5"/>
  <c r="AF267" i="5"/>
  <c r="AE267" i="5"/>
  <c r="AD267" i="5"/>
  <c r="AC267" i="5"/>
  <c r="AB267" i="5"/>
  <c r="AA267" i="5"/>
  <c r="Z267" i="5"/>
  <c r="Y267" i="5"/>
  <c r="X267" i="5"/>
  <c r="W267" i="5"/>
  <c r="V267" i="5"/>
  <c r="U267" i="5"/>
  <c r="T267" i="5"/>
  <c r="S267" i="5"/>
  <c r="R267" i="5"/>
  <c r="Q267" i="5"/>
  <c r="P267" i="5"/>
  <c r="O267" i="5"/>
  <c r="N267" i="5"/>
  <c r="M267" i="5"/>
  <c r="L267" i="5"/>
  <c r="K267" i="5"/>
  <c r="J267" i="5"/>
  <c r="I267" i="5"/>
  <c r="H267" i="5"/>
  <c r="G267" i="5"/>
  <c r="F267" i="5"/>
  <c r="E267" i="5"/>
  <c r="D267" i="5"/>
  <c r="C267" i="5"/>
  <c r="B267" i="5"/>
  <c r="A267" i="5"/>
  <c r="A278" i="6" s="1"/>
  <c r="BJ266" i="5"/>
  <c r="BI266" i="5"/>
  <c r="BH266" i="5"/>
  <c r="BG266" i="5"/>
  <c r="BF266" i="5"/>
  <c r="BE266" i="5"/>
  <c r="BD266" i="5"/>
  <c r="BC266" i="5"/>
  <c r="BB266" i="5"/>
  <c r="BA266" i="5"/>
  <c r="AZ266" i="5"/>
  <c r="AY266" i="5"/>
  <c r="AX266" i="5"/>
  <c r="AW266" i="5"/>
  <c r="AV266" i="5"/>
  <c r="AU266" i="5"/>
  <c r="AT266" i="5"/>
  <c r="AS266" i="5"/>
  <c r="AR266" i="5"/>
  <c r="AQ266" i="5"/>
  <c r="AP266" i="5"/>
  <c r="AO266" i="5"/>
  <c r="AN266" i="5"/>
  <c r="AM266" i="5"/>
  <c r="AL266" i="5"/>
  <c r="AK266" i="5"/>
  <c r="AJ266" i="5"/>
  <c r="AI266" i="5"/>
  <c r="AH266" i="5"/>
  <c r="AG266" i="5"/>
  <c r="AF266" i="5"/>
  <c r="AE266" i="5"/>
  <c r="AD266" i="5"/>
  <c r="AC266" i="5"/>
  <c r="AB266" i="5"/>
  <c r="AA266" i="5"/>
  <c r="Z266" i="5"/>
  <c r="Y266" i="5"/>
  <c r="X266" i="5"/>
  <c r="W266" i="5"/>
  <c r="V266" i="5"/>
  <c r="U266" i="5"/>
  <c r="T266" i="5"/>
  <c r="S266" i="5"/>
  <c r="R266" i="5"/>
  <c r="Q266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D266" i="5"/>
  <c r="C266" i="5"/>
  <c r="B266" i="5"/>
  <c r="A266" i="5"/>
  <c r="A277" i="6" s="1"/>
  <c r="BJ265" i="5"/>
  <c r="BI265" i="5"/>
  <c r="BH265" i="5"/>
  <c r="BG265" i="5"/>
  <c r="BF265" i="5"/>
  <c r="BE265" i="5"/>
  <c r="BD265" i="5"/>
  <c r="BC265" i="5"/>
  <c r="BB265" i="5"/>
  <c r="BA265" i="5"/>
  <c r="AZ265" i="5"/>
  <c r="AY265" i="5"/>
  <c r="AX265" i="5"/>
  <c r="AW265" i="5"/>
  <c r="AV265" i="5"/>
  <c r="AU265" i="5"/>
  <c r="AT265" i="5"/>
  <c r="AS265" i="5"/>
  <c r="AR265" i="5"/>
  <c r="AQ265" i="5"/>
  <c r="AP265" i="5"/>
  <c r="AO265" i="5"/>
  <c r="AN265" i="5"/>
  <c r="AM265" i="5"/>
  <c r="AL265" i="5"/>
  <c r="AK265" i="5"/>
  <c r="AJ265" i="5"/>
  <c r="AI265" i="5"/>
  <c r="AH265" i="5"/>
  <c r="AG265" i="5"/>
  <c r="AF265" i="5"/>
  <c r="AE265" i="5"/>
  <c r="AD265" i="5"/>
  <c r="AC265" i="5"/>
  <c r="AB265" i="5"/>
  <c r="AA265" i="5"/>
  <c r="Z265" i="5"/>
  <c r="Y265" i="5"/>
  <c r="X265" i="5"/>
  <c r="W265" i="5"/>
  <c r="V265" i="5"/>
  <c r="U265" i="5"/>
  <c r="T265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A265" i="5"/>
  <c r="A276" i="6" s="1"/>
  <c r="BJ264" i="5"/>
  <c r="BI264" i="5"/>
  <c r="BH264" i="5"/>
  <c r="BG264" i="5"/>
  <c r="BF264" i="5"/>
  <c r="BE264" i="5"/>
  <c r="BD264" i="5"/>
  <c r="BC264" i="5"/>
  <c r="BB264" i="5"/>
  <c r="BA264" i="5"/>
  <c r="AZ264" i="5"/>
  <c r="AY264" i="5"/>
  <c r="AX264" i="5"/>
  <c r="AW264" i="5"/>
  <c r="AV264" i="5"/>
  <c r="AU264" i="5"/>
  <c r="AT264" i="5"/>
  <c r="AS264" i="5"/>
  <c r="AR264" i="5"/>
  <c r="AQ264" i="5"/>
  <c r="AP264" i="5"/>
  <c r="AO264" i="5"/>
  <c r="AN264" i="5"/>
  <c r="AM264" i="5"/>
  <c r="AL264" i="5"/>
  <c r="AK264" i="5"/>
  <c r="AJ264" i="5"/>
  <c r="AI264" i="5"/>
  <c r="AH264" i="5"/>
  <c r="AG264" i="5"/>
  <c r="AF264" i="5"/>
  <c r="AE264" i="5"/>
  <c r="AD264" i="5"/>
  <c r="AC264" i="5"/>
  <c r="AB264" i="5"/>
  <c r="AA264" i="5"/>
  <c r="Z264" i="5"/>
  <c r="Y264" i="5"/>
  <c r="X264" i="5"/>
  <c r="W264" i="5"/>
  <c r="V264" i="5"/>
  <c r="U264" i="5"/>
  <c r="T264" i="5"/>
  <c r="S264" i="5"/>
  <c r="R264" i="5"/>
  <c r="Q264" i="5"/>
  <c r="P264" i="5"/>
  <c r="O264" i="5"/>
  <c r="N264" i="5"/>
  <c r="M264" i="5"/>
  <c r="L264" i="5"/>
  <c r="K264" i="5"/>
  <c r="J264" i="5"/>
  <c r="I264" i="5"/>
  <c r="H264" i="5"/>
  <c r="G264" i="5"/>
  <c r="F264" i="5"/>
  <c r="E264" i="5"/>
  <c r="D264" i="5"/>
  <c r="C264" i="5"/>
  <c r="B264" i="5"/>
  <c r="A264" i="5"/>
  <c r="A275" i="6" s="1"/>
  <c r="BJ263" i="5"/>
  <c r="BI263" i="5"/>
  <c r="BH263" i="5"/>
  <c r="BG263" i="5"/>
  <c r="BF263" i="5"/>
  <c r="BE263" i="5"/>
  <c r="BD263" i="5"/>
  <c r="BC263" i="5"/>
  <c r="BB263" i="5"/>
  <c r="BA263" i="5"/>
  <c r="AZ263" i="5"/>
  <c r="AY263" i="5"/>
  <c r="AX263" i="5"/>
  <c r="AW263" i="5"/>
  <c r="AV263" i="5"/>
  <c r="AU263" i="5"/>
  <c r="AT263" i="5"/>
  <c r="AS263" i="5"/>
  <c r="AR263" i="5"/>
  <c r="AQ263" i="5"/>
  <c r="AP263" i="5"/>
  <c r="AO263" i="5"/>
  <c r="AN263" i="5"/>
  <c r="AM263" i="5"/>
  <c r="AL263" i="5"/>
  <c r="AK263" i="5"/>
  <c r="AJ263" i="5"/>
  <c r="AI263" i="5"/>
  <c r="AH263" i="5"/>
  <c r="AG263" i="5"/>
  <c r="AF263" i="5"/>
  <c r="AE263" i="5"/>
  <c r="AD263" i="5"/>
  <c r="AC263" i="5"/>
  <c r="AB263" i="5"/>
  <c r="AA263" i="5"/>
  <c r="Z263" i="5"/>
  <c r="Y263" i="5"/>
  <c r="X263" i="5"/>
  <c r="W263" i="5"/>
  <c r="V263" i="5"/>
  <c r="U263" i="5"/>
  <c r="T263" i="5"/>
  <c r="S263" i="5"/>
  <c r="R263" i="5"/>
  <c r="Q263" i="5"/>
  <c r="P263" i="5"/>
  <c r="O263" i="5"/>
  <c r="N263" i="5"/>
  <c r="M263" i="5"/>
  <c r="L263" i="5"/>
  <c r="K263" i="5"/>
  <c r="J263" i="5"/>
  <c r="I263" i="5"/>
  <c r="H263" i="5"/>
  <c r="G263" i="5"/>
  <c r="F263" i="5"/>
  <c r="E263" i="5"/>
  <c r="D263" i="5"/>
  <c r="C263" i="5"/>
  <c r="B263" i="5"/>
  <c r="A263" i="5"/>
  <c r="A274" i="6" s="1"/>
  <c r="BJ262" i="5"/>
  <c r="BI262" i="5"/>
  <c r="BH262" i="5"/>
  <c r="BG262" i="5"/>
  <c r="BF262" i="5"/>
  <c r="BE262" i="5"/>
  <c r="BD262" i="5"/>
  <c r="BC262" i="5"/>
  <c r="BB262" i="5"/>
  <c r="BA262" i="5"/>
  <c r="AZ262" i="5"/>
  <c r="AY262" i="5"/>
  <c r="AX262" i="5"/>
  <c r="AW262" i="5"/>
  <c r="AV262" i="5"/>
  <c r="AU262" i="5"/>
  <c r="AT262" i="5"/>
  <c r="AS262" i="5"/>
  <c r="AR262" i="5"/>
  <c r="AQ262" i="5"/>
  <c r="AP262" i="5"/>
  <c r="AO262" i="5"/>
  <c r="AN262" i="5"/>
  <c r="AM262" i="5"/>
  <c r="AL262" i="5"/>
  <c r="AK262" i="5"/>
  <c r="AJ262" i="5"/>
  <c r="AI262" i="5"/>
  <c r="AH262" i="5"/>
  <c r="AG262" i="5"/>
  <c r="AF262" i="5"/>
  <c r="AE262" i="5"/>
  <c r="AD262" i="5"/>
  <c r="AC262" i="5"/>
  <c r="AB262" i="5"/>
  <c r="AA262" i="5"/>
  <c r="Z262" i="5"/>
  <c r="Y262" i="5"/>
  <c r="X262" i="5"/>
  <c r="W262" i="5"/>
  <c r="V262" i="5"/>
  <c r="U262" i="5"/>
  <c r="T262" i="5"/>
  <c r="S262" i="5"/>
  <c r="R262" i="5"/>
  <c r="Q262" i="5"/>
  <c r="P262" i="5"/>
  <c r="O262" i="5"/>
  <c r="N262" i="5"/>
  <c r="M262" i="5"/>
  <c r="L262" i="5"/>
  <c r="K262" i="5"/>
  <c r="J262" i="5"/>
  <c r="I262" i="5"/>
  <c r="H262" i="5"/>
  <c r="G262" i="5"/>
  <c r="F262" i="5"/>
  <c r="E262" i="5"/>
  <c r="D262" i="5"/>
  <c r="C262" i="5"/>
  <c r="B262" i="5"/>
  <c r="A262" i="5"/>
  <c r="A273" i="6" s="1"/>
  <c r="BJ261" i="5"/>
  <c r="BI261" i="5"/>
  <c r="BH261" i="5"/>
  <c r="BG261" i="5"/>
  <c r="BF261" i="5"/>
  <c r="BE261" i="5"/>
  <c r="BD261" i="5"/>
  <c r="BC261" i="5"/>
  <c r="BB261" i="5"/>
  <c r="BA261" i="5"/>
  <c r="AZ261" i="5"/>
  <c r="AY261" i="5"/>
  <c r="AX261" i="5"/>
  <c r="AW261" i="5"/>
  <c r="AV261" i="5"/>
  <c r="AU261" i="5"/>
  <c r="AT261" i="5"/>
  <c r="AS261" i="5"/>
  <c r="AR261" i="5"/>
  <c r="AQ261" i="5"/>
  <c r="AP261" i="5"/>
  <c r="AO261" i="5"/>
  <c r="AN261" i="5"/>
  <c r="AM261" i="5"/>
  <c r="AL261" i="5"/>
  <c r="AK261" i="5"/>
  <c r="AJ261" i="5"/>
  <c r="AI261" i="5"/>
  <c r="AH261" i="5"/>
  <c r="AG261" i="5"/>
  <c r="AF261" i="5"/>
  <c r="AE261" i="5"/>
  <c r="AD261" i="5"/>
  <c r="AC261" i="5"/>
  <c r="AB261" i="5"/>
  <c r="AA261" i="5"/>
  <c r="Z261" i="5"/>
  <c r="Y261" i="5"/>
  <c r="X261" i="5"/>
  <c r="W261" i="5"/>
  <c r="V261" i="5"/>
  <c r="U261" i="5"/>
  <c r="T261" i="5"/>
  <c r="S261" i="5"/>
  <c r="R261" i="5"/>
  <c r="Q261" i="5"/>
  <c r="P261" i="5"/>
  <c r="O261" i="5"/>
  <c r="N261" i="5"/>
  <c r="M261" i="5"/>
  <c r="L261" i="5"/>
  <c r="K261" i="5"/>
  <c r="J261" i="5"/>
  <c r="I261" i="5"/>
  <c r="H261" i="5"/>
  <c r="G261" i="5"/>
  <c r="F261" i="5"/>
  <c r="E261" i="5"/>
  <c r="D261" i="5"/>
  <c r="C261" i="5"/>
  <c r="B261" i="5"/>
  <c r="A261" i="5"/>
  <c r="A272" i="6" s="1"/>
  <c r="BJ260" i="5"/>
  <c r="BI260" i="5"/>
  <c r="BH260" i="5"/>
  <c r="BG260" i="5"/>
  <c r="BF260" i="5"/>
  <c r="BE260" i="5"/>
  <c r="BD260" i="5"/>
  <c r="BC260" i="5"/>
  <c r="BB260" i="5"/>
  <c r="BA260" i="5"/>
  <c r="AZ260" i="5"/>
  <c r="AY260" i="5"/>
  <c r="AX260" i="5"/>
  <c r="AW260" i="5"/>
  <c r="AV260" i="5"/>
  <c r="AU260" i="5"/>
  <c r="AT260" i="5"/>
  <c r="AS260" i="5"/>
  <c r="AR260" i="5"/>
  <c r="AQ260" i="5"/>
  <c r="AP260" i="5"/>
  <c r="AO260" i="5"/>
  <c r="AN260" i="5"/>
  <c r="AM260" i="5"/>
  <c r="AL260" i="5"/>
  <c r="AK260" i="5"/>
  <c r="AJ260" i="5"/>
  <c r="AI260" i="5"/>
  <c r="AH260" i="5"/>
  <c r="AG260" i="5"/>
  <c r="AF260" i="5"/>
  <c r="AE260" i="5"/>
  <c r="AD260" i="5"/>
  <c r="AC260" i="5"/>
  <c r="AB260" i="5"/>
  <c r="AA260" i="5"/>
  <c r="Z260" i="5"/>
  <c r="Y260" i="5"/>
  <c r="X260" i="5"/>
  <c r="W260" i="5"/>
  <c r="V260" i="5"/>
  <c r="U260" i="5"/>
  <c r="T260" i="5"/>
  <c r="S260" i="5"/>
  <c r="R260" i="5"/>
  <c r="Q260" i="5"/>
  <c r="P260" i="5"/>
  <c r="O260" i="5"/>
  <c r="N260" i="5"/>
  <c r="M260" i="5"/>
  <c r="L260" i="5"/>
  <c r="K260" i="5"/>
  <c r="J260" i="5"/>
  <c r="I260" i="5"/>
  <c r="H260" i="5"/>
  <c r="G260" i="5"/>
  <c r="F260" i="5"/>
  <c r="E260" i="5"/>
  <c r="D260" i="5"/>
  <c r="C260" i="5"/>
  <c r="B260" i="5"/>
  <c r="A260" i="5"/>
  <c r="A271" i="6" s="1"/>
  <c r="BJ259" i="5"/>
  <c r="BI259" i="5"/>
  <c r="BH259" i="5"/>
  <c r="BG259" i="5"/>
  <c r="BF259" i="5"/>
  <c r="BE259" i="5"/>
  <c r="BD259" i="5"/>
  <c r="BC259" i="5"/>
  <c r="BB259" i="5"/>
  <c r="BA259" i="5"/>
  <c r="AZ259" i="5"/>
  <c r="AY259" i="5"/>
  <c r="AX259" i="5"/>
  <c r="AW259" i="5"/>
  <c r="AV259" i="5"/>
  <c r="AU259" i="5"/>
  <c r="AT259" i="5"/>
  <c r="AS259" i="5"/>
  <c r="AR259" i="5"/>
  <c r="AQ259" i="5"/>
  <c r="AP259" i="5"/>
  <c r="AO259" i="5"/>
  <c r="AN259" i="5"/>
  <c r="AM259" i="5"/>
  <c r="AL259" i="5"/>
  <c r="AK259" i="5"/>
  <c r="AJ259" i="5"/>
  <c r="AI259" i="5"/>
  <c r="AH259" i="5"/>
  <c r="AG259" i="5"/>
  <c r="AF259" i="5"/>
  <c r="AE259" i="5"/>
  <c r="AD259" i="5"/>
  <c r="AC259" i="5"/>
  <c r="AB259" i="5"/>
  <c r="AA259" i="5"/>
  <c r="Z259" i="5"/>
  <c r="Y259" i="5"/>
  <c r="X259" i="5"/>
  <c r="W259" i="5"/>
  <c r="V259" i="5"/>
  <c r="U259" i="5"/>
  <c r="T259" i="5"/>
  <c r="S259" i="5"/>
  <c r="R259" i="5"/>
  <c r="Q259" i="5"/>
  <c r="P259" i="5"/>
  <c r="O259" i="5"/>
  <c r="N259" i="5"/>
  <c r="M259" i="5"/>
  <c r="L259" i="5"/>
  <c r="K259" i="5"/>
  <c r="J259" i="5"/>
  <c r="I259" i="5"/>
  <c r="H259" i="5"/>
  <c r="G259" i="5"/>
  <c r="F259" i="5"/>
  <c r="E259" i="5"/>
  <c r="D259" i="5"/>
  <c r="C259" i="5"/>
  <c r="B259" i="5"/>
  <c r="A259" i="5"/>
  <c r="A270" i="6" s="1"/>
  <c r="BJ258" i="5"/>
  <c r="BI258" i="5"/>
  <c r="BH258" i="5"/>
  <c r="BG258" i="5"/>
  <c r="BF258" i="5"/>
  <c r="BE258" i="5"/>
  <c r="BD258" i="5"/>
  <c r="BC258" i="5"/>
  <c r="BB258" i="5"/>
  <c r="BA258" i="5"/>
  <c r="AZ258" i="5"/>
  <c r="AY258" i="5"/>
  <c r="AX258" i="5"/>
  <c r="AW258" i="5"/>
  <c r="AV258" i="5"/>
  <c r="AU258" i="5"/>
  <c r="AT258" i="5"/>
  <c r="AS258" i="5"/>
  <c r="AR258" i="5"/>
  <c r="AQ258" i="5"/>
  <c r="AP258" i="5"/>
  <c r="AO258" i="5"/>
  <c r="AN258" i="5"/>
  <c r="AM258" i="5"/>
  <c r="AL258" i="5"/>
  <c r="AK258" i="5"/>
  <c r="AJ258" i="5"/>
  <c r="AI258" i="5"/>
  <c r="AH258" i="5"/>
  <c r="AG258" i="5"/>
  <c r="AF258" i="5"/>
  <c r="AE258" i="5"/>
  <c r="AD258" i="5"/>
  <c r="AC258" i="5"/>
  <c r="AB258" i="5"/>
  <c r="AA258" i="5"/>
  <c r="Z258" i="5"/>
  <c r="Y258" i="5"/>
  <c r="X258" i="5"/>
  <c r="W258" i="5"/>
  <c r="V258" i="5"/>
  <c r="U258" i="5"/>
  <c r="T258" i="5"/>
  <c r="S258" i="5"/>
  <c r="R258" i="5"/>
  <c r="Q258" i="5"/>
  <c r="P258" i="5"/>
  <c r="O258" i="5"/>
  <c r="N258" i="5"/>
  <c r="M258" i="5"/>
  <c r="L258" i="5"/>
  <c r="K258" i="5"/>
  <c r="J258" i="5"/>
  <c r="I258" i="5"/>
  <c r="H258" i="5"/>
  <c r="G258" i="5"/>
  <c r="F258" i="5"/>
  <c r="E258" i="5"/>
  <c r="D258" i="5"/>
  <c r="C258" i="5"/>
  <c r="B258" i="5"/>
  <c r="A258" i="5"/>
  <c r="A269" i="6" s="1"/>
  <c r="BJ257" i="5"/>
  <c r="BI257" i="5"/>
  <c r="BH257" i="5"/>
  <c r="BG257" i="5"/>
  <c r="BF257" i="5"/>
  <c r="BE257" i="5"/>
  <c r="BD257" i="5"/>
  <c r="BC257" i="5"/>
  <c r="BB257" i="5"/>
  <c r="BA257" i="5"/>
  <c r="AZ257" i="5"/>
  <c r="AY257" i="5"/>
  <c r="AX257" i="5"/>
  <c r="AW257" i="5"/>
  <c r="AV257" i="5"/>
  <c r="AU257" i="5"/>
  <c r="AT257" i="5"/>
  <c r="AS257" i="5"/>
  <c r="AR257" i="5"/>
  <c r="AQ257" i="5"/>
  <c r="AP257" i="5"/>
  <c r="AO257" i="5"/>
  <c r="AN257" i="5"/>
  <c r="AM257" i="5"/>
  <c r="AL257" i="5"/>
  <c r="AK257" i="5"/>
  <c r="AJ257" i="5"/>
  <c r="AI257" i="5"/>
  <c r="AH257" i="5"/>
  <c r="AG257" i="5"/>
  <c r="AF257" i="5"/>
  <c r="AE257" i="5"/>
  <c r="AD257" i="5"/>
  <c r="AC257" i="5"/>
  <c r="AB257" i="5"/>
  <c r="AA257" i="5"/>
  <c r="Z257" i="5"/>
  <c r="Y257" i="5"/>
  <c r="X257" i="5"/>
  <c r="W257" i="5"/>
  <c r="V257" i="5"/>
  <c r="U257" i="5"/>
  <c r="T257" i="5"/>
  <c r="S257" i="5"/>
  <c r="R257" i="5"/>
  <c r="Q257" i="5"/>
  <c r="P257" i="5"/>
  <c r="O257" i="5"/>
  <c r="N257" i="5"/>
  <c r="M257" i="5"/>
  <c r="L257" i="5"/>
  <c r="K257" i="5"/>
  <c r="J257" i="5"/>
  <c r="I257" i="5"/>
  <c r="H257" i="5"/>
  <c r="G257" i="5"/>
  <c r="F257" i="5"/>
  <c r="E257" i="5"/>
  <c r="D257" i="5"/>
  <c r="C257" i="5"/>
  <c r="B257" i="5"/>
  <c r="A257" i="5"/>
  <c r="A268" i="6" s="1"/>
  <c r="BJ256" i="5"/>
  <c r="BI256" i="5"/>
  <c r="BH256" i="5"/>
  <c r="BG256" i="5"/>
  <c r="BF256" i="5"/>
  <c r="BE256" i="5"/>
  <c r="BD256" i="5"/>
  <c r="BC256" i="5"/>
  <c r="BB256" i="5"/>
  <c r="BA256" i="5"/>
  <c r="AZ256" i="5"/>
  <c r="AY256" i="5"/>
  <c r="AX256" i="5"/>
  <c r="AW256" i="5"/>
  <c r="AV256" i="5"/>
  <c r="AU256" i="5"/>
  <c r="AT256" i="5"/>
  <c r="AS256" i="5"/>
  <c r="AR256" i="5"/>
  <c r="AQ256" i="5"/>
  <c r="AP256" i="5"/>
  <c r="AO256" i="5"/>
  <c r="AN256" i="5"/>
  <c r="AM256" i="5"/>
  <c r="AL256" i="5"/>
  <c r="AK256" i="5"/>
  <c r="AJ256" i="5"/>
  <c r="AI256" i="5"/>
  <c r="AH256" i="5"/>
  <c r="AG256" i="5"/>
  <c r="AF256" i="5"/>
  <c r="AE256" i="5"/>
  <c r="AD256" i="5"/>
  <c r="AC256" i="5"/>
  <c r="AB256" i="5"/>
  <c r="AA256" i="5"/>
  <c r="Z256" i="5"/>
  <c r="Y256" i="5"/>
  <c r="X256" i="5"/>
  <c r="W256" i="5"/>
  <c r="V256" i="5"/>
  <c r="U256" i="5"/>
  <c r="T256" i="5"/>
  <c r="S256" i="5"/>
  <c r="R256" i="5"/>
  <c r="Q256" i="5"/>
  <c r="P256" i="5"/>
  <c r="O256" i="5"/>
  <c r="N256" i="5"/>
  <c r="M256" i="5"/>
  <c r="L256" i="5"/>
  <c r="K256" i="5"/>
  <c r="J256" i="5"/>
  <c r="I256" i="5"/>
  <c r="H256" i="5"/>
  <c r="G256" i="5"/>
  <c r="F256" i="5"/>
  <c r="E256" i="5"/>
  <c r="D256" i="5"/>
  <c r="C256" i="5"/>
  <c r="B256" i="5"/>
  <c r="A256" i="5"/>
  <c r="A267" i="6" s="1"/>
  <c r="BJ255" i="5"/>
  <c r="BI255" i="5"/>
  <c r="BH255" i="5"/>
  <c r="BG255" i="5"/>
  <c r="BF255" i="5"/>
  <c r="BE255" i="5"/>
  <c r="BD255" i="5"/>
  <c r="BC255" i="5"/>
  <c r="BB255" i="5"/>
  <c r="BA255" i="5"/>
  <c r="AZ255" i="5"/>
  <c r="AY255" i="5"/>
  <c r="AX255" i="5"/>
  <c r="AW255" i="5"/>
  <c r="AV255" i="5"/>
  <c r="AU255" i="5"/>
  <c r="AT255" i="5"/>
  <c r="AS255" i="5"/>
  <c r="AR255" i="5"/>
  <c r="AQ255" i="5"/>
  <c r="AP255" i="5"/>
  <c r="AO255" i="5"/>
  <c r="AN255" i="5"/>
  <c r="AM255" i="5"/>
  <c r="AL255" i="5"/>
  <c r="AK255" i="5"/>
  <c r="AJ255" i="5"/>
  <c r="AI255" i="5"/>
  <c r="AH255" i="5"/>
  <c r="AG255" i="5"/>
  <c r="AF255" i="5"/>
  <c r="AE255" i="5"/>
  <c r="AD255" i="5"/>
  <c r="AC255" i="5"/>
  <c r="AB255" i="5"/>
  <c r="AA255" i="5"/>
  <c r="Z255" i="5"/>
  <c r="Y255" i="5"/>
  <c r="X255" i="5"/>
  <c r="W255" i="5"/>
  <c r="V255" i="5"/>
  <c r="U255" i="5"/>
  <c r="T255" i="5"/>
  <c r="S255" i="5"/>
  <c r="R255" i="5"/>
  <c r="Q255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D255" i="5"/>
  <c r="C255" i="5"/>
  <c r="B255" i="5"/>
  <c r="A255" i="5"/>
  <c r="A266" i="6" s="1"/>
  <c r="BJ254" i="5"/>
  <c r="BI254" i="5"/>
  <c r="BH254" i="5"/>
  <c r="BG254" i="5"/>
  <c r="BF254" i="5"/>
  <c r="BE254" i="5"/>
  <c r="BD254" i="5"/>
  <c r="BC254" i="5"/>
  <c r="BB254" i="5"/>
  <c r="BA254" i="5"/>
  <c r="AZ254" i="5"/>
  <c r="AY254" i="5"/>
  <c r="AX254" i="5"/>
  <c r="AW254" i="5"/>
  <c r="AV254" i="5"/>
  <c r="AU254" i="5"/>
  <c r="AT254" i="5"/>
  <c r="AS254" i="5"/>
  <c r="AR254" i="5"/>
  <c r="AQ254" i="5"/>
  <c r="AP254" i="5"/>
  <c r="AO254" i="5"/>
  <c r="AN254" i="5"/>
  <c r="AM254" i="5"/>
  <c r="AL254" i="5"/>
  <c r="AK254" i="5"/>
  <c r="AJ254" i="5"/>
  <c r="AI254" i="5"/>
  <c r="AH254" i="5"/>
  <c r="AG254" i="5"/>
  <c r="AF254" i="5"/>
  <c r="AE254" i="5"/>
  <c r="AD254" i="5"/>
  <c r="AC254" i="5"/>
  <c r="AB254" i="5"/>
  <c r="AA254" i="5"/>
  <c r="Z254" i="5"/>
  <c r="Y254" i="5"/>
  <c r="X254" i="5"/>
  <c r="W254" i="5"/>
  <c r="V254" i="5"/>
  <c r="U254" i="5"/>
  <c r="T254" i="5"/>
  <c r="S254" i="5"/>
  <c r="R254" i="5"/>
  <c r="Q254" i="5"/>
  <c r="P254" i="5"/>
  <c r="O254" i="5"/>
  <c r="N254" i="5"/>
  <c r="M254" i="5"/>
  <c r="L254" i="5"/>
  <c r="K254" i="5"/>
  <c r="J254" i="5"/>
  <c r="I254" i="5"/>
  <c r="H254" i="5"/>
  <c r="G254" i="5"/>
  <c r="F254" i="5"/>
  <c r="E254" i="5"/>
  <c r="D254" i="5"/>
  <c r="C254" i="5"/>
  <c r="B254" i="5"/>
  <c r="A254" i="5"/>
  <c r="A265" i="6" s="1"/>
  <c r="BJ253" i="5"/>
  <c r="BI253" i="5"/>
  <c r="BH253" i="5"/>
  <c r="BG253" i="5"/>
  <c r="BF253" i="5"/>
  <c r="BE253" i="5"/>
  <c r="BD253" i="5"/>
  <c r="BC253" i="5"/>
  <c r="BB253" i="5"/>
  <c r="BA253" i="5"/>
  <c r="AZ253" i="5"/>
  <c r="AY253" i="5"/>
  <c r="AX253" i="5"/>
  <c r="AW253" i="5"/>
  <c r="AV253" i="5"/>
  <c r="AU253" i="5"/>
  <c r="AT253" i="5"/>
  <c r="AS253" i="5"/>
  <c r="AR253" i="5"/>
  <c r="AQ253" i="5"/>
  <c r="AP253" i="5"/>
  <c r="AO253" i="5"/>
  <c r="AN253" i="5"/>
  <c r="AM253" i="5"/>
  <c r="AL253" i="5"/>
  <c r="AK253" i="5"/>
  <c r="AJ253" i="5"/>
  <c r="AI253" i="5"/>
  <c r="AH253" i="5"/>
  <c r="AG253" i="5"/>
  <c r="AF253" i="5"/>
  <c r="AE253" i="5"/>
  <c r="AD253" i="5"/>
  <c r="AC253" i="5"/>
  <c r="AB253" i="5"/>
  <c r="AA253" i="5"/>
  <c r="Z253" i="5"/>
  <c r="Y253" i="5"/>
  <c r="X253" i="5"/>
  <c r="W253" i="5"/>
  <c r="V253" i="5"/>
  <c r="U253" i="5"/>
  <c r="T253" i="5"/>
  <c r="S253" i="5"/>
  <c r="R253" i="5"/>
  <c r="Q253" i="5"/>
  <c r="P253" i="5"/>
  <c r="O253" i="5"/>
  <c r="N253" i="5"/>
  <c r="M253" i="5"/>
  <c r="L253" i="5"/>
  <c r="K253" i="5"/>
  <c r="J253" i="5"/>
  <c r="I253" i="5"/>
  <c r="H253" i="5"/>
  <c r="G253" i="5"/>
  <c r="F253" i="5"/>
  <c r="E253" i="5"/>
  <c r="D253" i="5"/>
  <c r="C253" i="5"/>
  <c r="B253" i="5"/>
  <c r="A253" i="5"/>
  <c r="A264" i="6" s="1"/>
  <c r="BJ252" i="5"/>
  <c r="BI252" i="5"/>
  <c r="BH252" i="5"/>
  <c r="BG252" i="5"/>
  <c r="BF252" i="5"/>
  <c r="BE252" i="5"/>
  <c r="BD252" i="5"/>
  <c r="BC252" i="5"/>
  <c r="BB252" i="5"/>
  <c r="BA252" i="5"/>
  <c r="AZ252" i="5"/>
  <c r="AY252" i="5"/>
  <c r="AX252" i="5"/>
  <c r="AW252" i="5"/>
  <c r="AV252" i="5"/>
  <c r="AU252" i="5"/>
  <c r="AT252" i="5"/>
  <c r="AS252" i="5"/>
  <c r="AR252" i="5"/>
  <c r="AQ252" i="5"/>
  <c r="AP252" i="5"/>
  <c r="AO252" i="5"/>
  <c r="AN252" i="5"/>
  <c r="AM252" i="5"/>
  <c r="AL252" i="5"/>
  <c r="AK252" i="5"/>
  <c r="AJ252" i="5"/>
  <c r="AI252" i="5"/>
  <c r="AH252" i="5"/>
  <c r="AG252" i="5"/>
  <c r="AF252" i="5"/>
  <c r="AE252" i="5"/>
  <c r="AD252" i="5"/>
  <c r="AC252" i="5"/>
  <c r="AB252" i="5"/>
  <c r="AA252" i="5"/>
  <c r="Z252" i="5"/>
  <c r="Y252" i="5"/>
  <c r="X252" i="5"/>
  <c r="W252" i="5"/>
  <c r="V252" i="5"/>
  <c r="U252" i="5"/>
  <c r="T252" i="5"/>
  <c r="S252" i="5"/>
  <c r="R252" i="5"/>
  <c r="Q252" i="5"/>
  <c r="P252" i="5"/>
  <c r="O252" i="5"/>
  <c r="N252" i="5"/>
  <c r="M252" i="5"/>
  <c r="L252" i="5"/>
  <c r="K252" i="5"/>
  <c r="J252" i="5"/>
  <c r="I252" i="5"/>
  <c r="H252" i="5"/>
  <c r="G252" i="5"/>
  <c r="F252" i="5"/>
  <c r="E252" i="5"/>
  <c r="D252" i="5"/>
  <c r="C252" i="5"/>
  <c r="B252" i="5"/>
  <c r="A252" i="5"/>
  <c r="A263" i="6" s="1"/>
  <c r="BJ251" i="5"/>
  <c r="BI251" i="5"/>
  <c r="BH251" i="5"/>
  <c r="BG251" i="5"/>
  <c r="BF251" i="5"/>
  <c r="BE251" i="5"/>
  <c r="BD251" i="5"/>
  <c r="BC251" i="5"/>
  <c r="BB251" i="5"/>
  <c r="BA251" i="5"/>
  <c r="AZ251" i="5"/>
  <c r="AY251" i="5"/>
  <c r="AX251" i="5"/>
  <c r="AW251" i="5"/>
  <c r="AV251" i="5"/>
  <c r="AU251" i="5"/>
  <c r="AT251" i="5"/>
  <c r="AS251" i="5"/>
  <c r="AR251" i="5"/>
  <c r="AQ251" i="5"/>
  <c r="AP251" i="5"/>
  <c r="AO251" i="5"/>
  <c r="AN251" i="5"/>
  <c r="AM251" i="5"/>
  <c r="AL251" i="5"/>
  <c r="AK251" i="5"/>
  <c r="AJ251" i="5"/>
  <c r="AI251" i="5"/>
  <c r="AH251" i="5"/>
  <c r="AG251" i="5"/>
  <c r="AF251" i="5"/>
  <c r="AE251" i="5"/>
  <c r="AD251" i="5"/>
  <c r="AC251" i="5"/>
  <c r="AB251" i="5"/>
  <c r="AA251" i="5"/>
  <c r="Z251" i="5"/>
  <c r="Y251" i="5"/>
  <c r="X251" i="5"/>
  <c r="W251" i="5"/>
  <c r="V251" i="5"/>
  <c r="U251" i="5"/>
  <c r="T251" i="5"/>
  <c r="S251" i="5"/>
  <c r="R251" i="5"/>
  <c r="Q251" i="5"/>
  <c r="P251" i="5"/>
  <c r="O251" i="5"/>
  <c r="N251" i="5"/>
  <c r="M251" i="5"/>
  <c r="L251" i="5"/>
  <c r="K251" i="5"/>
  <c r="J251" i="5"/>
  <c r="I251" i="5"/>
  <c r="H251" i="5"/>
  <c r="G251" i="5"/>
  <c r="F251" i="5"/>
  <c r="E251" i="5"/>
  <c r="D251" i="5"/>
  <c r="C251" i="5"/>
  <c r="B251" i="5"/>
  <c r="A251" i="5"/>
  <c r="A262" i="6" s="1"/>
  <c r="BJ250" i="5"/>
  <c r="BI250" i="5"/>
  <c r="BH250" i="5"/>
  <c r="BG250" i="5"/>
  <c r="BF250" i="5"/>
  <c r="BE250" i="5"/>
  <c r="BD250" i="5"/>
  <c r="BC250" i="5"/>
  <c r="BB250" i="5"/>
  <c r="BA250" i="5"/>
  <c r="AZ250" i="5"/>
  <c r="AY250" i="5"/>
  <c r="AX250" i="5"/>
  <c r="AW250" i="5"/>
  <c r="AV250" i="5"/>
  <c r="AU250" i="5"/>
  <c r="AT250" i="5"/>
  <c r="AS250" i="5"/>
  <c r="AR250" i="5"/>
  <c r="AQ250" i="5"/>
  <c r="AP250" i="5"/>
  <c r="AO250" i="5"/>
  <c r="AN250" i="5"/>
  <c r="AM250" i="5"/>
  <c r="AL250" i="5"/>
  <c r="AK250" i="5"/>
  <c r="AJ250" i="5"/>
  <c r="AI250" i="5"/>
  <c r="AH250" i="5"/>
  <c r="AG250" i="5"/>
  <c r="AF250" i="5"/>
  <c r="AE250" i="5"/>
  <c r="AD250" i="5"/>
  <c r="AC250" i="5"/>
  <c r="AB250" i="5"/>
  <c r="AA250" i="5"/>
  <c r="Z250" i="5"/>
  <c r="Y250" i="5"/>
  <c r="X250" i="5"/>
  <c r="W250" i="5"/>
  <c r="V250" i="5"/>
  <c r="U250" i="5"/>
  <c r="T250" i="5"/>
  <c r="S250" i="5"/>
  <c r="R250" i="5"/>
  <c r="Q250" i="5"/>
  <c r="P250" i="5"/>
  <c r="O250" i="5"/>
  <c r="N250" i="5"/>
  <c r="M250" i="5"/>
  <c r="L250" i="5"/>
  <c r="K250" i="5"/>
  <c r="J250" i="5"/>
  <c r="I250" i="5"/>
  <c r="H250" i="5"/>
  <c r="G250" i="5"/>
  <c r="F250" i="5"/>
  <c r="E250" i="5"/>
  <c r="D250" i="5"/>
  <c r="C250" i="5"/>
  <c r="B250" i="5"/>
  <c r="A250" i="5"/>
  <c r="A261" i="6" s="1"/>
  <c r="BJ249" i="5"/>
  <c r="BI249" i="5"/>
  <c r="BH249" i="5"/>
  <c r="BG249" i="5"/>
  <c r="BF249" i="5"/>
  <c r="BE249" i="5"/>
  <c r="BD249" i="5"/>
  <c r="BC249" i="5"/>
  <c r="BB249" i="5"/>
  <c r="BA249" i="5"/>
  <c r="AZ249" i="5"/>
  <c r="AY249" i="5"/>
  <c r="AX249" i="5"/>
  <c r="AW249" i="5"/>
  <c r="AV249" i="5"/>
  <c r="AU249" i="5"/>
  <c r="AT249" i="5"/>
  <c r="AS249" i="5"/>
  <c r="AR249" i="5"/>
  <c r="AQ249" i="5"/>
  <c r="AP249" i="5"/>
  <c r="AO249" i="5"/>
  <c r="AN249" i="5"/>
  <c r="AM249" i="5"/>
  <c r="AL249" i="5"/>
  <c r="AK249" i="5"/>
  <c r="AJ249" i="5"/>
  <c r="AI249" i="5"/>
  <c r="AH249" i="5"/>
  <c r="AG249" i="5"/>
  <c r="AF249" i="5"/>
  <c r="AE249" i="5"/>
  <c r="AD249" i="5"/>
  <c r="AC249" i="5"/>
  <c r="AB249" i="5"/>
  <c r="AA249" i="5"/>
  <c r="Z249" i="5"/>
  <c r="Y249" i="5"/>
  <c r="X249" i="5"/>
  <c r="W249" i="5"/>
  <c r="V249" i="5"/>
  <c r="U249" i="5"/>
  <c r="T249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9" i="5"/>
  <c r="C249" i="5"/>
  <c r="B249" i="5"/>
  <c r="A249" i="5"/>
  <c r="A260" i="6" s="1"/>
  <c r="BJ248" i="5"/>
  <c r="BI248" i="5"/>
  <c r="BH248" i="5"/>
  <c r="BG248" i="5"/>
  <c r="BF248" i="5"/>
  <c r="BE248" i="5"/>
  <c r="BD248" i="5"/>
  <c r="BC248" i="5"/>
  <c r="BB248" i="5"/>
  <c r="BA248" i="5"/>
  <c r="AZ248" i="5"/>
  <c r="AY248" i="5"/>
  <c r="AX248" i="5"/>
  <c r="AW248" i="5"/>
  <c r="AV248" i="5"/>
  <c r="AU248" i="5"/>
  <c r="AT248" i="5"/>
  <c r="AS248" i="5"/>
  <c r="AR248" i="5"/>
  <c r="AQ248" i="5"/>
  <c r="AP248" i="5"/>
  <c r="AO248" i="5"/>
  <c r="AN248" i="5"/>
  <c r="AM248" i="5"/>
  <c r="AL248" i="5"/>
  <c r="AK248" i="5"/>
  <c r="AJ248" i="5"/>
  <c r="AI248" i="5"/>
  <c r="AH248" i="5"/>
  <c r="AG248" i="5"/>
  <c r="AF248" i="5"/>
  <c r="AE248" i="5"/>
  <c r="AD248" i="5"/>
  <c r="AC248" i="5"/>
  <c r="AB248" i="5"/>
  <c r="AA248" i="5"/>
  <c r="Z248" i="5"/>
  <c r="Y248" i="5"/>
  <c r="X248" i="5"/>
  <c r="W248" i="5"/>
  <c r="V248" i="5"/>
  <c r="U248" i="5"/>
  <c r="T248" i="5"/>
  <c r="S248" i="5"/>
  <c r="R248" i="5"/>
  <c r="Q248" i="5"/>
  <c r="P248" i="5"/>
  <c r="O248" i="5"/>
  <c r="N248" i="5"/>
  <c r="M248" i="5"/>
  <c r="L248" i="5"/>
  <c r="K248" i="5"/>
  <c r="J248" i="5"/>
  <c r="I248" i="5"/>
  <c r="H248" i="5"/>
  <c r="G248" i="5"/>
  <c r="F248" i="5"/>
  <c r="E248" i="5"/>
  <c r="D248" i="5"/>
  <c r="C248" i="5"/>
  <c r="B248" i="5"/>
  <c r="A248" i="5"/>
  <c r="A259" i="6" s="1"/>
  <c r="BJ247" i="5"/>
  <c r="BI247" i="5"/>
  <c r="BH247" i="5"/>
  <c r="BG247" i="5"/>
  <c r="BF247" i="5"/>
  <c r="BE247" i="5"/>
  <c r="BD247" i="5"/>
  <c r="BC247" i="5"/>
  <c r="BB247" i="5"/>
  <c r="BA247" i="5"/>
  <c r="AZ247" i="5"/>
  <c r="AY247" i="5"/>
  <c r="AX247" i="5"/>
  <c r="AW247" i="5"/>
  <c r="AV247" i="5"/>
  <c r="AU247" i="5"/>
  <c r="AT247" i="5"/>
  <c r="AS247" i="5"/>
  <c r="AR247" i="5"/>
  <c r="AQ247" i="5"/>
  <c r="AP247" i="5"/>
  <c r="AO247" i="5"/>
  <c r="AN247" i="5"/>
  <c r="AM247" i="5"/>
  <c r="AL247" i="5"/>
  <c r="AK247" i="5"/>
  <c r="AJ247" i="5"/>
  <c r="AI247" i="5"/>
  <c r="AH247" i="5"/>
  <c r="AG247" i="5"/>
  <c r="AF247" i="5"/>
  <c r="AE247" i="5"/>
  <c r="AD247" i="5"/>
  <c r="AC247" i="5"/>
  <c r="AB247" i="5"/>
  <c r="AA247" i="5"/>
  <c r="Z247" i="5"/>
  <c r="Y247" i="5"/>
  <c r="X247" i="5"/>
  <c r="W247" i="5"/>
  <c r="V247" i="5"/>
  <c r="U247" i="5"/>
  <c r="T247" i="5"/>
  <c r="S247" i="5"/>
  <c r="R247" i="5"/>
  <c r="Q247" i="5"/>
  <c r="P247" i="5"/>
  <c r="O247" i="5"/>
  <c r="N247" i="5"/>
  <c r="M247" i="5"/>
  <c r="L247" i="5"/>
  <c r="K247" i="5"/>
  <c r="J247" i="5"/>
  <c r="I247" i="5"/>
  <c r="H247" i="5"/>
  <c r="G247" i="5"/>
  <c r="F247" i="5"/>
  <c r="E247" i="5"/>
  <c r="D247" i="5"/>
  <c r="C247" i="5"/>
  <c r="B247" i="5"/>
  <c r="A247" i="5"/>
  <c r="A258" i="6" s="1"/>
  <c r="BJ246" i="5"/>
  <c r="BI246" i="5"/>
  <c r="BH246" i="5"/>
  <c r="BG246" i="5"/>
  <c r="BF246" i="5"/>
  <c r="BE246" i="5"/>
  <c r="BD246" i="5"/>
  <c r="BC246" i="5"/>
  <c r="BB246" i="5"/>
  <c r="BA246" i="5"/>
  <c r="AZ246" i="5"/>
  <c r="AY246" i="5"/>
  <c r="AX246" i="5"/>
  <c r="AW246" i="5"/>
  <c r="AV246" i="5"/>
  <c r="AU246" i="5"/>
  <c r="AT246" i="5"/>
  <c r="AS246" i="5"/>
  <c r="AR246" i="5"/>
  <c r="AQ246" i="5"/>
  <c r="AP246" i="5"/>
  <c r="AO246" i="5"/>
  <c r="AN246" i="5"/>
  <c r="AM246" i="5"/>
  <c r="AL246" i="5"/>
  <c r="AK246" i="5"/>
  <c r="AJ246" i="5"/>
  <c r="AI246" i="5"/>
  <c r="AH246" i="5"/>
  <c r="AG246" i="5"/>
  <c r="AF246" i="5"/>
  <c r="AE246" i="5"/>
  <c r="AD246" i="5"/>
  <c r="AC246" i="5"/>
  <c r="AB246" i="5"/>
  <c r="AA246" i="5"/>
  <c r="Z246" i="5"/>
  <c r="Y246" i="5"/>
  <c r="X246" i="5"/>
  <c r="W246" i="5"/>
  <c r="V246" i="5"/>
  <c r="U246" i="5"/>
  <c r="T246" i="5"/>
  <c r="S246" i="5"/>
  <c r="R246" i="5"/>
  <c r="Q246" i="5"/>
  <c r="P246" i="5"/>
  <c r="O246" i="5"/>
  <c r="N246" i="5"/>
  <c r="M246" i="5"/>
  <c r="L246" i="5"/>
  <c r="K246" i="5"/>
  <c r="J246" i="5"/>
  <c r="I246" i="5"/>
  <c r="H246" i="5"/>
  <c r="G246" i="5"/>
  <c r="F246" i="5"/>
  <c r="E246" i="5"/>
  <c r="D246" i="5"/>
  <c r="C246" i="5"/>
  <c r="B246" i="5"/>
  <c r="A246" i="5"/>
  <c r="A257" i="6" s="1"/>
  <c r="BJ245" i="5"/>
  <c r="BI245" i="5"/>
  <c r="BH245" i="5"/>
  <c r="BG245" i="5"/>
  <c r="BF245" i="5"/>
  <c r="BE245" i="5"/>
  <c r="BD245" i="5"/>
  <c r="BC245" i="5"/>
  <c r="BB245" i="5"/>
  <c r="BA245" i="5"/>
  <c r="AZ245" i="5"/>
  <c r="AY245" i="5"/>
  <c r="AX245" i="5"/>
  <c r="AW245" i="5"/>
  <c r="AV245" i="5"/>
  <c r="AU245" i="5"/>
  <c r="AT245" i="5"/>
  <c r="AS245" i="5"/>
  <c r="AR245" i="5"/>
  <c r="AQ245" i="5"/>
  <c r="AP245" i="5"/>
  <c r="AO245" i="5"/>
  <c r="AN245" i="5"/>
  <c r="AM245" i="5"/>
  <c r="AL245" i="5"/>
  <c r="AK245" i="5"/>
  <c r="AJ245" i="5"/>
  <c r="AI245" i="5"/>
  <c r="AH245" i="5"/>
  <c r="AG245" i="5"/>
  <c r="AF245" i="5"/>
  <c r="AE245" i="5"/>
  <c r="AD245" i="5"/>
  <c r="AC245" i="5"/>
  <c r="AB245" i="5"/>
  <c r="AA245" i="5"/>
  <c r="Z245" i="5"/>
  <c r="Y245" i="5"/>
  <c r="X245" i="5"/>
  <c r="W245" i="5"/>
  <c r="V245" i="5"/>
  <c r="U245" i="5"/>
  <c r="T245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D245" i="5"/>
  <c r="C245" i="5"/>
  <c r="B245" i="5"/>
  <c r="A245" i="5"/>
  <c r="A256" i="6" s="1"/>
  <c r="BJ244" i="5"/>
  <c r="BI244" i="5"/>
  <c r="BH244" i="5"/>
  <c r="BG244" i="5"/>
  <c r="BF244" i="5"/>
  <c r="BE244" i="5"/>
  <c r="BD244" i="5"/>
  <c r="BC244" i="5"/>
  <c r="BB244" i="5"/>
  <c r="BA244" i="5"/>
  <c r="AZ244" i="5"/>
  <c r="AY244" i="5"/>
  <c r="AX244" i="5"/>
  <c r="AW244" i="5"/>
  <c r="AV244" i="5"/>
  <c r="AU244" i="5"/>
  <c r="AT244" i="5"/>
  <c r="AS244" i="5"/>
  <c r="AR244" i="5"/>
  <c r="AQ244" i="5"/>
  <c r="AP244" i="5"/>
  <c r="AO244" i="5"/>
  <c r="AN244" i="5"/>
  <c r="AM244" i="5"/>
  <c r="AL244" i="5"/>
  <c r="AK244" i="5"/>
  <c r="AJ244" i="5"/>
  <c r="AI244" i="5"/>
  <c r="AH244" i="5"/>
  <c r="AG244" i="5"/>
  <c r="AF244" i="5"/>
  <c r="AE244" i="5"/>
  <c r="AD244" i="5"/>
  <c r="AC244" i="5"/>
  <c r="AB244" i="5"/>
  <c r="AA244" i="5"/>
  <c r="Z244" i="5"/>
  <c r="Y244" i="5"/>
  <c r="X244" i="5"/>
  <c r="W244" i="5"/>
  <c r="V244" i="5"/>
  <c r="U244" i="5"/>
  <c r="T244" i="5"/>
  <c r="S244" i="5"/>
  <c r="R244" i="5"/>
  <c r="Q244" i="5"/>
  <c r="P244" i="5"/>
  <c r="O244" i="5"/>
  <c r="N244" i="5"/>
  <c r="M244" i="5"/>
  <c r="L244" i="5"/>
  <c r="K244" i="5"/>
  <c r="J244" i="5"/>
  <c r="I244" i="5"/>
  <c r="H244" i="5"/>
  <c r="G244" i="5"/>
  <c r="F244" i="5"/>
  <c r="E244" i="5"/>
  <c r="D244" i="5"/>
  <c r="C244" i="5"/>
  <c r="B244" i="5"/>
  <c r="A244" i="5"/>
  <c r="A255" i="6" s="1"/>
  <c r="BJ243" i="5"/>
  <c r="BI243" i="5"/>
  <c r="BH243" i="5"/>
  <c r="BG243" i="5"/>
  <c r="BF243" i="5"/>
  <c r="BE243" i="5"/>
  <c r="BD243" i="5"/>
  <c r="BC243" i="5"/>
  <c r="BB243" i="5"/>
  <c r="BA243" i="5"/>
  <c r="AZ243" i="5"/>
  <c r="AY243" i="5"/>
  <c r="AX243" i="5"/>
  <c r="AW243" i="5"/>
  <c r="AV243" i="5"/>
  <c r="AU243" i="5"/>
  <c r="AT243" i="5"/>
  <c r="AS243" i="5"/>
  <c r="AR243" i="5"/>
  <c r="AQ243" i="5"/>
  <c r="AP243" i="5"/>
  <c r="AO243" i="5"/>
  <c r="AN243" i="5"/>
  <c r="AM243" i="5"/>
  <c r="AL243" i="5"/>
  <c r="AK243" i="5"/>
  <c r="AJ243" i="5"/>
  <c r="AI243" i="5"/>
  <c r="AH243" i="5"/>
  <c r="AG243" i="5"/>
  <c r="AF243" i="5"/>
  <c r="AE243" i="5"/>
  <c r="AD243" i="5"/>
  <c r="AC243" i="5"/>
  <c r="AB243" i="5"/>
  <c r="AA243" i="5"/>
  <c r="Z243" i="5"/>
  <c r="Y243" i="5"/>
  <c r="X243" i="5"/>
  <c r="W243" i="5"/>
  <c r="V243" i="5"/>
  <c r="U243" i="5"/>
  <c r="T243" i="5"/>
  <c r="S243" i="5"/>
  <c r="R243" i="5"/>
  <c r="Q243" i="5"/>
  <c r="P243" i="5"/>
  <c r="O243" i="5"/>
  <c r="N243" i="5"/>
  <c r="M243" i="5"/>
  <c r="L243" i="5"/>
  <c r="K243" i="5"/>
  <c r="J243" i="5"/>
  <c r="I243" i="5"/>
  <c r="H243" i="5"/>
  <c r="G243" i="5"/>
  <c r="F243" i="5"/>
  <c r="E243" i="5"/>
  <c r="D243" i="5"/>
  <c r="C243" i="5"/>
  <c r="B243" i="5"/>
  <c r="A243" i="5"/>
  <c r="A254" i="6" s="1"/>
  <c r="BJ242" i="5"/>
  <c r="BI242" i="5"/>
  <c r="BH242" i="5"/>
  <c r="BG242" i="5"/>
  <c r="BF242" i="5"/>
  <c r="BE242" i="5"/>
  <c r="BD242" i="5"/>
  <c r="BC242" i="5"/>
  <c r="BB242" i="5"/>
  <c r="BA242" i="5"/>
  <c r="AZ242" i="5"/>
  <c r="AY242" i="5"/>
  <c r="AX242" i="5"/>
  <c r="AW242" i="5"/>
  <c r="AV242" i="5"/>
  <c r="AU242" i="5"/>
  <c r="AT242" i="5"/>
  <c r="AS242" i="5"/>
  <c r="AR242" i="5"/>
  <c r="AQ242" i="5"/>
  <c r="AP242" i="5"/>
  <c r="AO242" i="5"/>
  <c r="AN242" i="5"/>
  <c r="AM242" i="5"/>
  <c r="AL242" i="5"/>
  <c r="AK242" i="5"/>
  <c r="AJ242" i="5"/>
  <c r="AI242" i="5"/>
  <c r="AH242" i="5"/>
  <c r="AG242" i="5"/>
  <c r="AF242" i="5"/>
  <c r="AE242" i="5"/>
  <c r="AD242" i="5"/>
  <c r="AC242" i="5"/>
  <c r="AB242" i="5"/>
  <c r="AA242" i="5"/>
  <c r="Z242" i="5"/>
  <c r="Y242" i="5"/>
  <c r="X242" i="5"/>
  <c r="W242" i="5"/>
  <c r="V242" i="5"/>
  <c r="U242" i="5"/>
  <c r="T242" i="5"/>
  <c r="S242" i="5"/>
  <c r="R242" i="5"/>
  <c r="Q242" i="5"/>
  <c r="P242" i="5"/>
  <c r="O242" i="5"/>
  <c r="N242" i="5"/>
  <c r="M242" i="5"/>
  <c r="L242" i="5"/>
  <c r="K242" i="5"/>
  <c r="J242" i="5"/>
  <c r="I242" i="5"/>
  <c r="H242" i="5"/>
  <c r="G242" i="5"/>
  <c r="F242" i="5"/>
  <c r="E242" i="5"/>
  <c r="D242" i="5"/>
  <c r="C242" i="5"/>
  <c r="B242" i="5"/>
  <c r="A242" i="5"/>
  <c r="A253" i="6" s="1"/>
  <c r="BJ241" i="5"/>
  <c r="BI241" i="5"/>
  <c r="BH241" i="5"/>
  <c r="BG241" i="5"/>
  <c r="BF241" i="5"/>
  <c r="BE241" i="5"/>
  <c r="BD241" i="5"/>
  <c r="BC241" i="5"/>
  <c r="BB241" i="5"/>
  <c r="BA241" i="5"/>
  <c r="AZ241" i="5"/>
  <c r="AY241" i="5"/>
  <c r="AX241" i="5"/>
  <c r="AW241" i="5"/>
  <c r="AV241" i="5"/>
  <c r="AU241" i="5"/>
  <c r="AT241" i="5"/>
  <c r="AS241" i="5"/>
  <c r="AR241" i="5"/>
  <c r="AQ241" i="5"/>
  <c r="AP241" i="5"/>
  <c r="AO241" i="5"/>
  <c r="AN241" i="5"/>
  <c r="AM241" i="5"/>
  <c r="AL241" i="5"/>
  <c r="AK241" i="5"/>
  <c r="AJ241" i="5"/>
  <c r="AI241" i="5"/>
  <c r="AH241" i="5"/>
  <c r="AG241" i="5"/>
  <c r="AF241" i="5"/>
  <c r="AE241" i="5"/>
  <c r="AD241" i="5"/>
  <c r="AC241" i="5"/>
  <c r="AB241" i="5"/>
  <c r="AA241" i="5"/>
  <c r="Z241" i="5"/>
  <c r="Y241" i="5"/>
  <c r="X241" i="5"/>
  <c r="W241" i="5"/>
  <c r="V241" i="5"/>
  <c r="U241" i="5"/>
  <c r="T241" i="5"/>
  <c r="S241" i="5"/>
  <c r="R241" i="5"/>
  <c r="Q241" i="5"/>
  <c r="P241" i="5"/>
  <c r="O241" i="5"/>
  <c r="N241" i="5"/>
  <c r="M241" i="5"/>
  <c r="L241" i="5"/>
  <c r="K241" i="5"/>
  <c r="J241" i="5"/>
  <c r="I241" i="5"/>
  <c r="H241" i="5"/>
  <c r="G241" i="5"/>
  <c r="F241" i="5"/>
  <c r="E241" i="5"/>
  <c r="D241" i="5"/>
  <c r="C241" i="5"/>
  <c r="B241" i="5"/>
  <c r="A241" i="5"/>
  <c r="A252" i="6" s="1"/>
  <c r="BJ240" i="5"/>
  <c r="BI240" i="5"/>
  <c r="BH240" i="5"/>
  <c r="BG240" i="5"/>
  <c r="BF240" i="5"/>
  <c r="BE240" i="5"/>
  <c r="BD240" i="5"/>
  <c r="BC240" i="5"/>
  <c r="BB240" i="5"/>
  <c r="BA240" i="5"/>
  <c r="AZ240" i="5"/>
  <c r="AY240" i="5"/>
  <c r="AX240" i="5"/>
  <c r="AW240" i="5"/>
  <c r="AV240" i="5"/>
  <c r="AU240" i="5"/>
  <c r="AT240" i="5"/>
  <c r="AS240" i="5"/>
  <c r="AR240" i="5"/>
  <c r="AQ240" i="5"/>
  <c r="AP240" i="5"/>
  <c r="AO240" i="5"/>
  <c r="AN240" i="5"/>
  <c r="AM240" i="5"/>
  <c r="AL240" i="5"/>
  <c r="AK240" i="5"/>
  <c r="AJ240" i="5"/>
  <c r="AI240" i="5"/>
  <c r="AH240" i="5"/>
  <c r="AG240" i="5"/>
  <c r="AF240" i="5"/>
  <c r="AE240" i="5"/>
  <c r="AD240" i="5"/>
  <c r="AC240" i="5"/>
  <c r="AB240" i="5"/>
  <c r="AA240" i="5"/>
  <c r="Z240" i="5"/>
  <c r="Y240" i="5"/>
  <c r="X240" i="5"/>
  <c r="W240" i="5"/>
  <c r="V240" i="5"/>
  <c r="U240" i="5"/>
  <c r="T240" i="5"/>
  <c r="S240" i="5"/>
  <c r="R240" i="5"/>
  <c r="Q240" i="5"/>
  <c r="P240" i="5"/>
  <c r="O240" i="5"/>
  <c r="N240" i="5"/>
  <c r="M240" i="5"/>
  <c r="L240" i="5"/>
  <c r="K240" i="5"/>
  <c r="J240" i="5"/>
  <c r="I240" i="5"/>
  <c r="H240" i="5"/>
  <c r="G240" i="5"/>
  <c r="F240" i="5"/>
  <c r="E240" i="5"/>
  <c r="D240" i="5"/>
  <c r="C240" i="5"/>
  <c r="B240" i="5"/>
  <c r="A240" i="5"/>
  <c r="A251" i="6" s="1"/>
  <c r="BJ239" i="5"/>
  <c r="BI239" i="5"/>
  <c r="BH239" i="5"/>
  <c r="BG239" i="5"/>
  <c r="BF239" i="5"/>
  <c r="BE239" i="5"/>
  <c r="BD239" i="5"/>
  <c r="BC239" i="5"/>
  <c r="BB239" i="5"/>
  <c r="BA239" i="5"/>
  <c r="AZ239" i="5"/>
  <c r="AY239" i="5"/>
  <c r="AX239" i="5"/>
  <c r="AW239" i="5"/>
  <c r="AV239" i="5"/>
  <c r="AU239" i="5"/>
  <c r="AT239" i="5"/>
  <c r="AS239" i="5"/>
  <c r="AR239" i="5"/>
  <c r="AQ239" i="5"/>
  <c r="AP239" i="5"/>
  <c r="AO239" i="5"/>
  <c r="AN239" i="5"/>
  <c r="AM239" i="5"/>
  <c r="AL239" i="5"/>
  <c r="AK239" i="5"/>
  <c r="AJ239" i="5"/>
  <c r="AI239" i="5"/>
  <c r="AH239" i="5"/>
  <c r="AG239" i="5"/>
  <c r="AF239" i="5"/>
  <c r="AE239" i="5"/>
  <c r="AD239" i="5"/>
  <c r="AC239" i="5"/>
  <c r="AB239" i="5"/>
  <c r="AA239" i="5"/>
  <c r="Z239" i="5"/>
  <c r="Y239" i="5"/>
  <c r="X239" i="5"/>
  <c r="W239" i="5"/>
  <c r="V239" i="5"/>
  <c r="U239" i="5"/>
  <c r="T239" i="5"/>
  <c r="S239" i="5"/>
  <c r="R239" i="5"/>
  <c r="Q239" i="5"/>
  <c r="P239" i="5"/>
  <c r="O239" i="5"/>
  <c r="N239" i="5"/>
  <c r="M239" i="5"/>
  <c r="L239" i="5"/>
  <c r="K239" i="5"/>
  <c r="J239" i="5"/>
  <c r="I239" i="5"/>
  <c r="H239" i="5"/>
  <c r="G239" i="5"/>
  <c r="F239" i="5"/>
  <c r="E239" i="5"/>
  <c r="D239" i="5"/>
  <c r="C239" i="5"/>
  <c r="B239" i="5"/>
  <c r="A239" i="5"/>
  <c r="A250" i="6" s="1"/>
  <c r="BJ238" i="5"/>
  <c r="BI238" i="5"/>
  <c r="BH238" i="5"/>
  <c r="BG238" i="5"/>
  <c r="BF238" i="5"/>
  <c r="BE238" i="5"/>
  <c r="BD238" i="5"/>
  <c r="BC238" i="5"/>
  <c r="BB238" i="5"/>
  <c r="BA238" i="5"/>
  <c r="AZ238" i="5"/>
  <c r="AY238" i="5"/>
  <c r="AX238" i="5"/>
  <c r="AW238" i="5"/>
  <c r="AV238" i="5"/>
  <c r="AU238" i="5"/>
  <c r="AT238" i="5"/>
  <c r="AS238" i="5"/>
  <c r="AR238" i="5"/>
  <c r="AQ238" i="5"/>
  <c r="AP238" i="5"/>
  <c r="AO238" i="5"/>
  <c r="AN238" i="5"/>
  <c r="AM238" i="5"/>
  <c r="AL238" i="5"/>
  <c r="AK238" i="5"/>
  <c r="AJ238" i="5"/>
  <c r="AI238" i="5"/>
  <c r="AH238" i="5"/>
  <c r="AG238" i="5"/>
  <c r="AF238" i="5"/>
  <c r="AE238" i="5"/>
  <c r="AD238" i="5"/>
  <c r="AC238" i="5"/>
  <c r="AB238" i="5"/>
  <c r="AA238" i="5"/>
  <c r="Z238" i="5"/>
  <c r="Y238" i="5"/>
  <c r="X238" i="5"/>
  <c r="W238" i="5"/>
  <c r="V238" i="5"/>
  <c r="U238" i="5"/>
  <c r="T238" i="5"/>
  <c r="S238" i="5"/>
  <c r="R238" i="5"/>
  <c r="Q238" i="5"/>
  <c r="P238" i="5"/>
  <c r="O238" i="5"/>
  <c r="N238" i="5"/>
  <c r="M238" i="5"/>
  <c r="L238" i="5"/>
  <c r="K238" i="5"/>
  <c r="J238" i="5"/>
  <c r="I238" i="5"/>
  <c r="H238" i="5"/>
  <c r="G238" i="5"/>
  <c r="F238" i="5"/>
  <c r="E238" i="5"/>
  <c r="D238" i="5"/>
  <c r="C238" i="5"/>
  <c r="B238" i="5"/>
  <c r="A238" i="5"/>
  <c r="A249" i="6" s="1"/>
  <c r="BJ237" i="5"/>
  <c r="BI237" i="5"/>
  <c r="BH237" i="5"/>
  <c r="BG237" i="5"/>
  <c r="BF237" i="5"/>
  <c r="BE237" i="5"/>
  <c r="BD237" i="5"/>
  <c r="BC237" i="5"/>
  <c r="BB237" i="5"/>
  <c r="BA237" i="5"/>
  <c r="AZ237" i="5"/>
  <c r="AY237" i="5"/>
  <c r="AX237" i="5"/>
  <c r="AW237" i="5"/>
  <c r="AV237" i="5"/>
  <c r="AU237" i="5"/>
  <c r="AT237" i="5"/>
  <c r="AS237" i="5"/>
  <c r="AR237" i="5"/>
  <c r="AQ237" i="5"/>
  <c r="AP237" i="5"/>
  <c r="AO237" i="5"/>
  <c r="AN237" i="5"/>
  <c r="AM237" i="5"/>
  <c r="AL237" i="5"/>
  <c r="AK237" i="5"/>
  <c r="AJ237" i="5"/>
  <c r="AI237" i="5"/>
  <c r="AH237" i="5"/>
  <c r="AG237" i="5"/>
  <c r="AF237" i="5"/>
  <c r="AE237" i="5"/>
  <c r="AD237" i="5"/>
  <c r="AC237" i="5"/>
  <c r="AB237" i="5"/>
  <c r="AA237" i="5"/>
  <c r="Z237" i="5"/>
  <c r="Y237" i="5"/>
  <c r="X237" i="5"/>
  <c r="W237" i="5"/>
  <c r="V237" i="5"/>
  <c r="U237" i="5"/>
  <c r="T237" i="5"/>
  <c r="S237" i="5"/>
  <c r="R237" i="5"/>
  <c r="Q237" i="5"/>
  <c r="P237" i="5"/>
  <c r="O237" i="5"/>
  <c r="N237" i="5"/>
  <c r="M237" i="5"/>
  <c r="L237" i="5"/>
  <c r="K237" i="5"/>
  <c r="J237" i="5"/>
  <c r="I237" i="5"/>
  <c r="H237" i="5"/>
  <c r="G237" i="5"/>
  <c r="F237" i="5"/>
  <c r="E237" i="5"/>
  <c r="D237" i="5"/>
  <c r="C237" i="5"/>
  <c r="B237" i="5"/>
  <c r="A237" i="5"/>
  <c r="A248" i="6" s="1"/>
  <c r="BJ236" i="5"/>
  <c r="BI236" i="5"/>
  <c r="BH236" i="5"/>
  <c r="BG236" i="5"/>
  <c r="BF236" i="5"/>
  <c r="BE236" i="5"/>
  <c r="BD236" i="5"/>
  <c r="BC236" i="5"/>
  <c r="BB236" i="5"/>
  <c r="BA236" i="5"/>
  <c r="AZ236" i="5"/>
  <c r="AY236" i="5"/>
  <c r="AX236" i="5"/>
  <c r="AW236" i="5"/>
  <c r="AV236" i="5"/>
  <c r="AU236" i="5"/>
  <c r="AT236" i="5"/>
  <c r="AS236" i="5"/>
  <c r="AR236" i="5"/>
  <c r="AQ236" i="5"/>
  <c r="AP236" i="5"/>
  <c r="AO236" i="5"/>
  <c r="AN236" i="5"/>
  <c r="AM236" i="5"/>
  <c r="AL236" i="5"/>
  <c r="AK236" i="5"/>
  <c r="AJ236" i="5"/>
  <c r="AI236" i="5"/>
  <c r="AH236" i="5"/>
  <c r="AG236" i="5"/>
  <c r="AF236" i="5"/>
  <c r="AE236" i="5"/>
  <c r="AD236" i="5"/>
  <c r="AC236" i="5"/>
  <c r="AB236" i="5"/>
  <c r="AA236" i="5"/>
  <c r="Z236" i="5"/>
  <c r="Y236" i="5"/>
  <c r="X236" i="5"/>
  <c r="W236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6" i="5"/>
  <c r="C236" i="5"/>
  <c r="B236" i="5"/>
  <c r="A236" i="5"/>
  <c r="A247" i="6" s="1"/>
  <c r="BJ235" i="5"/>
  <c r="BI235" i="5"/>
  <c r="BH235" i="5"/>
  <c r="BG235" i="5"/>
  <c r="BF235" i="5"/>
  <c r="BE235" i="5"/>
  <c r="BD235" i="5"/>
  <c r="BC235" i="5"/>
  <c r="BB235" i="5"/>
  <c r="BA235" i="5"/>
  <c r="AZ235" i="5"/>
  <c r="AY235" i="5"/>
  <c r="AX235" i="5"/>
  <c r="AW235" i="5"/>
  <c r="AV235" i="5"/>
  <c r="AU235" i="5"/>
  <c r="AT235" i="5"/>
  <c r="AS235" i="5"/>
  <c r="AR235" i="5"/>
  <c r="AQ235" i="5"/>
  <c r="AP235" i="5"/>
  <c r="AO235" i="5"/>
  <c r="AN235" i="5"/>
  <c r="AM235" i="5"/>
  <c r="AL235" i="5"/>
  <c r="AK235" i="5"/>
  <c r="AJ235" i="5"/>
  <c r="AI235" i="5"/>
  <c r="AH235" i="5"/>
  <c r="AG235" i="5"/>
  <c r="AF235" i="5"/>
  <c r="AE235" i="5"/>
  <c r="AD235" i="5"/>
  <c r="AC235" i="5"/>
  <c r="AB235" i="5"/>
  <c r="AA235" i="5"/>
  <c r="Z235" i="5"/>
  <c r="Y235" i="5"/>
  <c r="X235" i="5"/>
  <c r="W235" i="5"/>
  <c r="V235" i="5"/>
  <c r="U235" i="5"/>
  <c r="T235" i="5"/>
  <c r="S235" i="5"/>
  <c r="R235" i="5"/>
  <c r="Q235" i="5"/>
  <c r="P235" i="5"/>
  <c r="O235" i="5"/>
  <c r="N235" i="5"/>
  <c r="M235" i="5"/>
  <c r="L235" i="5"/>
  <c r="K235" i="5"/>
  <c r="J235" i="5"/>
  <c r="I235" i="5"/>
  <c r="H235" i="5"/>
  <c r="G235" i="5"/>
  <c r="F235" i="5"/>
  <c r="E235" i="5"/>
  <c r="D235" i="5"/>
  <c r="C235" i="5"/>
  <c r="B235" i="5"/>
  <c r="A235" i="5"/>
  <c r="A246" i="6" s="1"/>
  <c r="BJ234" i="5"/>
  <c r="BI234" i="5"/>
  <c r="BH234" i="5"/>
  <c r="BG234" i="5"/>
  <c r="BF234" i="5"/>
  <c r="BE234" i="5"/>
  <c r="BD234" i="5"/>
  <c r="BC234" i="5"/>
  <c r="BB234" i="5"/>
  <c r="BA234" i="5"/>
  <c r="AZ234" i="5"/>
  <c r="AY234" i="5"/>
  <c r="AX234" i="5"/>
  <c r="AW234" i="5"/>
  <c r="AV234" i="5"/>
  <c r="AU234" i="5"/>
  <c r="AT234" i="5"/>
  <c r="AS234" i="5"/>
  <c r="AR234" i="5"/>
  <c r="AQ234" i="5"/>
  <c r="AP234" i="5"/>
  <c r="AO234" i="5"/>
  <c r="AN234" i="5"/>
  <c r="AM234" i="5"/>
  <c r="AL234" i="5"/>
  <c r="AK234" i="5"/>
  <c r="AJ234" i="5"/>
  <c r="AI234" i="5"/>
  <c r="AH234" i="5"/>
  <c r="AG234" i="5"/>
  <c r="AF234" i="5"/>
  <c r="AE234" i="5"/>
  <c r="AD234" i="5"/>
  <c r="AC234" i="5"/>
  <c r="AB234" i="5"/>
  <c r="AA234" i="5"/>
  <c r="Z234" i="5"/>
  <c r="Y234" i="5"/>
  <c r="X234" i="5"/>
  <c r="W234" i="5"/>
  <c r="V234" i="5"/>
  <c r="U234" i="5"/>
  <c r="T234" i="5"/>
  <c r="S234" i="5"/>
  <c r="R234" i="5"/>
  <c r="Q234" i="5"/>
  <c r="P234" i="5"/>
  <c r="O234" i="5"/>
  <c r="N234" i="5"/>
  <c r="M234" i="5"/>
  <c r="L234" i="5"/>
  <c r="K234" i="5"/>
  <c r="J234" i="5"/>
  <c r="I234" i="5"/>
  <c r="H234" i="5"/>
  <c r="G234" i="5"/>
  <c r="F234" i="5"/>
  <c r="E234" i="5"/>
  <c r="D234" i="5"/>
  <c r="C234" i="5"/>
  <c r="B234" i="5"/>
  <c r="A234" i="5"/>
  <c r="A245" i="6" s="1"/>
  <c r="BJ233" i="5"/>
  <c r="BI233" i="5"/>
  <c r="BH233" i="5"/>
  <c r="BG233" i="5"/>
  <c r="BF233" i="5"/>
  <c r="BE233" i="5"/>
  <c r="BD233" i="5"/>
  <c r="BC233" i="5"/>
  <c r="BB233" i="5"/>
  <c r="BA233" i="5"/>
  <c r="AZ233" i="5"/>
  <c r="AY233" i="5"/>
  <c r="AX233" i="5"/>
  <c r="AW233" i="5"/>
  <c r="AV233" i="5"/>
  <c r="AU233" i="5"/>
  <c r="AT233" i="5"/>
  <c r="AS233" i="5"/>
  <c r="AR233" i="5"/>
  <c r="AQ233" i="5"/>
  <c r="AP233" i="5"/>
  <c r="AO233" i="5"/>
  <c r="AN233" i="5"/>
  <c r="AM233" i="5"/>
  <c r="AL233" i="5"/>
  <c r="AK233" i="5"/>
  <c r="AJ233" i="5"/>
  <c r="AI233" i="5"/>
  <c r="AH233" i="5"/>
  <c r="AG233" i="5"/>
  <c r="AF233" i="5"/>
  <c r="AE233" i="5"/>
  <c r="AD233" i="5"/>
  <c r="AC233" i="5"/>
  <c r="AB233" i="5"/>
  <c r="AA233" i="5"/>
  <c r="Z233" i="5"/>
  <c r="Y233" i="5"/>
  <c r="X233" i="5"/>
  <c r="W233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3" i="5"/>
  <c r="C233" i="5"/>
  <c r="B233" i="5"/>
  <c r="A233" i="5"/>
  <c r="A244" i="6" s="1"/>
  <c r="BJ232" i="5"/>
  <c r="BI232" i="5"/>
  <c r="BH232" i="5"/>
  <c r="BG232" i="5"/>
  <c r="BF232" i="5"/>
  <c r="BE232" i="5"/>
  <c r="BD232" i="5"/>
  <c r="BC232" i="5"/>
  <c r="BB232" i="5"/>
  <c r="BA232" i="5"/>
  <c r="AZ232" i="5"/>
  <c r="AY232" i="5"/>
  <c r="AX232" i="5"/>
  <c r="AW232" i="5"/>
  <c r="AV232" i="5"/>
  <c r="AU232" i="5"/>
  <c r="AT232" i="5"/>
  <c r="AS232" i="5"/>
  <c r="AR232" i="5"/>
  <c r="AQ232" i="5"/>
  <c r="AP232" i="5"/>
  <c r="AO232" i="5"/>
  <c r="AN232" i="5"/>
  <c r="AM232" i="5"/>
  <c r="AL232" i="5"/>
  <c r="AK232" i="5"/>
  <c r="AJ232" i="5"/>
  <c r="AI232" i="5"/>
  <c r="AH232" i="5"/>
  <c r="AG232" i="5"/>
  <c r="AF232" i="5"/>
  <c r="AE232" i="5"/>
  <c r="AD232" i="5"/>
  <c r="AC232" i="5"/>
  <c r="AB232" i="5"/>
  <c r="AA232" i="5"/>
  <c r="Z232" i="5"/>
  <c r="Y232" i="5"/>
  <c r="X232" i="5"/>
  <c r="W232" i="5"/>
  <c r="V232" i="5"/>
  <c r="U232" i="5"/>
  <c r="T232" i="5"/>
  <c r="S232" i="5"/>
  <c r="R232" i="5"/>
  <c r="Q232" i="5"/>
  <c r="P232" i="5"/>
  <c r="O232" i="5"/>
  <c r="N232" i="5"/>
  <c r="M232" i="5"/>
  <c r="L232" i="5"/>
  <c r="K232" i="5"/>
  <c r="J232" i="5"/>
  <c r="I232" i="5"/>
  <c r="H232" i="5"/>
  <c r="G232" i="5"/>
  <c r="F232" i="5"/>
  <c r="E232" i="5"/>
  <c r="D232" i="5"/>
  <c r="C232" i="5"/>
  <c r="B232" i="5"/>
  <c r="A232" i="5"/>
  <c r="A243" i="6" s="1"/>
  <c r="BJ231" i="5"/>
  <c r="BI231" i="5"/>
  <c r="BH231" i="5"/>
  <c r="BG231" i="5"/>
  <c r="BF231" i="5"/>
  <c r="BE231" i="5"/>
  <c r="BD231" i="5"/>
  <c r="BC231" i="5"/>
  <c r="BB231" i="5"/>
  <c r="BA231" i="5"/>
  <c r="AZ231" i="5"/>
  <c r="AY231" i="5"/>
  <c r="AX231" i="5"/>
  <c r="AW231" i="5"/>
  <c r="AV231" i="5"/>
  <c r="AU231" i="5"/>
  <c r="AT231" i="5"/>
  <c r="AS231" i="5"/>
  <c r="AR231" i="5"/>
  <c r="AQ231" i="5"/>
  <c r="AP231" i="5"/>
  <c r="AO231" i="5"/>
  <c r="AN231" i="5"/>
  <c r="AM231" i="5"/>
  <c r="AL231" i="5"/>
  <c r="AK231" i="5"/>
  <c r="AJ231" i="5"/>
  <c r="AI231" i="5"/>
  <c r="AH231" i="5"/>
  <c r="AG231" i="5"/>
  <c r="AF231" i="5"/>
  <c r="AE231" i="5"/>
  <c r="AD231" i="5"/>
  <c r="AC231" i="5"/>
  <c r="AB231" i="5"/>
  <c r="AA231" i="5"/>
  <c r="Z231" i="5"/>
  <c r="Y231" i="5"/>
  <c r="X231" i="5"/>
  <c r="W231" i="5"/>
  <c r="V231" i="5"/>
  <c r="U231" i="5"/>
  <c r="T231" i="5"/>
  <c r="S231" i="5"/>
  <c r="R231" i="5"/>
  <c r="Q231" i="5"/>
  <c r="P231" i="5"/>
  <c r="O231" i="5"/>
  <c r="N231" i="5"/>
  <c r="M231" i="5"/>
  <c r="L231" i="5"/>
  <c r="K231" i="5"/>
  <c r="J231" i="5"/>
  <c r="I231" i="5"/>
  <c r="H231" i="5"/>
  <c r="G231" i="5"/>
  <c r="F231" i="5"/>
  <c r="E231" i="5"/>
  <c r="D231" i="5"/>
  <c r="C231" i="5"/>
  <c r="B231" i="5"/>
  <c r="A231" i="5"/>
  <c r="A242" i="6" s="1"/>
  <c r="BJ230" i="5"/>
  <c r="BI230" i="5"/>
  <c r="BH230" i="5"/>
  <c r="BG230" i="5"/>
  <c r="BF230" i="5"/>
  <c r="BE230" i="5"/>
  <c r="BD230" i="5"/>
  <c r="BC230" i="5"/>
  <c r="BB230" i="5"/>
  <c r="BA230" i="5"/>
  <c r="AZ230" i="5"/>
  <c r="AY230" i="5"/>
  <c r="AX230" i="5"/>
  <c r="AW230" i="5"/>
  <c r="AV230" i="5"/>
  <c r="AU230" i="5"/>
  <c r="AT230" i="5"/>
  <c r="AS230" i="5"/>
  <c r="AR230" i="5"/>
  <c r="AQ230" i="5"/>
  <c r="AP230" i="5"/>
  <c r="AO230" i="5"/>
  <c r="AN230" i="5"/>
  <c r="AM230" i="5"/>
  <c r="AL230" i="5"/>
  <c r="AK230" i="5"/>
  <c r="AJ230" i="5"/>
  <c r="AI230" i="5"/>
  <c r="AH230" i="5"/>
  <c r="AG230" i="5"/>
  <c r="AF230" i="5"/>
  <c r="AE230" i="5"/>
  <c r="AD230" i="5"/>
  <c r="AC230" i="5"/>
  <c r="AB230" i="5"/>
  <c r="AA230" i="5"/>
  <c r="Z230" i="5"/>
  <c r="Y230" i="5"/>
  <c r="X230" i="5"/>
  <c r="W230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30" i="5"/>
  <c r="C230" i="5"/>
  <c r="B230" i="5"/>
  <c r="A230" i="5"/>
  <c r="A241" i="6" s="1"/>
  <c r="BJ229" i="5"/>
  <c r="BI229" i="5"/>
  <c r="BH229" i="5"/>
  <c r="BG229" i="5"/>
  <c r="BF229" i="5"/>
  <c r="BE229" i="5"/>
  <c r="BD229" i="5"/>
  <c r="BC229" i="5"/>
  <c r="BB229" i="5"/>
  <c r="BA229" i="5"/>
  <c r="AZ229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C229" i="5"/>
  <c r="B229" i="5"/>
  <c r="A229" i="5"/>
  <c r="A240" i="6" s="1"/>
  <c r="BJ228" i="5"/>
  <c r="BI228" i="5"/>
  <c r="BH228" i="5"/>
  <c r="BG228" i="5"/>
  <c r="BF228" i="5"/>
  <c r="BE228" i="5"/>
  <c r="BD228" i="5"/>
  <c r="BC228" i="5"/>
  <c r="BB228" i="5"/>
  <c r="BA228" i="5"/>
  <c r="AZ228" i="5"/>
  <c r="AY228" i="5"/>
  <c r="AX228" i="5"/>
  <c r="AW228" i="5"/>
  <c r="AV228" i="5"/>
  <c r="AU228" i="5"/>
  <c r="AT228" i="5"/>
  <c r="AS228" i="5"/>
  <c r="AR228" i="5"/>
  <c r="AQ228" i="5"/>
  <c r="AP228" i="5"/>
  <c r="AO228" i="5"/>
  <c r="AN228" i="5"/>
  <c r="AM228" i="5"/>
  <c r="AL228" i="5"/>
  <c r="AK228" i="5"/>
  <c r="AJ228" i="5"/>
  <c r="AI228" i="5"/>
  <c r="AH228" i="5"/>
  <c r="AG228" i="5"/>
  <c r="AF228" i="5"/>
  <c r="AE228" i="5"/>
  <c r="AD228" i="5"/>
  <c r="AC228" i="5"/>
  <c r="AB228" i="5"/>
  <c r="AA228" i="5"/>
  <c r="Z228" i="5"/>
  <c r="Y228" i="5"/>
  <c r="X228" i="5"/>
  <c r="W228" i="5"/>
  <c r="V228" i="5"/>
  <c r="U228" i="5"/>
  <c r="T228" i="5"/>
  <c r="S228" i="5"/>
  <c r="R228" i="5"/>
  <c r="Q228" i="5"/>
  <c r="P228" i="5"/>
  <c r="O228" i="5"/>
  <c r="N228" i="5"/>
  <c r="M228" i="5"/>
  <c r="L228" i="5"/>
  <c r="K228" i="5"/>
  <c r="J228" i="5"/>
  <c r="I228" i="5"/>
  <c r="H228" i="5"/>
  <c r="G228" i="5"/>
  <c r="F228" i="5"/>
  <c r="E228" i="5"/>
  <c r="D228" i="5"/>
  <c r="C228" i="5"/>
  <c r="B228" i="5"/>
  <c r="A228" i="5"/>
  <c r="A239" i="6" s="1"/>
  <c r="BJ227" i="5"/>
  <c r="BI227" i="5"/>
  <c r="BH227" i="5"/>
  <c r="BG227" i="5"/>
  <c r="BF227" i="5"/>
  <c r="BE227" i="5"/>
  <c r="BD227" i="5"/>
  <c r="BC227" i="5"/>
  <c r="BB227" i="5"/>
  <c r="BA227" i="5"/>
  <c r="AZ227" i="5"/>
  <c r="AY227" i="5"/>
  <c r="AX227" i="5"/>
  <c r="AW227" i="5"/>
  <c r="AV227" i="5"/>
  <c r="AU227" i="5"/>
  <c r="AT227" i="5"/>
  <c r="AS227" i="5"/>
  <c r="AR227" i="5"/>
  <c r="AQ227" i="5"/>
  <c r="AP227" i="5"/>
  <c r="AO227" i="5"/>
  <c r="AN227" i="5"/>
  <c r="AM227" i="5"/>
  <c r="AL227" i="5"/>
  <c r="AK227" i="5"/>
  <c r="AJ227" i="5"/>
  <c r="AI227" i="5"/>
  <c r="AH227" i="5"/>
  <c r="AG227" i="5"/>
  <c r="AF227" i="5"/>
  <c r="AE227" i="5"/>
  <c r="AD227" i="5"/>
  <c r="AC227" i="5"/>
  <c r="AB227" i="5"/>
  <c r="AA227" i="5"/>
  <c r="Z227" i="5"/>
  <c r="Y227" i="5"/>
  <c r="X227" i="5"/>
  <c r="W227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D227" i="5"/>
  <c r="C227" i="5"/>
  <c r="B227" i="5"/>
  <c r="A227" i="5"/>
  <c r="A238" i="6" s="1"/>
  <c r="BJ226" i="5"/>
  <c r="BI226" i="5"/>
  <c r="BH226" i="5"/>
  <c r="BG226" i="5"/>
  <c r="BF226" i="5"/>
  <c r="BE226" i="5"/>
  <c r="BD226" i="5"/>
  <c r="BC226" i="5"/>
  <c r="BB226" i="5"/>
  <c r="BA226" i="5"/>
  <c r="AZ226" i="5"/>
  <c r="AY226" i="5"/>
  <c r="AX226" i="5"/>
  <c r="AW226" i="5"/>
  <c r="AV226" i="5"/>
  <c r="AU226" i="5"/>
  <c r="AT226" i="5"/>
  <c r="AS226" i="5"/>
  <c r="AR226" i="5"/>
  <c r="AQ226" i="5"/>
  <c r="AP226" i="5"/>
  <c r="AO226" i="5"/>
  <c r="AN226" i="5"/>
  <c r="AM226" i="5"/>
  <c r="AL226" i="5"/>
  <c r="AK226" i="5"/>
  <c r="AJ226" i="5"/>
  <c r="AI226" i="5"/>
  <c r="AH226" i="5"/>
  <c r="AG226" i="5"/>
  <c r="AF226" i="5"/>
  <c r="AE226" i="5"/>
  <c r="AD226" i="5"/>
  <c r="AC226" i="5"/>
  <c r="AB226" i="5"/>
  <c r="AA226" i="5"/>
  <c r="Z226" i="5"/>
  <c r="Y226" i="5"/>
  <c r="X226" i="5"/>
  <c r="W226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D226" i="5"/>
  <c r="C226" i="5"/>
  <c r="B226" i="5"/>
  <c r="A226" i="5"/>
  <c r="A237" i="6" s="1"/>
  <c r="BJ225" i="5"/>
  <c r="BI225" i="5"/>
  <c r="BH225" i="5"/>
  <c r="BG225" i="5"/>
  <c r="BF225" i="5"/>
  <c r="BE225" i="5"/>
  <c r="BD225" i="5"/>
  <c r="BC225" i="5"/>
  <c r="BB225" i="5"/>
  <c r="BA225" i="5"/>
  <c r="AZ225" i="5"/>
  <c r="AY225" i="5"/>
  <c r="AX225" i="5"/>
  <c r="AW225" i="5"/>
  <c r="AV225" i="5"/>
  <c r="AU225" i="5"/>
  <c r="AT225" i="5"/>
  <c r="AS225" i="5"/>
  <c r="AR225" i="5"/>
  <c r="AQ225" i="5"/>
  <c r="AP225" i="5"/>
  <c r="AO225" i="5"/>
  <c r="AN225" i="5"/>
  <c r="AM225" i="5"/>
  <c r="AL225" i="5"/>
  <c r="AK225" i="5"/>
  <c r="AJ225" i="5"/>
  <c r="AI225" i="5"/>
  <c r="AH225" i="5"/>
  <c r="AG225" i="5"/>
  <c r="AF225" i="5"/>
  <c r="AE225" i="5"/>
  <c r="AD225" i="5"/>
  <c r="AC225" i="5"/>
  <c r="AB225" i="5"/>
  <c r="AA225" i="5"/>
  <c r="Z225" i="5"/>
  <c r="Y225" i="5"/>
  <c r="X225" i="5"/>
  <c r="W225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5" i="5"/>
  <c r="C225" i="5"/>
  <c r="B225" i="5"/>
  <c r="A225" i="5"/>
  <c r="A236" i="6" s="1"/>
  <c r="BJ224" i="5"/>
  <c r="BI224" i="5"/>
  <c r="BH224" i="5"/>
  <c r="BG224" i="5"/>
  <c r="BF224" i="5"/>
  <c r="BE224" i="5"/>
  <c r="BD224" i="5"/>
  <c r="BC224" i="5"/>
  <c r="BB224" i="5"/>
  <c r="BA224" i="5"/>
  <c r="AZ224" i="5"/>
  <c r="AY224" i="5"/>
  <c r="AX224" i="5"/>
  <c r="AW224" i="5"/>
  <c r="AV224" i="5"/>
  <c r="AU224" i="5"/>
  <c r="AT224" i="5"/>
  <c r="AS224" i="5"/>
  <c r="AR224" i="5"/>
  <c r="AQ224" i="5"/>
  <c r="AP224" i="5"/>
  <c r="AO224" i="5"/>
  <c r="AN224" i="5"/>
  <c r="AM224" i="5"/>
  <c r="AL224" i="5"/>
  <c r="AK224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E224" i="5"/>
  <c r="D224" i="5"/>
  <c r="C224" i="5"/>
  <c r="B224" i="5"/>
  <c r="A224" i="5"/>
  <c r="A235" i="6" s="1"/>
  <c r="BJ223" i="5"/>
  <c r="BI223" i="5"/>
  <c r="BH223" i="5"/>
  <c r="BG223" i="5"/>
  <c r="BF223" i="5"/>
  <c r="BE223" i="5"/>
  <c r="BD223" i="5"/>
  <c r="BC223" i="5"/>
  <c r="BB223" i="5"/>
  <c r="BA223" i="5"/>
  <c r="AZ223" i="5"/>
  <c r="AY223" i="5"/>
  <c r="AX223" i="5"/>
  <c r="AW223" i="5"/>
  <c r="AV223" i="5"/>
  <c r="AU223" i="5"/>
  <c r="AT223" i="5"/>
  <c r="AS223" i="5"/>
  <c r="AR223" i="5"/>
  <c r="AQ223" i="5"/>
  <c r="AP223" i="5"/>
  <c r="AO223" i="5"/>
  <c r="AN223" i="5"/>
  <c r="AM223" i="5"/>
  <c r="AL223" i="5"/>
  <c r="AK223" i="5"/>
  <c r="AJ223" i="5"/>
  <c r="AI223" i="5"/>
  <c r="AH223" i="5"/>
  <c r="AG223" i="5"/>
  <c r="AF223" i="5"/>
  <c r="AE223" i="5"/>
  <c r="AD223" i="5"/>
  <c r="AC223" i="5"/>
  <c r="AB223" i="5"/>
  <c r="AA223" i="5"/>
  <c r="Z223" i="5"/>
  <c r="Y223" i="5"/>
  <c r="X223" i="5"/>
  <c r="W223" i="5"/>
  <c r="V223" i="5"/>
  <c r="U223" i="5"/>
  <c r="T223" i="5"/>
  <c r="S223" i="5"/>
  <c r="R223" i="5"/>
  <c r="Q223" i="5"/>
  <c r="P223" i="5"/>
  <c r="O223" i="5"/>
  <c r="N223" i="5"/>
  <c r="M223" i="5"/>
  <c r="L223" i="5"/>
  <c r="K223" i="5"/>
  <c r="J223" i="5"/>
  <c r="I223" i="5"/>
  <c r="H223" i="5"/>
  <c r="G223" i="5"/>
  <c r="F223" i="5"/>
  <c r="E223" i="5"/>
  <c r="D223" i="5"/>
  <c r="C223" i="5"/>
  <c r="B223" i="5"/>
  <c r="A223" i="5"/>
  <c r="A234" i="6" s="1"/>
  <c r="BJ222" i="5"/>
  <c r="BI222" i="5"/>
  <c r="BH222" i="5"/>
  <c r="BG222" i="5"/>
  <c r="BF222" i="5"/>
  <c r="BE222" i="5"/>
  <c r="BD222" i="5"/>
  <c r="BC222" i="5"/>
  <c r="BB222" i="5"/>
  <c r="BA222" i="5"/>
  <c r="AZ222" i="5"/>
  <c r="AY222" i="5"/>
  <c r="AX222" i="5"/>
  <c r="AW222" i="5"/>
  <c r="AV222" i="5"/>
  <c r="AU222" i="5"/>
  <c r="AT222" i="5"/>
  <c r="AS222" i="5"/>
  <c r="AR222" i="5"/>
  <c r="AQ222" i="5"/>
  <c r="AP222" i="5"/>
  <c r="AO222" i="5"/>
  <c r="AN222" i="5"/>
  <c r="AM222" i="5"/>
  <c r="AL222" i="5"/>
  <c r="AK222" i="5"/>
  <c r="AJ222" i="5"/>
  <c r="AI222" i="5"/>
  <c r="AH222" i="5"/>
  <c r="AG222" i="5"/>
  <c r="AF222" i="5"/>
  <c r="AE222" i="5"/>
  <c r="AD222" i="5"/>
  <c r="AC222" i="5"/>
  <c r="AB222" i="5"/>
  <c r="AA222" i="5"/>
  <c r="Z222" i="5"/>
  <c r="Y222" i="5"/>
  <c r="X222" i="5"/>
  <c r="W222" i="5"/>
  <c r="V222" i="5"/>
  <c r="U222" i="5"/>
  <c r="T222" i="5"/>
  <c r="S222" i="5"/>
  <c r="R222" i="5"/>
  <c r="Q222" i="5"/>
  <c r="P222" i="5"/>
  <c r="O222" i="5"/>
  <c r="N222" i="5"/>
  <c r="M222" i="5"/>
  <c r="L222" i="5"/>
  <c r="K222" i="5"/>
  <c r="J222" i="5"/>
  <c r="I222" i="5"/>
  <c r="H222" i="5"/>
  <c r="G222" i="5"/>
  <c r="F222" i="5"/>
  <c r="E222" i="5"/>
  <c r="D222" i="5"/>
  <c r="C222" i="5"/>
  <c r="B222" i="5"/>
  <c r="A222" i="5"/>
  <c r="A233" i="6" s="1"/>
  <c r="BJ221" i="5"/>
  <c r="BI221" i="5"/>
  <c r="BH221" i="5"/>
  <c r="BG221" i="5"/>
  <c r="BF221" i="5"/>
  <c r="BE221" i="5"/>
  <c r="BD221" i="5"/>
  <c r="BC221" i="5"/>
  <c r="BB221" i="5"/>
  <c r="BA221" i="5"/>
  <c r="AZ221" i="5"/>
  <c r="AY221" i="5"/>
  <c r="AX221" i="5"/>
  <c r="AW221" i="5"/>
  <c r="AV221" i="5"/>
  <c r="AU221" i="5"/>
  <c r="AT221" i="5"/>
  <c r="AS221" i="5"/>
  <c r="AR221" i="5"/>
  <c r="AQ221" i="5"/>
  <c r="AP221" i="5"/>
  <c r="AO221" i="5"/>
  <c r="AN221" i="5"/>
  <c r="AM221" i="5"/>
  <c r="AL221" i="5"/>
  <c r="AK221" i="5"/>
  <c r="AJ221" i="5"/>
  <c r="AI221" i="5"/>
  <c r="AH221" i="5"/>
  <c r="AG221" i="5"/>
  <c r="AF221" i="5"/>
  <c r="AE221" i="5"/>
  <c r="AD221" i="5"/>
  <c r="AC221" i="5"/>
  <c r="AB221" i="5"/>
  <c r="AA221" i="5"/>
  <c r="Z221" i="5"/>
  <c r="Y221" i="5"/>
  <c r="X221" i="5"/>
  <c r="W221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1" i="5"/>
  <c r="C221" i="5"/>
  <c r="B221" i="5"/>
  <c r="A221" i="5"/>
  <c r="A232" i="6" s="1"/>
  <c r="BJ220" i="5"/>
  <c r="BI220" i="5"/>
  <c r="BH220" i="5"/>
  <c r="BG220" i="5"/>
  <c r="BF220" i="5"/>
  <c r="BE220" i="5"/>
  <c r="BD220" i="5"/>
  <c r="BC220" i="5"/>
  <c r="BB220" i="5"/>
  <c r="BA220" i="5"/>
  <c r="AZ220" i="5"/>
  <c r="AY220" i="5"/>
  <c r="AX220" i="5"/>
  <c r="AW220" i="5"/>
  <c r="AV220" i="5"/>
  <c r="AU220" i="5"/>
  <c r="AT220" i="5"/>
  <c r="AS220" i="5"/>
  <c r="AR220" i="5"/>
  <c r="AQ220" i="5"/>
  <c r="AP220" i="5"/>
  <c r="AO220" i="5"/>
  <c r="AN220" i="5"/>
  <c r="AM220" i="5"/>
  <c r="AL220" i="5"/>
  <c r="AK220" i="5"/>
  <c r="AJ220" i="5"/>
  <c r="AI220" i="5"/>
  <c r="AH220" i="5"/>
  <c r="AG220" i="5"/>
  <c r="AF220" i="5"/>
  <c r="AE220" i="5"/>
  <c r="AD220" i="5"/>
  <c r="AC220" i="5"/>
  <c r="AB220" i="5"/>
  <c r="AA220" i="5"/>
  <c r="Z220" i="5"/>
  <c r="Y220" i="5"/>
  <c r="X220" i="5"/>
  <c r="W220" i="5"/>
  <c r="V220" i="5"/>
  <c r="U220" i="5"/>
  <c r="T220" i="5"/>
  <c r="S220" i="5"/>
  <c r="R220" i="5"/>
  <c r="Q220" i="5"/>
  <c r="P220" i="5"/>
  <c r="O220" i="5"/>
  <c r="N220" i="5"/>
  <c r="M220" i="5"/>
  <c r="L220" i="5"/>
  <c r="K220" i="5"/>
  <c r="J220" i="5"/>
  <c r="I220" i="5"/>
  <c r="H220" i="5"/>
  <c r="G220" i="5"/>
  <c r="F220" i="5"/>
  <c r="E220" i="5"/>
  <c r="D220" i="5"/>
  <c r="C220" i="5"/>
  <c r="B220" i="5"/>
  <c r="A220" i="5"/>
  <c r="A231" i="6" s="1"/>
  <c r="BJ219" i="5"/>
  <c r="BI219" i="5"/>
  <c r="BH219" i="5"/>
  <c r="BG219" i="5"/>
  <c r="BF219" i="5"/>
  <c r="BE219" i="5"/>
  <c r="BD219" i="5"/>
  <c r="BC219" i="5"/>
  <c r="BB219" i="5"/>
  <c r="BA219" i="5"/>
  <c r="AZ219" i="5"/>
  <c r="AY219" i="5"/>
  <c r="AX219" i="5"/>
  <c r="AW219" i="5"/>
  <c r="AV219" i="5"/>
  <c r="AU219" i="5"/>
  <c r="AT219" i="5"/>
  <c r="AS219" i="5"/>
  <c r="AR219" i="5"/>
  <c r="AQ219" i="5"/>
  <c r="AP219" i="5"/>
  <c r="AO219" i="5"/>
  <c r="AN219" i="5"/>
  <c r="AM219" i="5"/>
  <c r="AL219" i="5"/>
  <c r="AK219" i="5"/>
  <c r="AJ219" i="5"/>
  <c r="AI219" i="5"/>
  <c r="AH219" i="5"/>
  <c r="AG219" i="5"/>
  <c r="AF219" i="5"/>
  <c r="AE219" i="5"/>
  <c r="AD219" i="5"/>
  <c r="AC219" i="5"/>
  <c r="AB219" i="5"/>
  <c r="AA219" i="5"/>
  <c r="Z219" i="5"/>
  <c r="Y219" i="5"/>
  <c r="X219" i="5"/>
  <c r="W219" i="5"/>
  <c r="V219" i="5"/>
  <c r="U219" i="5"/>
  <c r="T219" i="5"/>
  <c r="S219" i="5"/>
  <c r="R219" i="5"/>
  <c r="Q219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D219" i="5"/>
  <c r="C219" i="5"/>
  <c r="B219" i="5"/>
  <c r="A219" i="5"/>
  <c r="A230" i="6" s="1"/>
  <c r="BJ218" i="5"/>
  <c r="BI218" i="5"/>
  <c r="BH218" i="5"/>
  <c r="BG218" i="5"/>
  <c r="BF218" i="5"/>
  <c r="BE218" i="5"/>
  <c r="BD218" i="5"/>
  <c r="BC218" i="5"/>
  <c r="BB218" i="5"/>
  <c r="BA218" i="5"/>
  <c r="AZ218" i="5"/>
  <c r="AY218" i="5"/>
  <c r="AX218" i="5"/>
  <c r="AW218" i="5"/>
  <c r="AV218" i="5"/>
  <c r="AU218" i="5"/>
  <c r="AT218" i="5"/>
  <c r="AS218" i="5"/>
  <c r="AR218" i="5"/>
  <c r="AQ218" i="5"/>
  <c r="AP218" i="5"/>
  <c r="AO218" i="5"/>
  <c r="AN218" i="5"/>
  <c r="AM218" i="5"/>
  <c r="AL218" i="5"/>
  <c r="AK218" i="5"/>
  <c r="AJ218" i="5"/>
  <c r="AI218" i="5"/>
  <c r="AH218" i="5"/>
  <c r="AG218" i="5"/>
  <c r="AF218" i="5"/>
  <c r="AE218" i="5"/>
  <c r="AD218" i="5"/>
  <c r="AC218" i="5"/>
  <c r="AB218" i="5"/>
  <c r="AA218" i="5"/>
  <c r="Z218" i="5"/>
  <c r="Y218" i="5"/>
  <c r="X218" i="5"/>
  <c r="W218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C218" i="5"/>
  <c r="B218" i="5"/>
  <c r="A218" i="5"/>
  <c r="A229" i="6" s="1"/>
  <c r="BJ217" i="5"/>
  <c r="BI217" i="5"/>
  <c r="BH217" i="5"/>
  <c r="BG217" i="5"/>
  <c r="BF217" i="5"/>
  <c r="BE217" i="5"/>
  <c r="BD217" i="5"/>
  <c r="BC217" i="5"/>
  <c r="BB217" i="5"/>
  <c r="BA217" i="5"/>
  <c r="AZ217" i="5"/>
  <c r="AY217" i="5"/>
  <c r="AX217" i="5"/>
  <c r="AW217" i="5"/>
  <c r="AV217" i="5"/>
  <c r="AU217" i="5"/>
  <c r="AT217" i="5"/>
  <c r="AS217" i="5"/>
  <c r="AR217" i="5"/>
  <c r="AQ217" i="5"/>
  <c r="AP217" i="5"/>
  <c r="AO217" i="5"/>
  <c r="AN217" i="5"/>
  <c r="AM217" i="5"/>
  <c r="AL217" i="5"/>
  <c r="AK217" i="5"/>
  <c r="AJ217" i="5"/>
  <c r="AI217" i="5"/>
  <c r="AH217" i="5"/>
  <c r="AG217" i="5"/>
  <c r="AF217" i="5"/>
  <c r="AE217" i="5"/>
  <c r="AD217" i="5"/>
  <c r="AC217" i="5"/>
  <c r="AB217" i="5"/>
  <c r="AA217" i="5"/>
  <c r="Z217" i="5"/>
  <c r="Y217" i="5"/>
  <c r="X217" i="5"/>
  <c r="W217" i="5"/>
  <c r="V217" i="5"/>
  <c r="U217" i="5"/>
  <c r="T217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B217" i="5"/>
  <c r="A217" i="5"/>
  <c r="A228" i="6" s="1"/>
  <c r="BJ216" i="5"/>
  <c r="BI216" i="5"/>
  <c r="BH216" i="5"/>
  <c r="BG216" i="5"/>
  <c r="BF216" i="5"/>
  <c r="BE216" i="5"/>
  <c r="BD216" i="5"/>
  <c r="BC216" i="5"/>
  <c r="BB216" i="5"/>
  <c r="BA216" i="5"/>
  <c r="AZ216" i="5"/>
  <c r="AY216" i="5"/>
  <c r="AX216" i="5"/>
  <c r="AW216" i="5"/>
  <c r="AV216" i="5"/>
  <c r="AU216" i="5"/>
  <c r="AT216" i="5"/>
  <c r="AS216" i="5"/>
  <c r="AR216" i="5"/>
  <c r="AQ216" i="5"/>
  <c r="AP216" i="5"/>
  <c r="AO216" i="5"/>
  <c r="AN216" i="5"/>
  <c r="AM216" i="5"/>
  <c r="AL216" i="5"/>
  <c r="AK216" i="5"/>
  <c r="AJ216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G216" i="5"/>
  <c r="F216" i="5"/>
  <c r="E216" i="5"/>
  <c r="D216" i="5"/>
  <c r="C216" i="5"/>
  <c r="B216" i="5"/>
  <c r="A216" i="5"/>
  <c r="A227" i="6" s="1"/>
  <c r="BJ215" i="5"/>
  <c r="BI215" i="5"/>
  <c r="BH215" i="5"/>
  <c r="BG215" i="5"/>
  <c r="BF215" i="5"/>
  <c r="BE215" i="5"/>
  <c r="BD215" i="5"/>
  <c r="BC215" i="5"/>
  <c r="BB215" i="5"/>
  <c r="BA215" i="5"/>
  <c r="AZ215" i="5"/>
  <c r="AY215" i="5"/>
  <c r="AX215" i="5"/>
  <c r="AW215" i="5"/>
  <c r="AV215" i="5"/>
  <c r="AU215" i="5"/>
  <c r="AT215" i="5"/>
  <c r="AS215" i="5"/>
  <c r="AR215" i="5"/>
  <c r="AQ215" i="5"/>
  <c r="AP215" i="5"/>
  <c r="AO215" i="5"/>
  <c r="AN215" i="5"/>
  <c r="AM215" i="5"/>
  <c r="AL215" i="5"/>
  <c r="AK215" i="5"/>
  <c r="AJ215" i="5"/>
  <c r="AI215" i="5"/>
  <c r="AH215" i="5"/>
  <c r="AG215" i="5"/>
  <c r="AF215" i="5"/>
  <c r="AE215" i="5"/>
  <c r="AD215" i="5"/>
  <c r="AC215" i="5"/>
  <c r="AB215" i="5"/>
  <c r="AA215" i="5"/>
  <c r="Z215" i="5"/>
  <c r="Y215" i="5"/>
  <c r="X215" i="5"/>
  <c r="W215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5" i="5"/>
  <c r="C215" i="5"/>
  <c r="B215" i="5"/>
  <c r="A215" i="5"/>
  <c r="A226" i="6" s="1"/>
  <c r="BJ214" i="5"/>
  <c r="BI214" i="5"/>
  <c r="BH214" i="5"/>
  <c r="BG214" i="5"/>
  <c r="BF214" i="5"/>
  <c r="BE214" i="5"/>
  <c r="BD214" i="5"/>
  <c r="BC214" i="5"/>
  <c r="BB214" i="5"/>
  <c r="BA214" i="5"/>
  <c r="AZ214" i="5"/>
  <c r="AY214" i="5"/>
  <c r="AX214" i="5"/>
  <c r="AW214" i="5"/>
  <c r="AV214" i="5"/>
  <c r="AU214" i="5"/>
  <c r="AT214" i="5"/>
  <c r="AS214" i="5"/>
  <c r="AR214" i="5"/>
  <c r="AQ214" i="5"/>
  <c r="AP214" i="5"/>
  <c r="AO214" i="5"/>
  <c r="AN214" i="5"/>
  <c r="AM214" i="5"/>
  <c r="AL214" i="5"/>
  <c r="AK214" i="5"/>
  <c r="AJ214" i="5"/>
  <c r="AI214" i="5"/>
  <c r="AH214" i="5"/>
  <c r="AG214" i="5"/>
  <c r="AF214" i="5"/>
  <c r="AE214" i="5"/>
  <c r="AD214" i="5"/>
  <c r="AC214" i="5"/>
  <c r="AB214" i="5"/>
  <c r="AA214" i="5"/>
  <c r="Z214" i="5"/>
  <c r="Y214" i="5"/>
  <c r="X214" i="5"/>
  <c r="W214" i="5"/>
  <c r="V214" i="5"/>
  <c r="U214" i="5"/>
  <c r="T214" i="5"/>
  <c r="S214" i="5"/>
  <c r="R214" i="5"/>
  <c r="Q214" i="5"/>
  <c r="P214" i="5"/>
  <c r="O214" i="5"/>
  <c r="N214" i="5"/>
  <c r="M214" i="5"/>
  <c r="L214" i="5"/>
  <c r="K214" i="5"/>
  <c r="J214" i="5"/>
  <c r="I214" i="5"/>
  <c r="H214" i="5"/>
  <c r="G214" i="5"/>
  <c r="F214" i="5"/>
  <c r="E214" i="5"/>
  <c r="D214" i="5"/>
  <c r="C214" i="5"/>
  <c r="B214" i="5"/>
  <c r="A214" i="5"/>
  <c r="A225" i="6" s="1"/>
  <c r="BJ213" i="5"/>
  <c r="BI213" i="5"/>
  <c r="BH213" i="5"/>
  <c r="BG213" i="5"/>
  <c r="BF213" i="5"/>
  <c r="BE213" i="5"/>
  <c r="BD213" i="5"/>
  <c r="BC213" i="5"/>
  <c r="BB213" i="5"/>
  <c r="BA213" i="5"/>
  <c r="AZ213" i="5"/>
  <c r="AY213" i="5"/>
  <c r="AX213" i="5"/>
  <c r="AW213" i="5"/>
  <c r="AV213" i="5"/>
  <c r="AU213" i="5"/>
  <c r="AT213" i="5"/>
  <c r="AS213" i="5"/>
  <c r="AR213" i="5"/>
  <c r="AQ213" i="5"/>
  <c r="AP213" i="5"/>
  <c r="AO213" i="5"/>
  <c r="AN213" i="5"/>
  <c r="AM213" i="5"/>
  <c r="AL213" i="5"/>
  <c r="AK213" i="5"/>
  <c r="AJ213" i="5"/>
  <c r="AI213" i="5"/>
  <c r="AH213" i="5"/>
  <c r="AG213" i="5"/>
  <c r="AF213" i="5"/>
  <c r="AE213" i="5"/>
  <c r="AD213" i="5"/>
  <c r="AC213" i="5"/>
  <c r="AB213" i="5"/>
  <c r="AA213" i="5"/>
  <c r="Z213" i="5"/>
  <c r="Y213" i="5"/>
  <c r="X213" i="5"/>
  <c r="W213" i="5"/>
  <c r="V213" i="5"/>
  <c r="U213" i="5"/>
  <c r="T213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B213" i="5"/>
  <c r="A213" i="5"/>
  <c r="A224" i="6" s="1"/>
  <c r="BJ212" i="5"/>
  <c r="BI212" i="5"/>
  <c r="BH212" i="5"/>
  <c r="BG212" i="5"/>
  <c r="BF212" i="5"/>
  <c r="BE212" i="5"/>
  <c r="BD212" i="5"/>
  <c r="BC212" i="5"/>
  <c r="BB212" i="5"/>
  <c r="BA212" i="5"/>
  <c r="AZ212" i="5"/>
  <c r="AY212" i="5"/>
  <c r="AX212" i="5"/>
  <c r="AW212" i="5"/>
  <c r="AV212" i="5"/>
  <c r="AU212" i="5"/>
  <c r="AT212" i="5"/>
  <c r="AS212" i="5"/>
  <c r="AR212" i="5"/>
  <c r="AQ212" i="5"/>
  <c r="AP212" i="5"/>
  <c r="AO212" i="5"/>
  <c r="AN212" i="5"/>
  <c r="AM212" i="5"/>
  <c r="AL212" i="5"/>
  <c r="AK212" i="5"/>
  <c r="AJ212" i="5"/>
  <c r="AI212" i="5"/>
  <c r="AH212" i="5"/>
  <c r="AG212" i="5"/>
  <c r="AF212" i="5"/>
  <c r="AE212" i="5"/>
  <c r="AD212" i="5"/>
  <c r="AC212" i="5"/>
  <c r="AB212" i="5"/>
  <c r="AA212" i="5"/>
  <c r="Z212" i="5"/>
  <c r="Y212" i="5"/>
  <c r="X212" i="5"/>
  <c r="W212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2" i="5"/>
  <c r="C212" i="5"/>
  <c r="B212" i="5"/>
  <c r="A212" i="5"/>
  <c r="A223" i="6" s="1"/>
  <c r="BJ211" i="5"/>
  <c r="BI211" i="5"/>
  <c r="BH211" i="5"/>
  <c r="BG211" i="5"/>
  <c r="BF211" i="5"/>
  <c r="BE211" i="5"/>
  <c r="BD211" i="5"/>
  <c r="BC211" i="5"/>
  <c r="BB211" i="5"/>
  <c r="BA211" i="5"/>
  <c r="AZ211" i="5"/>
  <c r="AY211" i="5"/>
  <c r="AX211" i="5"/>
  <c r="AW211" i="5"/>
  <c r="AV211" i="5"/>
  <c r="AU211" i="5"/>
  <c r="AT211" i="5"/>
  <c r="AS211" i="5"/>
  <c r="AR211" i="5"/>
  <c r="AQ211" i="5"/>
  <c r="AP211" i="5"/>
  <c r="AO211" i="5"/>
  <c r="AN211" i="5"/>
  <c r="AM211" i="5"/>
  <c r="AL211" i="5"/>
  <c r="AK211" i="5"/>
  <c r="AJ211" i="5"/>
  <c r="AI211" i="5"/>
  <c r="AH211" i="5"/>
  <c r="AG211" i="5"/>
  <c r="AF211" i="5"/>
  <c r="AE211" i="5"/>
  <c r="AD211" i="5"/>
  <c r="AC211" i="5"/>
  <c r="AB211" i="5"/>
  <c r="AA211" i="5"/>
  <c r="Z211" i="5"/>
  <c r="Y211" i="5"/>
  <c r="X211" i="5"/>
  <c r="W211" i="5"/>
  <c r="V211" i="5"/>
  <c r="U211" i="5"/>
  <c r="T211" i="5"/>
  <c r="S211" i="5"/>
  <c r="R211" i="5"/>
  <c r="Q211" i="5"/>
  <c r="P211" i="5"/>
  <c r="O211" i="5"/>
  <c r="N211" i="5"/>
  <c r="M211" i="5"/>
  <c r="L211" i="5"/>
  <c r="K211" i="5"/>
  <c r="J211" i="5"/>
  <c r="I211" i="5"/>
  <c r="H211" i="5"/>
  <c r="G211" i="5"/>
  <c r="F211" i="5"/>
  <c r="E211" i="5"/>
  <c r="D211" i="5"/>
  <c r="C211" i="5"/>
  <c r="B211" i="5"/>
  <c r="A211" i="5"/>
  <c r="A222" i="6" s="1"/>
  <c r="BJ210" i="5"/>
  <c r="BI210" i="5"/>
  <c r="BH210" i="5"/>
  <c r="BG210" i="5"/>
  <c r="BF210" i="5"/>
  <c r="BE210" i="5"/>
  <c r="BD210" i="5"/>
  <c r="BC210" i="5"/>
  <c r="BB210" i="5"/>
  <c r="BA210" i="5"/>
  <c r="AZ210" i="5"/>
  <c r="AY210" i="5"/>
  <c r="AX210" i="5"/>
  <c r="AW210" i="5"/>
  <c r="AV210" i="5"/>
  <c r="AU210" i="5"/>
  <c r="AT210" i="5"/>
  <c r="AS210" i="5"/>
  <c r="AR210" i="5"/>
  <c r="AQ210" i="5"/>
  <c r="AP210" i="5"/>
  <c r="AO210" i="5"/>
  <c r="AN210" i="5"/>
  <c r="AM210" i="5"/>
  <c r="AL210" i="5"/>
  <c r="AK210" i="5"/>
  <c r="AJ210" i="5"/>
  <c r="AI210" i="5"/>
  <c r="AH210" i="5"/>
  <c r="AG210" i="5"/>
  <c r="AF210" i="5"/>
  <c r="AE210" i="5"/>
  <c r="AD210" i="5"/>
  <c r="AC210" i="5"/>
  <c r="AB210" i="5"/>
  <c r="AA210" i="5"/>
  <c r="Z210" i="5"/>
  <c r="Y210" i="5"/>
  <c r="X210" i="5"/>
  <c r="W210" i="5"/>
  <c r="V210" i="5"/>
  <c r="U210" i="5"/>
  <c r="T210" i="5"/>
  <c r="S210" i="5"/>
  <c r="R210" i="5"/>
  <c r="Q210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D210" i="5"/>
  <c r="C210" i="5"/>
  <c r="B210" i="5"/>
  <c r="A210" i="5"/>
  <c r="A221" i="6" s="1"/>
  <c r="BJ209" i="5"/>
  <c r="BI209" i="5"/>
  <c r="BH209" i="5"/>
  <c r="BG209" i="5"/>
  <c r="BF209" i="5"/>
  <c r="BE209" i="5"/>
  <c r="BD209" i="5"/>
  <c r="BC209" i="5"/>
  <c r="BB209" i="5"/>
  <c r="BA209" i="5"/>
  <c r="AZ209" i="5"/>
  <c r="AY209" i="5"/>
  <c r="AX209" i="5"/>
  <c r="AW209" i="5"/>
  <c r="AV209" i="5"/>
  <c r="AU209" i="5"/>
  <c r="AT209" i="5"/>
  <c r="AS209" i="5"/>
  <c r="AR209" i="5"/>
  <c r="AQ209" i="5"/>
  <c r="AP209" i="5"/>
  <c r="AO209" i="5"/>
  <c r="AN209" i="5"/>
  <c r="AM209" i="5"/>
  <c r="AL209" i="5"/>
  <c r="AK209" i="5"/>
  <c r="AJ209" i="5"/>
  <c r="AI209" i="5"/>
  <c r="AH209" i="5"/>
  <c r="AG209" i="5"/>
  <c r="AF209" i="5"/>
  <c r="AE209" i="5"/>
  <c r="AD209" i="5"/>
  <c r="AC209" i="5"/>
  <c r="AB209" i="5"/>
  <c r="AA209" i="5"/>
  <c r="Z209" i="5"/>
  <c r="Y209" i="5"/>
  <c r="X209" i="5"/>
  <c r="W209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9" i="5"/>
  <c r="C209" i="5"/>
  <c r="B209" i="5"/>
  <c r="A209" i="5"/>
  <c r="A220" i="6" s="1"/>
  <c r="L220" i="6" s="1"/>
  <c r="BJ208" i="5"/>
  <c r="BI208" i="5"/>
  <c r="BH208" i="5"/>
  <c r="BG208" i="5"/>
  <c r="BF208" i="5"/>
  <c r="BE208" i="5"/>
  <c r="BD208" i="5"/>
  <c r="BC208" i="5"/>
  <c r="BB208" i="5"/>
  <c r="BA208" i="5"/>
  <c r="AZ208" i="5"/>
  <c r="AY208" i="5"/>
  <c r="AX208" i="5"/>
  <c r="AW208" i="5"/>
  <c r="AV208" i="5"/>
  <c r="AU208" i="5"/>
  <c r="AT208" i="5"/>
  <c r="AS208" i="5"/>
  <c r="AR208" i="5"/>
  <c r="AQ208" i="5"/>
  <c r="AP208" i="5"/>
  <c r="AO208" i="5"/>
  <c r="AN208" i="5"/>
  <c r="AM208" i="5"/>
  <c r="AL208" i="5"/>
  <c r="AK208" i="5"/>
  <c r="AJ208" i="5"/>
  <c r="AI208" i="5"/>
  <c r="AH208" i="5"/>
  <c r="AG208" i="5"/>
  <c r="AF208" i="5"/>
  <c r="AE208" i="5"/>
  <c r="AD208" i="5"/>
  <c r="AC208" i="5"/>
  <c r="AB208" i="5"/>
  <c r="AA208" i="5"/>
  <c r="Z208" i="5"/>
  <c r="Y208" i="5"/>
  <c r="X208" i="5"/>
  <c r="W208" i="5"/>
  <c r="V208" i="5"/>
  <c r="U208" i="5"/>
  <c r="T208" i="5"/>
  <c r="S208" i="5"/>
  <c r="R208" i="5"/>
  <c r="Q208" i="5"/>
  <c r="P208" i="5"/>
  <c r="O208" i="5"/>
  <c r="N208" i="5"/>
  <c r="M208" i="5"/>
  <c r="L208" i="5"/>
  <c r="K208" i="5"/>
  <c r="J208" i="5"/>
  <c r="I208" i="5"/>
  <c r="H208" i="5"/>
  <c r="G208" i="5"/>
  <c r="F208" i="5"/>
  <c r="E208" i="5"/>
  <c r="D208" i="5"/>
  <c r="C208" i="5"/>
  <c r="B208" i="5"/>
  <c r="A208" i="5"/>
  <c r="A219" i="6" s="1"/>
  <c r="BJ207" i="5"/>
  <c r="BI207" i="5"/>
  <c r="BH207" i="5"/>
  <c r="BG207" i="5"/>
  <c r="BF207" i="5"/>
  <c r="BE207" i="5"/>
  <c r="BD207" i="5"/>
  <c r="BC207" i="5"/>
  <c r="BB207" i="5"/>
  <c r="BA207" i="5"/>
  <c r="AZ207" i="5"/>
  <c r="AY207" i="5"/>
  <c r="AX207" i="5"/>
  <c r="AW207" i="5"/>
  <c r="AV207" i="5"/>
  <c r="AU207" i="5"/>
  <c r="AT207" i="5"/>
  <c r="AS207" i="5"/>
  <c r="AR207" i="5"/>
  <c r="AQ207" i="5"/>
  <c r="AP207" i="5"/>
  <c r="AO207" i="5"/>
  <c r="AN207" i="5"/>
  <c r="AM207" i="5"/>
  <c r="AL207" i="5"/>
  <c r="AK207" i="5"/>
  <c r="AJ207" i="5"/>
  <c r="AI207" i="5"/>
  <c r="AH207" i="5"/>
  <c r="AG207" i="5"/>
  <c r="AF207" i="5"/>
  <c r="AE207" i="5"/>
  <c r="AD207" i="5"/>
  <c r="AC207" i="5"/>
  <c r="AB207" i="5"/>
  <c r="AA207" i="5"/>
  <c r="Z207" i="5"/>
  <c r="Y207" i="5"/>
  <c r="X207" i="5"/>
  <c r="W207" i="5"/>
  <c r="V207" i="5"/>
  <c r="U207" i="5"/>
  <c r="T207" i="5"/>
  <c r="S207" i="5"/>
  <c r="R207" i="5"/>
  <c r="Q207" i="5"/>
  <c r="P207" i="5"/>
  <c r="O207" i="5"/>
  <c r="N207" i="5"/>
  <c r="M207" i="5"/>
  <c r="L207" i="5"/>
  <c r="K207" i="5"/>
  <c r="J207" i="5"/>
  <c r="I207" i="5"/>
  <c r="H207" i="5"/>
  <c r="G207" i="5"/>
  <c r="F207" i="5"/>
  <c r="E207" i="5"/>
  <c r="D207" i="5"/>
  <c r="C207" i="5"/>
  <c r="B207" i="5"/>
  <c r="A207" i="5"/>
  <c r="A218" i="6" s="1"/>
  <c r="BJ206" i="5"/>
  <c r="BI206" i="5"/>
  <c r="BH206" i="5"/>
  <c r="BG206" i="5"/>
  <c r="BF206" i="5"/>
  <c r="BE206" i="5"/>
  <c r="BD206" i="5"/>
  <c r="BC206" i="5"/>
  <c r="BB206" i="5"/>
  <c r="BA206" i="5"/>
  <c r="AZ206" i="5"/>
  <c r="AY206" i="5"/>
  <c r="AX206" i="5"/>
  <c r="AW206" i="5"/>
  <c r="AV206" i="5"/>
  <c r="AU206" i="5"/>
  <c r="AT206" i="5"/>
  <c r="AS206" i="5"/>
  <c r="AR206" i="5"/>
  <c r="AQ206" i="5"/>
  <c r="AP206" i="5"/>
  <c r="AO206" i="5"/>
  <c r="AN206" i="5"/>
  <c r="AM206" i="5"/>
  <c r="AL206" i="5"/>
  <c r="AK206" i="5"/>
  <c r="AJ206" i="5"/>
  <c r="AI206" i="5"/>
  <c r="AH206" i="5"/>
  <c r="AG206" i="5"/>
  <c r="AF206" i="5"/>
  <c r="AE206" i="5"/>
  <c r="AD206" i="5"/>
  <c r="AC206" i="5"/>
  <c r="AB206" i="5"/>
  <c r="AA206" i="5"/>
  <c r="Z206" i="5"/>
  <c r="Y206" i="5"/>
  <c r="X206" i="5"/>
  <c r="W206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6" i="5"/>
  <c r="C206" i="5"/>
  <c r="B206" i="5"/>
  <c r="A206" i="5"/>
  <c r="A217" i="6" s="1"/>
  <c r="BJ205" i="5"/>
  <c r="BI205" i="5"/>
  <c r="BH205" i="5"/>
  <c r="BG205" i="5"/>
  <c r="BF205" i="5"/>
  <c r="BE205" i="5"/>
  <c r="BD205" i="5"/>
  <c r="BC205" i="5"/>
  <c r="BB205" i="5"/>
  <c r="BA205" i="5"/>
  <c r="AZ205" i="5"/>
  <c r="AY205" i="5"/>
  <c r="AX205" i="5"/>
  <c r="AW205" i="5"/>
  <c r="AV205" i="5"/>
  <c r="AU205" i="5"/>
  <c r="AT205" i="5"/>
  <c r="AS205" i="5"/>
  <c r="AR205" i="5"/>
  <c r="AQ205" i="5"/>
  <c r="AP205" i="5"/>
  <c r="AO205" i="5"/>
  <c r="AN205" i="5"/>
  <c r="AM205" i="5"/>
  <c r="AL205" i="5"/>
  <c r="AK205" i="5"/>
  <c r="AJ205" i="5"/>
  <c r="AI205" i="5"/>
  <c r="AH205" i="5"/>
  <c r="AG205" i="5"/>
  <c r="AF205" i="5"/>
  <c r="AE205" i="5"/>
  <c r="AD205" i="5"/>
  <c r="AC205" i="5"/>
  <c r="AB205" i="5"/>
  <c r="AA205" i="5"/>
  <c r="Z205" i="5"/>
  <c r="Y205" i="5"/>
  <c r="X205" i="5"/>
  <c r="W205" i="5"/>
  <c r="V205" i="5"/>
  <c r="U205" i="5"/>
  <c r="T205" i="5"/>
  <c r="S205" i="5"/>
  <c r="R205" i="5"/>
  <c r="Q205" i="5"/>
  <c r="P205" i="5"/>
  <c r="O205" i="5"/>
  <c r="N205" i="5"/>
  <c r="M205" i="5"/>
  <c r="L205" i="5"/>
  <c r="K205" i="5"/>
  <c r="J205" i="5"/>
  <c r="I205" i="5"/>
  <c r="H205" i="5"/>
  <c r="G205" i="5"/>
  <c r="F205" i="5"/>
  <c r="E205" i="5"/>
  <c r="D205" i="5"/>
  <c r="C205" i="5"/>
  <c r="B205" i="5"/>
  <c r="A205" i="5"/>
  <c r="A216" i="6" s="1"/>
  <c r="BJ204" i="5"/>
  <c r="BI204" i="5"/>
  <c r="BH204" i="5"/>
  <c r="BG204" i="5"/>
  <c r="BF204" i="5"/>
  <c r="BE204" i="5"/>
  <c r="BD204" i="5"/>
  <c r="BC204" i="5"/>
  <c r="BB204" i="5"/>
  <c r="BA204" i="5"/>
  <c r="AZ204" i="5"/>
  <c r="AY204" i="5"/>
  <c r="AX204" i="5"/>
  <c r="AW204" i="5"/>
  <c r="AV204" i="5"/>
  <c r="AU204" i="5"/>
  <c r="AT204" i="5"/>
  <c r="AS204" i="5"/>
  <c r="AR204" i="5"/>
  <c r="AQ204" i="5"/>
  <c r="AP204" i="5"/>
  <c r="AO204" i="5"/>
  <c r="AN204" i="5"/>
  <c r="AM204" i="5"/>
  <c r="AL204" i="5"/>
  <c r="AK204" i="5"/>
  <c r="AJ204" i="5"/>
  <c r="AI204" i="5"/>
  <c r="AH204" i="5"/>
  <c r="AG204" i="5"/>
  <c r="AF204" i="5"/>
  <c r="AE204" i="5"/>
  <c r="AD204" i="5"/>
  <c r="AC204" i="5"/>
  <c r="AB204" i="5"/>
  <c r="AA204" i="5"/>
  <c r="Z204" i="5"/>
  <c r="Y204" i="5"/>
  <c r="X204" i="5"/>
  <c r="W204" i="5"/>
  <c r="V204" i="5"/>
  <c r="U204" i="5"/>
  <c r="T204" i="5"/>
  <c r="S204" i="5"/>
  <c r="R204" i="5"/>
  <c r="Q204" i="5"/>
  <c r="P204" i="5"/>
  <c r="O204" i="5"/>
  <c r="N204" i="5"/>
  <c r="M204" i="5"/>
  <c r="L204" i="5"/>
  <c r="K204" i="5"/>
  <c r="J204" i="5"/>
  <c r="I204" i="5"/>
  <c r="H204" i="5"/>
  <c r="G204" i="5"/>
  <c r="F204" i="5"/>
  <c r="E204" i="5"/>
  <c r="D204" i="5"/>
  <c r="C204" i="5"/>
  <c r="B204" i="5"/>
  <c r="A204" i="5"/>
  <c r="A215" i="6" s="1"/>
  <c r="BJ203" i="5"/>
  <c r="BI203" i="5"/>
  <c r="BH203" i="5"/>
  <c r="BG203" i="5"/>
  <c r="BF203" i="5"/>
  <c r="BE203" i="5"/>
  <c r="BD203" i="5"/>
  <c r="BC203" i="5"/>
  <c r="BB203" i="5"/>
  <c r="BA203" i="5"/>
  <c r="AZ203" i="5"/>
  <c r="AY203" i="5"/>
  <c r="AX203" i="5"/>
  <c r="AW203" i="5"/>
  <c r="AV203" i="5"/>
  <c r="AU203" i="5"/>
  <c r="AT203" i="5"/>
  <c r="AS203" i="5"/>
  <c r="AR203" i="5"/>
  <c r="AQ203" i="5"/>
  <c r="AP203" i="5"/>
  <c r="AO203" i="5"/>
  <c r="AN203" i="5"/>
  <c r="AM203" i="5"/>
  <c r="AL203" i="5"/>
  <c r="AK203" i="5"/>
  <c r="AJ203" i="5"/>
  <c r="AI203" i="5"/>
  <c r="AH203" i="5"/>
  <c r="AG203" i="5"/>
  <c r="AF203" i="5"/>
  <c r="AE203" i="5"/>
  <c r="AD203" i="5"/>
  <c r="AC203" i="5"/>
  <c r="AB203" i="5"/>
  <c r="AA203" i="5"/>
  <c r="Z203" i="5"/>
  <c r="Y203" i="5"/>
  <c r="X203" i="5"/>
  <c r="W203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3" i="5"/>
  <c r="C203" i="5"/>
  <c r="B203" i="5"/>
  <c r="A203" i="5"/>
  <c r="A214" i="6" s="1"/>
  <c r="BJ202" i="5"/>
  <c r="BI202" i="5"/>
  <c r="BH202" i="5"/>
  <c r="BG202" i="5"/>
  <c r="BF202" i="5"/>
  <c r="BE202" i="5"/>
  <c r="BD202" i="5"/>
  <c r="BC202" i="5"/>
  <c r="BB202" i="5"/>
  <c r="BA202" i="5"/>
  <c r="AZ202" i="5"/>
  <c r="AY202" i="5"/>
  <c r="AX202" i="5"/>
  <c r="AW202" i="5"/>
  <c r="AV202" i="5"/>
  <c r="AU202" i="5"/>
  <c r="AT202" i="5"/>
  <c r="AS202" i="5"/>
  <c r="AR202" i="5"/>
  <c r="AQ202" i="5"/>
  <c r="AP202" i="5"/>
  <c r="AO202" i="5"/>
  <c r="AN202" i="5"/>
  <c r="AM202" i="5"/>
  <c r="AL202" i="5"/>
  <c r="AK202" i="5"/>
  <c r="AJ202" i="5"/>
  <c r="AI202" i="5"/>
  <c r="AH202" i="5"/>
  <c r="AG202" i="5"/>
  <c r="AF202" i="5"/>
  <c r="AE202" i="5"/>
  <c r="AD202" i="5"/>
  <c r="AC202" i="5"/>
  <c r="AB202" i="5"/>
  <c r="AA202" i="5"/>
  <c r="Z202" i="5"/>
  <c r="Y202" i="5"/>
  <c r="X202" i="5"/>
  <c r="W202" i="5"/>
  <c r="V202" i="5"/>
  <c r="U202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C202" i="5"/>
  <c r="B202" i="5"/>
  <c r="A202" i="5"/>
  <c r="A213" i="6" s="1"/>
  <c r="K213" i="6" s="1"/>
  <c r="BJ201" i="5"/>
  <c r="BI201" i="5"/>
  <c r="BH201" i="5"/>
  <c r="BG201" i="5"/>
  <c r="BF201" i="5"/>
  <c r="BE201" i="5"/>
  <c r="BD201" i="5"/>
  <c r="BC201" i="5"/>
  <c r="BB201" i="5"/>
  <c r="BA201" i="5"/>
  <c r="AZ201" i="5"/>
  <c r="AY201" i="5"/>
  <c r="AX201" i="5"/>
  <c r="AW201" i="5"/>
  <c r="AV201" i="5"/>
  <c r="AU201" i="5"/>
  <c r="AT201" i="5"/>
  <c r="AS201" i="5"/>
  <c r="AR201" i="5"/>
  <c r="AQ201" i="5"/>
  <c r="AP201" i="5"/>
  <c r="AO201" i="5"/>
  <c r="AN201" i="5"/>
  <c r="AM201" i="5"/>
  <c r="AL201" i="5"/>
  <c r="AK201" i="5"/>
  <c r="AJ201" i="5"/>
  <c r="AI201" i="5"/>
  <c r="AH201" i="5"/>
  <c r="AG201" i="5"/>
  <c r="AF201" i="5"/>
  <c r="AE201" i="5"/>
  <c r="AD201" i="5"/>
  <c r="AC201" i="5"/>
  <c r="AB201" i="5"/>
  <c r="AA201" i="5"/>
  <c r="Z201" i="5"/>
  <c r="Y201" i="5"/>
  <c r="X201" i="5"/>
  <c r="W201" i="5"/>
  <c r="V201" i="5"/>
  <c r="U201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C201" i="5"/>
  <c r="B201" i="5"/>
  <c r="A201" i="5"/>
  <c r="A212" i="6" s="1"/>
  <c r="BJ200" i="5"/>
  <c r="BI200" i="5"/>
  <c r="BH200" i="5"/>
  <c r="BG200" i="5"/>
  <c r="BF200" i="5"/>
  <c r="BE200" i="5"/>
  <c r="BD200" i="5"/>
  <c r="BC200" i="5"/>
  <c r="BB200" i="5"/>
  <c r="BA200" i="5"/>
  <c r="AZ200" i="5"/>
  <c r="AY200" i="5"/>
  <c r="AX200" i="5"/>
  <c r="AW200" i="5"/>
  <c r="AV200" i="5"/>
  <c r="AU200" i="5"/>
  <c r="AT200" i="5"/>
  <c r="AS200" i="5"/>
  <c r="AR200" i="5"/>
  <c r="AQ200" i="5"/>
  <c r="AP200" i="5"/>
  <c r="AO200" i="5"/>
  <c r="AN200" i="5"/>
  <c r="AM200" i="5"/>
  <c r="AL200" i="5"/>
  <c r="AK200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B200" i="5"/>
  <c r="A200" i="5"/>
  <c r="A211" i="6" s="1"/>
  <c r="U211" i="6" s="1"/>
  <c r="BJ199" i="5"/>
  <c r="BI199" i="5"/>
  <c r="BH199" i="5"/>
  <c r="BG199" i="5"/>
  <c r="BF199" i="5"/>
  <c r="BE199" i="5"/>
  <c r="BD199" i="5"/>
  <c r="BC199" i="5"/>
  <c r="BB199" i="5"/>
  <c r="BA199" i="5"/>
  <c r="AZ199" i="5"/>
  <c r="AY199" i="5"/>
  <c r="AX199" i="5"/>
  <c r="AW199" i="5"/>
  <c r="AV199" i="5"/>
  <c r="AU199" i="5"/>
  <c r="AT199" i="5"/>
  <c r="AS199" i="5"/>
  <c r="AR199" i="5"/>
  <c r="AQ199" i="5"/>
  <c r="AP199" i="5"/>
  <c r="AO199" i="5"/>
  <c r="AN199" i="5"/>
  <c r="AM199" i="5"/>
  <c r="AL199" i="5"/>
  <c r="AK199" i="5"/>
  <c r="AJ199" i="5"/>
  <c r="AI199" i="5"/>
  <c r="AH199" i="5"/>
  <c r="AG199" i="5"/>
  <c r="AF199" i="5"/>
  <c r="AE199" i="5"/>
  <c r="AD199" i="5"/>
  <c r="AC199" i="5"/>
  <c r="AB199" i="5"/>
  <c r="AA199" i="5"/>
  <c r="Z199" i="5"/>
  <c r="Y199" i="5"/>
  <c r="X199" i="5"/>
  <c r="W199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C199" i="5"/>
  <c r="B199" i="5"/>
  <c r="A199" i="5"/>
  <c r="A210" i="6" s="1"/>
  <c r="BJ198" i="5"/>
  <c r="BI198" i="5"/>
  <c r="BH198" i="5"/>
  <c r="BG198" i="5"/>
  <c r="BF198" i="5"/>
  <c r="BE198" i="5"/>
  <c r="BD198" i="5"/>
  <c r="BC198" i="5"/>
  <c r="BB198" i="5"/>
  <c r="BA198" i="5"/>
  <c r="AZ198" i="5"/>
  <c r="AY198" i="5"/>
  <c r="AX198" i="5"/>
  <c r="AW198" i="5"/>
  <c r="AV198" i="5"/>
  <c r="AU198" i="5"/>
  <c r="AT198" i="5"/>
  <c r="AS198" i="5"/>
  <c r="AR198" i="5"/>
  <c r="AQ198" i="5"/>
  <c r="AP198" i="5"/>
  <c r="AO198" i="5"/>
  <c r="AN198" i="5"/>
  <c r="AM198" i="5"/>
  <c r="AL198" i="5"/>
  <c r="AK198" i="5"/>
  <c r="AJ198" i="5"/>
  <c r="AI198" i="5"/>
  <c r="AH198" i="5"/>
  <c r="AG198" i="5"/>
  <c r="AF198" i="5"/>
  <c r="AE198" i="5"/>
  <c r="AD198" i="5"/>
  <c r="AC198" i="5"/>
  <c r="AB198" i="5"/>
  <c r="AA198" i="5"/>
  <c r="Z198" i="5"/>
  <c r="Y198" i="5"/>
  <c r="X198" i="5"/>
  <c r="W198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C198" i="5"/>
  <c r="B198" i="5"/>
  <c r="A198" i="5"/>
  <c r="A209" i="6" s="1"/>
  <c r="BJ197" i="5"/>
  <c r="BI197" i="5"/>
  <c r="BH197" i="5"/>
  <c r="BG197" i="5"/>
  <c r="BF197" i="5"/>
  <c r="BE197" i="5"/>
  <c r="BD197" i="5"/>
  <c r="BC197" i="5"/>
  <c r="BB197" i="5"/>
  <c r="BA197" i="5"/>
  <c r="AZ197" i="5"/>
  <c r="AY197" i="5"/>
  <c r="AX197" i="5"/>
  <c r="AW197" i="5"/>
  <c r="AV197" i="5"/>
  <c r="AU197" i="5"/>
  <c r="AT197" i="5"/>
  <c r="AS197" i="5"/>
  <c r="AR197" i="5"/>
  <c r="AQ197" i="5"/>
  <c r="AP197" i="5"/>
  <c r="AO197" i="5"/>
  <c r="AN197" i="5"/>
  <c r="AM197" i="5"/>
  <c r="AL197" i="5"/>
  <c r="AK197" i="5"/>
  <c r="AJ197" i="5"/>
  <c r="AI197" i="5"/>
  <c r="AH197" i="5"/>
  <c r="AG197" i="5"/>
  <c r="AF197" i="5"/>
  <c r="AE197" i="5"/>
  <c r="AD197" i="5"/>
  <c r="AC197" i="5"/>
  <c r="AB197" i="5"/>
  <c r="AA197" i="5"/>
  <c r="Z197" i="5"/>
  <c r="Y197" i="5"/>
  <c r="X197" i="5"/>
  <c r="W197" i="5"/>
  <c r="V197" i="5"/>
  <c r="U197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C197" i="5"/>
  <c r="B197" i="5"/>
  <c r="A197" i="5"/>
  <c r="A208" i="6" s="1"/>
  <c r="BJ196" i="5"/>
  <c r="BI196" i="5"/>
  <c r="BH196" i="5"/>
  <c r="BG196" i="5"/>
  <c r="BF196" i="5"/>
  <c r="BE196" i="5"/>
  <c r="BD196" i="5"/>
  <c r="BC196" i="5"/>
  <c r="BB196" i="5"/>
  <c r="BA196" i="5"/>
  <c r="AZ196" i="5"/>
  <c r="AY196" i="5"/>
  <c r="AX196" i="5"/>
  <c r="AW196" i="5"/>
  <c r="AV196" i="5"/>
  <c r="AU196" i="5"/>
  <c r="AT196" i="5"/>
  <c r="AS196" i="5"/>
  <c r="AR196" i="5"/>
  <c r="AQ196" i="5"/>
  <c r="AP196" i="5"/>
  <c r="AO196" i="5"/>
  <c r="AN196" i="5"/>
  <c r="AM196" i="5"/>
  <c r="AL196" i="5"/>
  <c r="AK196" i="5"/>
  <c r="AJ196" i="5"/>
  <c r="AI196" i="5"/>
  <c r="AH196" i="5"/>
  <c r="AG196" i="5"/>
  <c r="AF196" i="5"/>
  <c r="AE196" i="5"/>
  <c r="AD196" i="5"/>
  <c r="AC196" i="5"/>
  <c r="AB196" i="5"/>
  <c r="AA196" i="5"/>
  <c r="Z196" i="5"/>
  <c r="Y196" i="5"/>
  <c r="X196" i="5"/>
  <c r="W196" i="5"/>
  <c r="V196" i="5"/>
  <c r="U196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196" i="5"/>
  <c r="A196" i="5"/>
  <c r="A207" i="6" s="1"/>
  <c r="I207" i="6" s="1"/>
  <c r="BJ195" i="5"/>
  <c r="BI195" i="5"/>
  <c r="BH195" i="5"/>
  <c r="BG195" i="5"/>
  <c r="BF195" i="5"/>
  <c r="BE195" i="5"/>
  <c r="BD195" i="5"/>
  <c r="BC195" i="5"/>
  <c r="BB195" i="5"/>
  <c r="BA195" i="5"/>
  <c r="AZ195" i="5"/>
  <c r="AY195" i="5"/>
  <c r="AX195" i="5"/>
  <c r="AW195" i="5"/>
  <c r="AV195" i="5"/>
  <c r="AU195" i="5"/>
  <c r="AT195" i="5"/>
  <c r="AS195" i="5"/>
  <c r="AR195" i="5"/>
  <c r="AQ195" i="5"/>
  <c r="AP195" i="5"/>
  <c r="AO195" i="5"/>
  <c r="AN195" i="5"/>
  <c r="AM195" i="5"/>
  <c r="AL195" i="5"/>
  <c r="AK195" i="5"/>
  <c r="AJ195" i="5"/>
  <c r="AI195" i="5"/>
  <c r="AH195" i="5"/>
  <c r="AG195" i="5"/>
  <c r="AF195" i="5"/>
  <c r="AE195" i="5"/>
  <c r="AD195" i="5"/>
  <c r="AC195" i="5"/>
  <c r="AB195" i="5"/>
  <c r="AA195" i="5"/>
  <c r="Z195" i="5"/>
  <c r="Y195" i="5"/>
  <c r="X195" i="5"/>
  <c r="W195" i="5"/>
  <c r="V195" i="5"/>
  <c r="U195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C195" i="5"/>
  <c r="B195" i="5"/>
  <c r="A195" i="5"/>
  <c r="A206" i="6" s="1"/>
  <c r="BJ194" i="5"/>
  <c r="BI194" i="5"/>
  <c r="BH194" i="5"/>
  <c r="BG194" i="5"/>
  <c r="BF194" i="5"/>
  <c r="BE194" i="5"/>
  <c r="BD194" i="5"/>
  <c r="BC194" i="5"/>
  <c r="BB194" i="5"/>
  <c r="BA194" i="5"/>
  <c r="AZ194" i="5"/>
  <c r="AY194" i="5"/>
  <c r="AX194" i="5"/>
  <c r="AW194" i="5"/>
  <c r="AV194" i="5"/>
  <c r="AU194" i="5"/>
  <c r="AT194" i="5"/>
  <c r="AS194" i="5"/>
  <c r="AR194" i="5"/>
  <c r="AQ194" i="5"/>
  <c r="AP194" i="5"/>
  <c r="AO194" i="5"/>
  <c r="AN194" i="5"/>
  <c r="AM194" i="5"/>
  <c r="AL194" i="5"/>
  <c r="AK194" i="5"/>
  <c r="AJ194" i="5"/>
  <c r="AI194" i="5"/>
  <c r="AH194" i="5"/>
  <c r="AG194" i="5"/>
  <c r="AF194" i="5"/>
  <c r="AE194" i="5"/>
  <c r="AD194" i="5"/>
  <c r="AC194" i="5"/>
  <c r="AB194" i="5"/>
  <c r="AA194" i="5"/>
  <c r="Z194" i="5"/>
  <c r="Y194" i="5"/>
  <c r="X194" i="5"/>
  <c r="W194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C194" i="5"/>
  <c r="B194" i="5"/>
  <c r="A194" i="5"/>
  <c r="A205" i="6" s="1"/>
  <c r="S205" i="6" s="1"/>
  <c r="BJ193" i="5"/>
  <c r="BI193" i="5"/>
  <c r="BH193" i="5"/>
  <c r="BG193" i="5"/>
  <c r="BF193" i="5"/>
  <c r="BE193" i="5"/>
  <c r="BD193" i="5"/>
  <c r="BC193" i="5"/>
  <c r="BB193" i="5"/>
  <c r="BA193" i="5"/>
  <c r="AZ193" i="5"/>
  <c r="AY193" i="5"/>
  <c r="AX193" i="5"/>
  <c r="AW193" i="5"/>
  <c r="AV193" i="5"/>
  <c r="AU193" i="5"/>
  <c r="AT193" i="5"/>
  <c r="AS193" i="5"/>
  <c r="AR193" i="5"/>
  <c r="AQ193" i="5"/>
  <c r="AP193" i="5"/>
  <c r="AO193" i="5"/>
  <c r="AN193" i="5"/>
  <c r="AM193" i="5"/>
  <c r="AL193" i="5"/>
  <c r="AK193" i="5"/>
  <c r="AJ193" i="5"/>
  <c r="AI193" i="5"/>
  <c r="AH193" i="5"/>
  <c r="AG193" i="5"/>
  <c r="AF193" i="5"/>
  <c r="AE193" i="5"/>
  <c r="AD193" i="5"/>
  <c r="AC193" i="5"/>
  <c r="AB193" i="5"/>
  <c r="AA193" i="5"/>
  <c r="Z193" i="5"/>
  <c r="Y193" i="5"/>
  <c r="X193" i="5"/>
  <c r="W193" i="5"/>
  <c r="V193" i="5"/>
  <c r="U193" i="5"/>
  <c r="T193" i="5"/>
  <c r="S193" i="5"/>
  <c r="R193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C193" i="5"/>
  <c r="B193" i="5"/>
  <c r="A193" i="5"/>
  <c r="A204" i="6" s="1"/>
  <c r="BJ192" i="5"/>
  <c r="BI192" i="5"/>
  <c r="BH192" i="5"/>
  <c r="BG192" i="5"/>
  <c r="BF192" i="5"/>
  <c r="BE192" i="5"/>
  <c r="BD192" i="5"/>
  <c r="BC192" i="5"/>
  <c r="BB192" i="5"/>
  <c r="BA192" i="5"/>
  <c r="AZ192" i="5"/>
  <c r="AY192" i="5"/>
  <c r="AX192" i="5"/>
  <c r="AW192" i="5"/>
  <c r="AV192" i="5"/>
  <c r="AU192" i="5"/>
  <c r="AT192" i="5"/>
  <c r="AS192" i="5"/>
  <c r="AR192" i="5"/>
  <c r="AQ192" i="5"/>
  <c r="AP192" i="5"/>
  <c r="AO192" i="5"/>
  <c r="AN192" i="5"/>
  <c r="AM192" i="5"/>
  <c r="AL192" i="5"/>
  <c r="AK192" i="5"/>
  <c r="AJ192" i="5"/>
  <c r="AI192" i="5"/>
  <c r="AH192" i="5"/>
  <c r="AG192" i="5"/>
  <c r="AF192" i="5"/>
  <c r="AE192" i="5"/>
  <c r="AD192" i="5"/>
  <c r="AC192" i="5"/>
  <c r="AB192" i="5"/>
  <c r="AA192" i="5"/>
  <c r="Z192" i="5"/>
  <c r="Y192" i="5"/>
  <c r="X192" i="5"/>
  <c r="W192" i="5"/>
  <c r="V192" i="5"/>
  <c r="U192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C192" i="5"/>
  <c r="B192" i="5"/>
  <c r="A192" i="5"/>
  <c r="A203" i="6" s="1"/>
  <c r="BJ191" i="5"/>
  <c r="BI191" i="5"/>
  <c r="BH191" i="5"/>
  <c r="BG191" i="5"/>
  <c r="BF191" i="5"/>
  <c r="BE191" i="5"/>
  <c r="BD191" i="5"/>
  <c r="BC191" i="5"/>
  <c r="BB191" i="5"/>
  <c r="BA191" i="5"/>
  <c r="AZ191" i="5"/>
  <c r="AY191" i="5"/>
  <c r="AX191" i="5"/>
  <c r="AW191" i="5"/>
  <c r="AV191" i="5"/>
  <c r="AU191" i="5"/>
  <c r="AT191" i="5"/>
  <c r="AS191" i="5"/>
  <c r="AR191" i="5"/>
  <c r="AQ191" i="5"/>
  <c r="AP191" i="5"/>
  <c r="AO191" i="5"/>
  <c r="AN191" i="5"/>
  <c r="AM191" i="5"/>
  <c r="AL191" i="5"/>
  <c r="AK191" i="5"/>
  <c r="AJ191" i="5"/>
  <c r="AI191" i="5"/>
  <c r="AH191" i="5"/>
  <c r="AG191" i="5"/>
  <c r="AF191" i="5"/>
  <c r="AE191" i="5"/>
  <c r="AD191" i="5"/>
  <c r="AC191" i="5"/>
  <c r="AB191" i="5"/>
  <c r="AA191" i="5"/>
  <c r="Z191" i="5"/>
  <c r="Y191" i="5"/>
  <c r="X191" i="5"/>
  <c r="W191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C191" i="5"/>
  <c r="B191" i="5"/>
  <c r="A191" i="5"/>
  <c r="A202" i="6" s="1"/>
  <c r="BJ190" i="5"/>
  <c r="BI190" i="5"/>
  <c r="BH190" i="5"/>
  <c r="BG190" i="5"/>
  <c r="BF190" i="5"/>
  <c r="BE190" i="5"/>
  <c r="BD190" i="5"/>
  <c r="BC190" i="5"/>
  <c r="BB190" i="5"/>
  <c r="BA190" i="5"/>
  <c r="AZ190" i="5"/>
  <c r="AY190" i="5"/>
  <c r="AX190" i="5"/>
  <c r="AW190" i="5"/>
  <c r="AV190" i="5"/>
  <c r="AU190" i="5"/>
  <c r="AT190" i="5"/>
  <c r="AS190" i="5"/>
  <c r="AR190" i="5"/>
  <c r="AQ190" i="5"/>
  <c r="AP190" i="5"/>
  <c r="AO190" i="5"/>
  <c r="AN190" i="5"/>
  <c r="AM190" i="5"/>
  <c r="AL190" i="5"/>
  <c r="AK190" i="5"/>
  <c r="AJ190" i="5"/>
  <c r="AI190" i="5"/>
  <c r="AH190" i="5"/>
  <c r="AG190" i="5"/>
  <c r="AF190" i="5"/>
  <c r="AE190" i="5"/>
  <c r="AD190" i="5"/>
  <c r="AC190" i="5"/>
  <c r="AB190" i="5"/>
  <c r="AA190" i="5"/>
  <c r="Z190" i="5"/>
  <c r="Y190" i="5"/>
  <c r="X190" i="5"/>
  <c r="W190" i="5"/>
  <c r="V190" i="5"/>
  <c r="U190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C190" i="5"/>
  <c r="B190" i="5"/>
  <c r="A190" i="5"/>
  <c r="A201" i="6" s="1"/>
  <c r="G201" i="6" s="1"/>
  <c r="BJ189" i="5"/>
  <c r="BI189" i="5"/>
  <c r="BH189" i="5"/>
  <c r="BG189" i="5"/>
  <c r="BF189" i="5"/>
  <c r="BE189" i="5"/>
  <c r="BD189" i="5"/>
  <c r="BC189" i="5"/>
  <c r="BB189" i="5"/>
  <c r="BA189" i="5"/>
  <c r="AZ189" i="5"/>
  <c r="AY189" i="5"/>
  <c r="AX189" i="5"/>
  <c r="AW189" i="5"/>
  <c r="AV189" i="5"/>
  <c r="AU189" i="5"/>
  <c r="AT189" i="5"/>
  <c r="AS189" i="5"/>
  <c r="AR189" i="5"/>
  <c r="AQ189" i="5"/>
  <c r="AP189" i="5"/>
  <c r="AO189" i="5"/>
  <c r="AN189" i="5"/>
  <c r="AM189" i="5"/>
  <c r="AL189" i="5"/>
  <c r="AK189" i="5"/>
  <c r="AJ189" i="5"/>
  <c r="AI189" i="5"/>
  <c r="AH189" i="5"/>
  <c r="AG189" i="5"/>
  <c r="AF189" i="5"/>
  <c r="AE189" i="5"/>
  <c r="AD189" i="5"/>
  <c r="AC189" i="5"/>
  <c r="AB189" i="5"/>
  <c r="AA189" i="5"/>
  <c r="Z189" i="5"/>
  <c r="Y189" i="5"/>
  <c r="X189" i="5"/>
  <c r="W189" i="5"/>
  <c r="V189" i="5"/>
  <c r="U189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C189" i="5"/>
  <c r="B189" i="5"/>
  <c r="A189" i="5"/>
  <c r="A200" i="6" s="1"/>
  <c r="BJ188" i="5"/>
  <c r="BI188" i="5"/>
  <c r="BH188" i="5"/>
  <c r="BG188" i="5"/>
  <c r="BF188" i="5"/>
  <c r="BE188" i="5"/>
  <c r="BD188" i="5"/>
  <c r="BC188" i="5"/>
  <c r="BB188" i="5"/>
  <c r="BA188" i="5"/>
  <c r="AZ188" i="5"/>
  <c r="AY188" i="5"/>
  <c r="AX188" i="5"/>
  <c r="AW188" i="5"/>
  <c r="AV188" i="5"/>
  <c r="AU188" i="5"/>
  <c r="AT188" i="5"/>
  <c r="AS188" i="5"/>
  <c r="AR188" i="5"/>
  <c r="AQ188" i="5"/>
  <c r="AP188" i="5"/>
  <c r="AO188" i="5"/>
  <c r="AN188" i="5"/>
  <c r="AM188" i="5"/>
  <c r="AL188" i="5"/>
  <c r="AK188" i="5"/>
  <c r="AJ188" i="5"/>
  <c r="AI188" i="5"/>
  <c r="AH188" i="5"/>
  <c r="AG188" i="5"/>
  <c r="AF188" i="5"/>
  <c r="AE188" i="5"/>
  <c r="AD188" i="5"/>
  <c r="AC188" i="5"/>
  <c r="AB188" i="5"/>
  <c r="AA188" i="5"/>
  <c r="Z188" i="5"/>
  <c r="Y188" i="5"/>
  <c r="X188" i="5"/>
  <c r="W188" i="5"/>
  <c r="V188" i="5"/>
  <c r="U188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C188" i="5"/>
  <c r="B188" i="5"/>
  <c r="A188" i="5"/>
  <c r="A199" i="6" s="1"/>
  <c r="Q199" i="6" s="1"/>
  <c r="BJ187" i="5"/>
  <c r="BI187" i="5"/>
  <c r="BH187" i="5"/>
  <c r="BG187" i="5"/>
  <c r="BF187" i="5"/>
  <c r="BE187" i="5"/>
  <c r="BD187" i="5"/>
  <c r="BC187" i="5"/>
  <c r="BB187" i="5"/>
  <c r="BA187" i="5"/>
  <c r="AZ187" i="5"/>
  <c r="AY187" i="5"/>
  <c r="AX187" i="5"/>
  <c r="AW187" i="5"/>
  <c r="AV187" i="5"/>
  <c r="AU187" i="5"/>
  <c r="AT187" i="5"/>
  <c r="AS187" i="5"/>
  <c r="AR187" i="5"/>
  <c r="AQ187" i="5"/>
  <c r="AP187" i="5"/>
  <c r="AO187" i="5"/>
  <c r="AN187" i="5"/>
  <c r="AM187" i="5"/>
  <c r="AL187" i="5"/>
  <c r="AK187" i="5"/>
  <c r="AJ187" i="5"/>
  <c r="AI187" i="5"/>
  <c r="AH187" i="5"/>
  <c r="AG187" i="5"/>
  <c r="AF187" i="5"/>
  <c r="AE187" i="5"/>
  <c r="AD187" i="5"/>
  <c r="AC187" i="5"/>
  <c r="AB187" i="5"/>
  <c r="AA187" i="5"/>
  <c r="Z187" i="5"/>
  <c r="Y187" i="5"/>
  <c r="X187" i="5"/>
  <c r="W187" i="5"/>
  <c r="V187" i="5"/>
  <c r="U187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B187" i="5"/>
  <c r="A187" i="5"/>
  <c r="A198" i="6" s="1"/>
  <c r="BJ186" i="5"/>
  <c r="BI186" i="5"/>
  <c r="BH186" i="5"/>
  <c r="BG186" i="5"/>
  <c r="BF186" i="5"/>
  <c r="BE186" i="5"/>
  <c r="BD186" i="5"/>
  <c r="BC186" i="5"/>
  <c r="BB186" i="5"/>
  <c r="BA186" i="5"/>
  <c r="AZ186" i="5"/>
  <c r="AY186" i="5"/>
  <c r="AX186" i="5"/>
  <c r="AW186" i="5"/>
  <c r="AV186" i="5"/>
  <c r="AU186" i="5"/>
  <c r="AT186" i="5"/>
  <c r="AS186" i="5"/>
  <c r="AR186" i="5"/>
  <c r="AQ186" i="5"/>
  <c r="AP186" i="5"/>
  <c r="AO186" i="5"/>
  <c r="AN186" i="5"/>
  <c r="AM186" i="5"/>
  <c r="AL186" i="5"/>
  <c r="AK186" i="5"/>
  <c r="AJ186" i="5"/>
  <c r="AI186" i="5"/>
  <c r="AH186" i="5"/>
  <c r="AG186" i="5"/>
  <c r="AF186" i="5"/>
  <c r="AE186" i="5"/>
  <c r="AD186" i="5"/>
  <c r="AC186" i="5"/>
  <c r="AB186" i="5"/>
  <c r="AA186" i="5"/>
  <c r="Z186" i="5"/>
  <c r="Y186" i="5"/>
  <c r="X186" i="5"/>
  <c r="W186" i="5"/>
  <c r="V186" i="5"/>
  <c r="U186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C186" i="5"/>
  <c r="B186" i="5"/>
  <c r="A186" i="5"/>
  <c r="A197" i="6" s="1"/>
  <c r="BJ185" i="5"/>
  <c r="BI185" i="5"/>
  <c r="BH185" i="5"/>
  <c r="BG185" i="5"/>
  <c r="BF185" i="5"/>
  <c r="BE185" i="5"/>
  <c r="BD185" i="5"/>
  <c r="BC185" i="5"/>
  <c r="BB185" i="5"/>
  <c r="BA185" i="5"/>
  <c r="AZ185" i="5"/>
  <c r="AY185" i="5"/>
  <c r="AX185" i="5"/>
  <c r="AW185" i="5"/>
  <c r="AV185" i="5"/>
  <c r="AU185" i="5"/>
  <c r="AT185" i="5"/>
  <c r="AS185" i="5"/>
  <c r="AR185" i="5"/>
  <c r="AQ185" i="5"/>
  <c r="AP185" i="5"/>
  <c r="AO185" i="5"/>
  <c r="AN185" i="5"/>
  <c r="AM185" i="5"/>
  <c r="AL185" i="5"/>
  <c r="AK185" i="5"/>
  <c r="AJ185" i="5"/>
  <c r="AI185" i="5"/>
  <c r="AH185" i="5"/>
  <c r="AG185" i="5"/>
  <c r="AF185" i="5"/>
  <c r="AE185" i="5"/>
  <c r="AD185" i="5"/>
  <c r="AC185" i="5"/>
  <c r="AB185" i="5"/>
  <c r="AA185" i="5"/>
  <c r="Z185" i="5"/>
  <c r="Y185" i="5"/>
  <c r="X185" i="5"/>
  <c r="W185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C185" i="5"/>
  <c r="B185" i="5"/>
  <c r="A185" i="5"/>
  <c r="A196" i="6" s="1"/>
  <c r="BJ184" i="5"/>
  <c r="BI184" i="5"/>
  <c r="BH184" i="5"/>
  <c r="BG184" i="5"/>
  <c r="BF184" i="5"/>
  <c r="BE184" i="5"/>
  <c r="BD184" i="5"/>
  <c r="BC184" i="5"/>
  <c r="BB184" i="5"/>
  <c r="BA184" i="5"/>
  <c r="AZ184" i="5"/>
  <c r="AY184" i="5"/>
  <c r="AX184" i="5"/>
  <c r="AW184" i="5"/>
  <c r="AV184" i="5"/>
  <c r="AU184" i="5"/>
  <c r="AT184" i="5"/>
  <c r="AS184" i="5"/>
  <c r="AR184" i="5"/>
  <c r="AQ184" i="5"/>
  <c r="AP184" i="5"/>
  <c r="AO184" i="5"/>
  <c r="AN184" i="5"/>
  <c r="AM184" i="5"/>
  <c r="AL184" i="5"/>
  <c r="AK184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C184" i="5"/>
  <c r="B184" i="5"/>
  <c r="A184" i="5"/>
  <c r="A195" i="6" s="1"/>
  <c r="BJ183" i="5"/>
  <c r="BI183" i="5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AB183" i="5"/>
  <c r="AA183" i="5"/>
  <c r="Z183" i="5"/>
  <c r="Y183" i="5"/>
  <c r="X183" i="5"/>
  <c r="W183" i="5"/>
  <c r="V183" i="5"/>
  <c r="U183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A183" i="5"/>
  <c r="A194" i="6" s="1"/>
  <c r="BJ182" i="5"/>
  <c r="BI182" i="5"/>
  <c r="BH182" i="5"/>
  <c r="BG182" i="5"/>
  <c r="BF182" i="5"/>
  <c r="BE182" i="5"/>
  <c r="BD182" i="5"/>
  <c r="BC182" i="5"/>
  <c r="BB182" i="5"/>
  <c r="BA182" i="5"/>
  <c r="AZ182" i="5"/>
  <c r="AY182" i="5"/>
  <c r="AX182" i="5"/>
  <c r="AW182" i="5"/>
  <c r="AV182" i="5"/>
  <c r="AU182" i="5"/>
  <c r="AT182" i="5"/>
  <c r="AS182" i="5"/>
  <c r="AR182" i="5"/>
  <c r="AQ182" i="5"/>
  <c r="AP182" i="5"/>
  <c r="AO182" i="5"/>
  <c r="AN182" i="5"/>
  <c r="AM182" i="5"/>
  <c r="AL182" i="5"/>
  <c r="AK182" i="5"/>
  <c r="AJ182" i="5"/>
  <c r="AI182" i="5"/>
  <c r="AH182" i="5"/>
  <c r="AG182" i="5"/>
  <c r="AF182" i="5"/>
  <c r="AE182" i="5"/>
  <c r="AD182" i="5"/>
  <c r="AC182" i="5"/>
  <c r="AB182" i="5"/>
  <c r="AA182" i="5"/>
  <c r="Z182" i="5"/>
  <c r="Y182" i="5"/>
  <c r="X182" i="5"/>
  <c r="W182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C182" i="5"/>
  <c r="B182" i="5"/>
  <c r="A182" i="5"/>
  <c r="A193" i="6" s="1"/>
  <c r="O193" i="6" s="1"/>
  <c r="BJ181" i="5"/>
  <c r="BI181" i="5"/>
  <c r="BH181" i="5"/>
  <c r="BG181" i="5"/>
  <c r="BF181" i="5"/>
  <c r="BE181" i="5"/>
  <c r="BD181" i="5"/>
  <c r="BC181" i="5"/>
  <c r="BB181" i="5"/>
  <c r="BA181" i="5"/>
  <c r="AZ181" i="5"/>
  <c r="AY181" i="5"/>
  <c r="AX181" i="5"/>
  <c r="AW181" i="5"/>
  <c r="AV181" i="5"/>
  <c r="AU181" i="5"/>
  <c r="AT181" i="5"/>
  <c r="AS181" i="5"/>
  <c r="AR181" i="5"/>
  <c r="AQ181" i="5"/>
  <c r="AP181" i="5"/>
  <c r="AO181" i="5"/>
  <c r="AN181" i="5"/>
  <c r="AM181" i="5"/>
  <c r="AL181" i="5"/>
  <c r="AK181" i="5"/>
  <c r="AJ181" i="5"/>
  <c r="AI181" i="5"/>
  <c r="AH181" i="5"/>
  <c r="AG181" i="5"/>
  <c r="AF181" i="5"/>
  <c r="AE181" i="5"/>
  <c r="AD181" i="5"/>
  <c r="AC181" i="5"/>
  <c r="AB181" i="5"/>
  <c r="AA181" i="5"/>
  <c r="Z181" i="5"/>
  <c r="Y181" i="5"/>
  <c r="X181" i="5"/>
  <c r="W181" i="5"/>
  <c r="V181" i="5"/>
  <c r="U181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C181" i="5"/>
  <c r="B181" i="5"/>
  <c r="A181" i="5"/>
  <c r="A192" i="6" s="1"/>
  <c r="BJ180" i="5"/>
  <c r="BI180" i="5"/>
  <c r="BH180" i="5"/>
  <c r="BG180" i="5"/>
  <c r="BF180" i="5"/>
  <c r="BE180" i="5"/>
  <c r="BD180" i="5"/>
  <c r="BC180" i="5"/>
  <c r="BB180" i="5"/>
  <c r="BA180" i="5"/>
  <c r="AZ180" i="5"/>
  <c r="AY180" i="5"/>
  <c r="AX180" i="5"/>
  <c r="AW180" i="5"/>
  <c r="AV180" i="5"/>
  <c r="AU180" i="5"/>
  <c r="AT180" i="5"/>
  <c r="AS180" i="5"/>
  <c r="AR180" i="5"/>
  <c r="AQ180" i="5"/>
  <c r="AP180" i="5"/>
  <c r="AO180" i="5"/>
  <c r="AN180" i="5"/>
  <c r="AM180" i="5"/>
  <c r="AL180" i="5"/>
  <c r="AK180" i="5"/>
  <c r="AJ180" i="5"/>
  <c r="AI180" i="5"/>
  <c r="AH180" i="5"/>
  <c r="AG180" i="5"/>
  <c r="AF180" i="5"/>
  <c r="AE180" i="5"/>
  <c r="AD180" i="5"/>
  <c r="AC180" i="5"/>
  <c r="AB180" i="5"/>
  <c r="AA180" i="5"/>
  <c r="Z180" i="5"/>
  <c r="Y180" i="5"/>
  <c r="X180" i="5"/>
  <c r="W180" i="5"/>
  <c r="V180" i="5"/>
  <c r="U180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C180" i="5"/>
  <c r="B180" i="5"/>
  <c r="A180" i="5"/>
  <c r="A191" i="6" s="1"/>
  <c r="BJ179" i="5"/>
  <c r="BI179" i="5"/>
  <c r="BH179" i="5"/>
  <c r="BG179" i="5"/>
  <c r="BF179" i="5"/>
  <c r="BE179" i="5"/>
  <c r="BD179" i="5"/>
  <c r="BC179" i="5"/>
  <c r="BB179" i="5"/>
  <c r="BA179" i="5"/>
  <c r="AZ179" i="5"/>
  <c r="AY179" i="5"/>
  <c r="AX179" i="5"/>
  <c r="AW179" i="5"/>
  <c r="AV179" i="5"/>
  <c r="AU179" i="5"/>
  <c r="AT179" i="5"/>
  <c r="AS179" i="5"/>
  <c r="AR179" i="5"/>
  <c r="AQ179" i="5"/>
  <c r="AP179" i="5"/>
  <c r="AO179" i="5"/>
  <c r="AN179" i="5"/>
  <c r="AM179" i="5"/>
  <c r="AL179" i="5"/>
  <c r="AK179" i="5"/>
  <c r="AJ179" i="5"/>
  <c r="AI179" i="5"/>
  <c r="AH179" i="5"/>
  <c r="AG179" i="5"/>
  <c r="AF179" i="5"/>
  <c r="AE179" i="5"/>
  <c r="AD179" i="5"/>
  <c r="AC179" i="5"/>
  <c r="AB179" i="5"/>
  <c r="AA179" i="5"/>
  <c r="Z179" i="5"/>
  <c r="Y179" i="5"/>
  <c r="X179" i="5"/>
  <c r="W179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C179" i="5"/>
  <c r="B179" i="5"/>
  <c r="A179" i="5"/>
  <c r="A190" i="6" s="1"/>
  <c r="BJ178" i="5"/>
  <c r="BI178" i="5"/>
  <c r="BH178" i="5"/>
  <c r="BG178" i="5"/>
  <c r="BF178" i="5"/>
  <c r="BE178" i="5"/>
  <c r="BD178" i="5"/>
  <c r="BC178" i="5"/>
  <c r="BB178" i="5"/>
  <c r="BA178" i="5"/>
  <c r="AZ178" i="5"/>
  <c r="AY178" i="5"/>
  <c r="AX178" i="5"/>
  <c r="AW178" i="5"/>
  <c r="AV178" i="5"/>
  <c r="AU178" i="5"/>
  <c r="AT178" i="5"/>
  <c r="AS178" i="5"/>
  <c r="AR178" i="5"/>
  <c r="AQ178" i="5"/>
  <c r="AP178" i="5"/>
  <c r="AO178" i="5"/>
  <c r="AN178" i="5"/>
  <c r="AM178" i="5"/>
  <c r="AL178" i="5"/>
  <c r="AK178" i="5"/>
  <c r="AJ178" i="5"/>
  <c r="AI178" i="5"/>
  <c r="AH178" i="5"/>
  <c r="AG178" i="5"/>
  <c r="AF178" i="5"/>
  <c r="AE178" i="5"/>
  <c r="AD178" i="5"/>
  <c r="AC178" i="5"/>
  <c r="AB178" i="5"/>
  <c r="AA178" i="5"/>
  <c r="Z178" i="5"/>
  <c r="Y178" i="5"/>
  <c r="X178" i="5"/>
  <c r="W178" i="5"/>
  <c r="V178" i="5"/>
  <c r="U178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C178" i="5"/>
  <c r="B178" i="5"/>
  <c r="A178" i="5"/>
  <c r="A189" i="6" s="1"/>
  <c r="BJ177" i="5"/>
  <c r="BI177" i="5"/>
  <c r="BH177" i="5"/>
  <c r="BG177" i="5"/>
  <c r="BF177" i="5"/>
  <c r="BE177" i="5"/>
  <c r="BD177" i="5"/>
  <c r="BC177" i="5"/>
  <c r="BB177" i="5"/>
  <c r="BA177" i="5"/>
  <c r="AZ177" i="5"/>
  <c r="AY177" i="5"/>
  <c r="AX177" i="5"/>
  <c r="AW177" i="5"/>
  <c r="AV177" i="5"/>
  <c r="AU177" i="5"/>
  <c r="AT177" i="5"/>
  <c r="AS177" i="5"/>
  <c r="AR177" i="5"/>
  <c r="AQ177" i="5"/>
  <c r="AP177" i="5"/>
  <c r="AO177" i="5"/>
  <c r="AN177" i="5"/>
  <c r="AM177" i="5"/>
  <c r="AL177" i="5"/>
  <c r="AK177" i="5"/>
  <c r="AJ177" i="5"/>
  <c r="AI177" i="5"/>
  <c r="AH177" i="5"/>
  <c r="AG177" i="5"/>
  <c r="AF177" i="5"/>
  <c r="AE177" i="5"/>
  <c r="AD177" i="5"/>
  <c r="AC177" i="5"/>
  <c r="AB177" i="5"/>
  <c r="AA177" i="5"/>
  <c r="Z177" i="5"/>
  <c r="Y177" i="5"/>
  <c r="X177" i="5"/>
  <c r="W177" i="5"/>
  <c r="V177" i="5"/>
  <c r="U177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C177" i="5"/>
  <c r="B177" i="5"/>
  <c r="A177" i="5"/>
  <c r="A188" i="6" s="1"/>
  <c r="BJ176" i="5"/>
  <c r="BI176" i="5"/>
  <c r="BH176" i="5"/>
  <c r="BG176" i="5"/>
  <c r="BF176" i="5"/>
  <c r="BE176" i="5"/>
  <c r="BD176" i="5"/>
  <c r="BC176" i="5"/>
  <c r="BB176" i="5"/>
  <c r="BA176" i="5"/>
  <c r="AZ176" i="5"/>
  <c r="AY176" i="5"/>
  <c r="AX176" i="5"/>
  <c r="AW176" i="5"/>
  <c r="AV176" i="5"/>
  <c r="AU176" i="5"/>
  <c r="AT176" i="5"/>
  <c r="AS176" i="5"/>
  <c r="AR176" i="5"/>
  <c r="AQ176" i="5"/>
  <c r="AP176" i="5"/>
  <c r="AO176" i="5"/>
  <c r="AN176" i="5"/>
  <c r="AM176" i="5"/>
  <c r="AL176" i="5"/>
  <c r="AK176" i="5"/>
  <c r="AJ176" i="5"/>
  <c r="AI176" i="5"/>
  <c r="AH176" i="5"/>
  <c r="AG176" i="5"/>
  <c r="AF176" i="5"/>
  <c r="AE176" i="5"/>
  <c r="AD176" i="5"/>
  <c r="AC176" i="5"/>
  <c r="AB176" i="5"/>
  <c r="AA176" i="5"/>
  <c r="Z176" i="5"/>
  <c r="Y176" i="5"/>
  <c r="X176" i="5"/>
  <c r="W176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C176" i="5"/>
  <c r="B176" i="5"/>
  <c r="A176" i="5"/>
  <c r="A187" i="6" s="1"/>
  <c r="M187" i="6" s="1"/>
  <c r="BJ175" i="5"/>
  <c r="BI175" i="5"/>
  <c r="BH175" i="5"/>
  <c r="BG175" i="5"/>
  <c r="BF175" i="5"/>
  <c r="BE175" i="5"/>
  <c r="BD175" i="5"/>
  <c r="BC175" i="5"/>
  <c r="BB175" i="5"/>
  <c r="BA175" i="5"/>
  <c r="AZ175" i="5"/>
  <c r="AY175" i="5"/>
  <c r="AX175" i="5"/>
  <c r="AW175" i="5"/>
  <c r="AV175" i="5"/>
  <c r="AU175" i="5"/>
  <c r="AT175" i="5"/>
  <c r="AS175" i="5"/>
  <c r="AR175" i="5"/>
  <c r="AQ175" i="5"/>
  <c r="AP175" i="5"/>
  <c r="AO175" i="5"/>
  <c r="AN175" i="5"/>
  <c r="AM175" i="5"/>
  <c r="AL175" i="5"/>
  <c r="AK175" i="5"/>
  <c r="AJ175" i="5"/>
  <c r="AI175" i="5"/>
  <c r="AH175" i="5"/>
  <c r="AG175" i="5"/>
  <c r="AF175" i="5"/>
  <c r="AE175" i="5"/>
  <c r="AD175" i="5"/>
  <c r="AC175" i="5"/>
  <c r="AB175" i="5"/>
  <c r="AA175" i="5"/>
  <c r="Z175" i="5"/>
  <c r="Y175" i="5"/>
  <c r="X175" i="5"/>
  <c r="W175" i="5"/>
  <c r="V175" i="5"/>
  <c r="U175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A175" i="5"/>
  <c r="A186" i="6" s="1"/>
  <c r="BJ174" i="5"/>
  <c r="BI174" i="5"/>
  <c r="BH174" i="5"/>
  <c r="BG174" i="5"/>
  <c r="BF174" i="5"/>
  <c r="BE174" i="5"/>
  <c r="BD174" i="5"/>
  <c r="BC174" i="5"/>
  <c r="BB174" i="5"/>
  <c r="BA174" i="5"/>
  <c r="AZ174" i="5"/>
  <c r="AY174" i="5"/>
  <c r="AX174" i="5"/>
  <c r="AW174" i="5"/>
  <c r="AV174" i="5"/>
  <c r="AU174" i="5"/>
  <c r="AT174" i="5"/>
  <c r="AS174" i="5"/>
  <c r="AR174" i="5"/>
  <c r="AQ174" i="5"/>
  <c r="AP174" i="5"/>
  <c r="AO174" i="5"/>
  <c r="AN174" i="5"/>
  <c r="AM174" i="5"/>
  <c r="AL174" i="5"/>
  <c r="AK174" i="5"/>
  <c r="AJ174" i="5"/>
  <c r="AI174" i="5"/>
  <c r="AH174" i="5"/>
  <c r="AG174" i="5"/>
  <c r="AF174" i="5"/>
  <c r="AE174" i="5"/>
  <c r="AD174" i="5"/>
  <c r="AC174" i="5"/>
  <c r="AB174" i="5"/>
  <c r="AA174" i="5"/>
  <c r="Z174" i="5"/>
  <c r="Y174" i="5"/>
  <c r="X174" i="5"/>
  <c r="W174" i="5"/>
  <c r="V174" i="5"/>
  <c r="U174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C174" i="5"/>
  <c r="B174" i="5"/>
  <c r="A174" i="5"/>
  <c r="A185" i="6" s="1"/>
  <c r="BJ173" i="5"/>
  <c r="BI173" i="5"/>
  <c r="BH173" i="5"/>
  <c r="BG173" i="5"/>
  <c r="BF173" i="5"/>
  <c r="BE173" i="5"/>
  <c r="BD173" i="5"/>
  <c r="BC173" i="5"/>
  <c r="BB173" i="5"/>
  <c r="BA173" i="5"/>
  <c r="AZ173" i="5"/>
  <c r="AY173" i="5"/>
  <c r="AX173" i="5"/>
  <c r="AW173" i="5"/>
  <c r="AV173" i="5"/>
  <c r="AU173" i="5"/>
  <c r="AT173" i="5"/>
  <c r="AS173" i="5"/>
  <c r="AR173" i="5"/>
  <c r="AQ173" i="5"/>
  <c r="AP173" i="5"/>
  <c r="AO173" i="5"/>
  <c r="AN173" i="5"/>
  <c r="AM173" i="5"/>
  <c r="AL173" i="5"/>
  <c r="AK173" i="5"/>
  <c r="AJ173" i="5"/>
  <c r="AI173" i="5"/>
  <c r="AH173" i="5"/>
  <c r="AG173" i="5"/>
  <c r="AF173" i="5"/>
  <c r="AE173" i="5"/>
  <c r="AD173" i="5"/>
  <c r="AC173" i="5"/>
  <c r="AB173" i="5"/>
  <c r="AA173" i="5"/>
  <c r="Z173" i="5"/>
  <c r="Y173" i="5"/>
  <c r="X173" i="5"/>
  <c r="W173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C173" i="5"/>
  <c r="B173" i="5"/>
  <c r="A173" i="5"/>
  <c r="A184" i="6" s="1"/>
  <c r="BJ172" i="5"/>
  <c r="BI172" i="5"/>
  <c r="BH172" i="5"/>
  <c r="BG172" i="5"/>
  <c r="BF172" i="5"/>
  <c r="BE172" i="5"/>
  <c r="BD172" i="5"/>
  <c r="BC172" i="5"/>
  <c r="BB172" i="5"/>
  <c r="BA172" i="5"/>
  <c r="AZ172" i="5"/>
  <c r="AY172" i="5"/>
  <c r="AX172" i="5"/>
  <c r="AW172" i="5"/>
  <c r="AV172" i="5"/>
  <c r="AU172" i="5"/>
  <c r="AT172" i="5"/>
  <c r="AS172" i="5"/>
  <c r="AR172" i="5"/>
  <c r="AQ172" i="5"/>
  <c r="AP172" i="5"/>
  <c r="AO172" i="5"/>
  <c r="AN172" i="5"/>
  <c r="AM172" i="5"/>
  <c r="AL172" i="5"/>
  <c r="AK172" i="5"/>
  <c r="AJ172" i="5"/>
  <c r="AI172" i="5"/>
  <c r="AH172" i="5"/>
  <c r="AG172" i="5"/>
  <c r="AF172" i="5"/>
  <c r="AE172" i="5"/>
  <c r="AD172" i="5"/>
  <c r="AC172" i="5"/>
  <c r="AB172" i="5"/>
  <c r="AA172" i="5"/>
  <c r="Z172" i="5"/>
  <c r="Y172" i="5"/>
  <c r="X172" i="5"/>
  <c r="W172" i="5"/>
  <c r="V172" i="5"/>
  <c r="U172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C172" i="5"/>
  <c r="B172" i="5"/>
  <c r="A172" i="5"/>
  <c r="A183" i="6" s="1"/>
  <c r="BJ171" i="5"/>
  <c r="BI171" i="5"/>
  <c r="BH171" i="5"/>
  <c r="BG171" i="5"/>
  <c r="BF171" i="5"/>
  <c r="BE171" i="5"/>
  <c r="BD171" i="5"/>
  <c r="BC171" i="5"/>
  <c r="BB171" i="5"/>
  <c r="BA171" i="5"/>
  <c r="AZ171" i="5"/>
  <c r="AY171" i="5"/>
  <c r="AX171" i="5"/>
  <c r="AW171" i="5"/>
  <c r="AV171" i="5"/>
  <c r="AU171" i="5"/>
  <c r="AT171" i="5"/>
  <c r="AS171" i="5"/>
  <c r="AR171" i="5"/>
  <c r="AQ171" i="5"/>
  <c r="AP171" i="5"/>
  <c r="AO171" i="5"/>
  <c r="AN171" i="5"/>
  <c r="AM171" i="5"/>
  <c r="AL171" i="5"/>
  <c r="AK171" i="5"/>
  <c r="AJ171" i="5"/>
  <c r="AI171" i="5"/>
  <c r="AH171" i="5"/>
  <c r="AG171" i="5"/>
  <c r="AF171" i="5"/>
  <c r="AE171" i="5"/>
  <c r="AD171" i="5"/>
  <c r="AC171" i="5"/>
  <c r="AB171" i="5"/>
  <c r="AA171" i="5"/>
  <c r="Z171" i="5"/>
  <c r="Y171" i="5"/>
  <c r="X171" i="5"/>
  <c r="W171" i="5"/>
  <c r="V171" i="5"/>
  <c r="U171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C171" i="5"/>
  <c r="B171" i="5"/>
  <c r="A171" i="5"/>
  <c r="A182" i="6" s="1"/>
  <c r="BJ170" i="5"/>
  <c r="BI170" i="5"/>
  <c r="BH170" i="5"/>
  <c r="BG170" i="5"/>
  <c r="BF170" i="5"/>
  <c r="BE170" i="5"/>
  <c r="BD170" i="5"/>
  <c r="BC170" i="5"/>
  <c r="BB170" i="5"/>
  <c r="BA170" i="5"/>
  <c r="AZ170" i="5"/>
  <c r="AY170" i="5"/>
  <c r="AX170" i="5"/>
  <c r="AW170" i="5"/>
  <c r="AV170" i="5"/>
  <c r="AU170" i="5"/>
  <c r="AT170" i="5"/>
  <c r="AS170" i="5"/>
  <c r="AR170" i="5"/>
  <c r="AQ170" i="5"/>
  <c r="AP170" i="5"/>
  <c r="AO170" i="5"/>
  <c r="AN170" i="5"/>
  <c r="AM170" i="5"/>
  <c r="AL170" i="5"/>
  <c r="AK170" i="5"/>
  <c r="AJ170" i="5"/>
  <c r="AI170" i="5"/>
  <c r="AH170" i="5"/>
  <c r="AG170" i="5"/>
  <c r="AF170" i="5"/>
  <c r="AE170" i="5"/>
  <c r="AD170" i="5"/>
  <c r="AC170" i="5"/>
  <c r="AB170" i="5"/>
  <c r="AA170" i="5"/>
  <c r="Z170" i="5"/>
  <c r="Y170" i="5"/>
  <c r="X170" i="5"/>
  <c r="W170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C170" i="5"/>
  <c r="B170" i="5"/>
  <c r="A170" i="5"/>
  <c r="A181" i="6" s="1"/>
  <c r="L181" i="6" s="1"/>
  <c r="BJ169" i="5"/>
  <c r="BI169" i="5"/>
  <c r="BH169" i="5"/>
  <c r="BG169" i="5"/>
  <c r="BF169" i="5"/>
  <c r="BE169" i="5"/>
  <c r="BD169" i="5"/>
  <c r="BC169" i="5"/>
  <c r="BB169" i="5"/>
  <c r="BA169" i="5"/>
  <c r="AZ169" i="5"/>
  <c r="AY169" i="5"/>
  <c r="AX169" i="5"/>
  <c r="AW169" i="5"/>
  <c r="AV169" i="5"/>
  <c r="AU169" i="5"/>
  <c r="AT169" i="5"/>
  <c r="AS169" i="5"/>
  <c r="AR169" i="5"/>
  <c r="AQ169" i="5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AB169" i="5"/>
  <c r="AA169" i="5"/>
  <c r="Z169" i="5"/>
  <c r="Y169" i="5"/>
  <c r="X169" i="5"/>
  <c r="W169" i="5"/>
  <c r="V169" i="5"/>
  <c r="U169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C169" i="5"/>
  <c r="B169" i="5"/>
  <c r="A169" i="5"/>
  <c r="A180" i="6" s="1"/>
  <c r="BJ168" i="5"/>
  <c r="BI168" i="5"/>
  <c r="BH168" i="5"/>
  <c r="BG168" i="5"/>
  <c r="BF168" i="5"/>
  <c r="BE168" i="5"/>
  <c r="BD168" i="5"/>
  <c r="BC168" i="5"/>
  <c r="BB168" i="5"/>
  <c r="BA168" i="5"/>
  <c r="AZ168" i="5"/>
  <c r="AY168" i="5"/>
  <c r="AX168" i="5"/>
  <c r="AW168" i="5"/>
  <c r="AV168" i="5"/>
  <c r="AU168" i="5"/>
  <c r="AT168" i="5"/>
  <c r="AS168" i="5"/>
  <c r="AR168" i="5"/>
  <c r="AQ168" i="5"/>
  <c r="AP168" i="5"/>
  <c r="AO168" i="5"/>
  <c r="AN168" i="5"/>
  <c r="AM168" i="5"/>
  <c r="AL168" i="5"/>
  <c r="AK168" i="5"/>
  <c r="AJ168" i="5"/>
  <c r="AI168" i="5"/>
  <c r="AH168" i="5"/>
  <c r="AG168" i="5"/>
  <c r="AF168" i="5"/>
  <c r="AE168" i="5"/>
  <c r="AD168" i="5"/>
  <c r="AC168" i="5"/>
  <c r="AB168" i="5"/>
  <c r="AA168" i="5"/>
  <c r="Z168" i="5"/>
  <c r="Y168" i="5"/>
  <c r="X168" i="5"/>
  <c r="W168" i="5"/>
  <c r="V168" i="5"/>
  <c r="U168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C168" i="5"/>
  <c r="B168" i="5"/>
  <c r="A168" i="5"/>
  <c r="A179" i="6" s="1"/>
  <c r="BJ167" i="5"/>
  <c r="BI167" i="5"/>
  <c r="BH167" i="5"/>
  <c r="BG167" i="5"/>
  <c r="BF167" i="5"/>
  <c r="BE167" i="5"/>
  <c r="BD167" i="5"/>
  <c r="BC167" i="5"/>
  <c r="BB167" i="5"/>
  <c r="BA167" i="5"/>
  <c r="AZ167" i="5"/>
  <c r="AY167" i="5"/>
  <c r="AX167" i="5"/>
  <c r="AW167" i="5"/>
  <c r="AV167" i="5"/>
  <c r="AU167" i="5"/>
  <c r="AT167" i="5"/>
  <c r="AS167" i="5"/>
  <c r="AR167" i="5"/>
  <c r="AQ167" i="5"/>
  <c r="AP167" i="5"/>
  <c r="AO167" i="5"/>
  <c r="AN167" i="5"/>
  <c r="AM167" i="5"/>
  <c r="AL167" i="5"/>
  <c r="AK167" i="5"/>
  <c r="AJ167" i="5"/>
  <c r="AI167" i="5"/>
  <c r="AH167" i="5"/>
  <c r="AG167" i="5"/>
  <c r="AF167" i="5"/>
  <c r="AE167" i="5"/>
  <c r="AD167" i="5"/>
  <c r="AC167" i="5"/>
  <c r="AB167" i="5"/>
  <c r="AA167" i="5"/>
  <c r="Z167" i="5"/>
  <c r="Y167" i="5"/>
  <c r="X167" i="5"/>
  <c r="W167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C167" i="5"/>
  <c r="B167" i="5"/>
  <c r="A167" i="5"/>
  <c r="A178" i="6" s="1"/>
  <c r="BJ166" i="5"/>
  <c r="BI166" i="5"/>
  <c r="BH166" i="5"/>
  <c r="BG166" i="5"/>
  <c r="BF166" i="5"/>
  <c r="BE166" i="5"/>
  <c r="BD166" i="5"/>
  <c r="BC166" i="5"/>
  <c r="BB166" i="5"/>
  <c r="BA166" i="5"/>
  <c r="AZ166" i="5"/>
  <c r="AY166" i="5"/>
  <c r="AX166" i="5"/>
  <c r="AW166" i="5"/>
  <c r="AV166" i="5"/>
  <c r="AU166" i="5"/>
  <c r="AT166" i="5"/>
  <c r="AS166" i="5"/>
  <c r="AR166" i="5"/>
  <c r="AQ166" i="5"/>
  <c r="AP166" i="5"/>
  <c r="AO166" i="5"/>
  <c r="AN166" i="5"/>
  <c r="AM166" i="5"/>
  <c r="AL166" i="5"/>
  <c r="AK166" i="5"/>
  <c r="AJ166" i="5"/>
  <c r="AI166" i="5"/>
  <c r="AH166" i="5"/>
  <c r="AG166" i="5"/>
  <c r="AF166" i="5"/>
  <c r="AE166" i="5"/>
  <c r="AD166" i="5"/>
  <c r="AC166" i="5"/>
  <c r="AB166" i="5"/>
  <c r="AA166" i="5"/>
  <c r="Z166" i="5"/>
  <c r="Y166" i="5"/>
  <c r="X166" i="5"/>
  <c r="W166" i="5"/>
  <c r="V166" i="5"/>
  <c r="U166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C166" i="5"/>
  <c r="B166" i="5"/>
  <c r="A166" i="5"/>
  <c r="A177" i="6" s="1"/>
  <c r="K177" i="6" s="1"/>
  <c r="BJ165" i="5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AI165" i="5"/>
  <c r="AH165" i="5"/>
  <c r="AG165" i="5"/>
  <c r="AF165" i="5"/>
  <c r="AE165" i="5"/>
  <c r="AD165" i="5"/>
  <c r="AC165" i="5"/>
  <c r="AB165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A165" i="5"/>
  <c r="A176" i="6" s="1"/>
  <c r="BJ164" i="5"/>
  <c r="BI164" i="5"/>
  <c r="BH164" i="5"/>
  <c r="BG164" i="5"/>
  <c r="BF164" i="5"/>
  <c r="BE164" i="5"/>
  <c r="BD164" i="5"/>
  <c r="BC164" i="5"/>
  <c r="BB164" i="5"/>
  <c r="BA164" i="5"/>
  <c r="AZ164" i="5"/>
  <c r="AY164" i="5"/>
  <c r="AX164" i="5"/>
  <c r="AW164" i="5"/>
  <c r="AV164" i="5"/>
  <c r="AU164" i="5"/>
  <c r="AT164" i="5"/>
  <c r="AS164" i="5"/>
  <c r="AR164" i="5"/>
  <c r="AQ164" i="5"/>
  <c r="AP164" i="5"/>
  <c r="AO164" i="5"/>
  <c r="AN164" i="5"/>
  <c r="AM164" i="5"/>
  <c r="AL164" i="5"/>
  <c r="AK164" i="5"/>
  <c r="AJ164" i="5"/>
  <c r="AI164" i="5"/>
  <c r="AH164" i="5"/>
  <c r="AG164" i="5"/>
  <c r="AF164" i="5"/>
  <c r="AE164" i="5"/>
  <c r="AD164" i="5"/>
  <c r="AC164" i="5"/>
  <c r="AB164" i="5"/>
  <c r="AA164" i="5"/>
  <c r="Z164" i="5"/>
  <c r="Y164" i="5"/>
  <c r="X164" i="5"/>
  <c r="W164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C164" i="5"/>
  <c r="B164" i="5"/>
  <c r="A164" i="5"/>
  <c r="A175" i="6" s="1"/>
  <c r="BJ163" i="5"/>
  <c r="BI163" i="5"/>
  <c r="BH163" i="5"/>
  <c r="BG163" i="5"/>
  <c r="BF163" i="5"/>
  <c r="BE163" i="5"/>
  <c r="BD163" i="5"/>
  <c r="BC163" i="5"/>
  <c r="BB163" i="5"/>
  <c r="BA163" i="5"/>
  <c r="AZ163" i="5"/>
  <c r="AY163" i="5"/>
  <c r="AX163" i="5"/>
  <c r="AW163" i="5"/>
  <c r="AV163" i="5"/>
  <c r="AU163" i="5"/>
  <c r="AT163" i="5"/>
  <c r="AS163" i="5"/>
  <c r="AR163" i="5"/>
  <c r="AQ163" i="5"/>
  <c r="AP163" i="5"/>
  <c r="AO163" i="5"/>
  <c r="AN163" i="5"/>
  <c r="AM163" i="5"/>
  <c r="AL163" i="5"/>
  <c r="AK163" i="5"/>
  <c r="AJ163" i="5"/>
  <c r="AI163" i="5"/>
  <c r="AH163" i="5"/>
  <c r="AG163" i="5"/>
  <c r="AF163" i="5"/>
  <c r="AE163" i="5"/>
  <c r="AD163" i="5"/>
  <c r="AC163" i="5"/>
  <c r="AB163" i="5"/>
  <c r="AA163" i="5"/>
  <c r="Z163" i="5"/>
  <c r="Y163" i="5"/>
  <c r="X163" i="5"/>
  <c r="W163" i="5"/>
  <c r="V163" i="5"/>
  <c r="U163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C163" i="5"/>
  <c r="B163" i="5"/>
  <c r="A163" i="5"/>
  <c r="A174" i="6" s="1"/>
  <c r="BJ162" i="5"/>
  <c r="BI162" i="5"/>
  <c r="BH162" i="5"/>
  <c r="BG162" i="5"/>
  <c r="BF162" i="5"/>
  <c r="BE162" i="5"/>
  <c r="BD162" i="5"/>
  <c r="BC162" i="5"/>
  <c r="BB162" i="5"/>
  <c r="BA162" i="5"/>
  <c r="AZ162" i="5"/>
  <c r="AY162" i="5"/>
  <c r="AX162" i="5"/>
  <c r="AW162" i="5"/>
  <c r="AV162" i="5"/>
  <c r="AU162" i="5"/>
  <c r="AT162" i="5"/>
  <c r="AS162" i="5"/>
  <c r="AR162" i="5"/>
  <c r="AQ162" i="5"/>
  <c r="AP162" i="5"/>
  <c r="AO162" i="5"/>
  <c r="AN162" i="5"/>
  <c r="AM162" i="5"/>
  <c r="AL162" i="5"/>
  <c r="AK162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A162" i="5"/>
  <c r="A173" i="6" s="1"/>
  <c r="J173" i="6" s="1"/>
  <c r="BJ161" i="5"/>
  <c r="BI161" i="5"/>
  <c r="BH161" i="5"/>
  <c r="BG161" i="5"/>
  <c r="BF161" i="5"/>
  <c r="BE161" i="5"/>
  <c r="BD161" i="5"/>
  <c r="BC161" i="5"/>
  <c r="BB161" i="5"/>
  <c r="BA161" i="5"/>
  <c r="AZ161" i="5"/>
  <c r="AY161" i="5"/>
  <c r="AX161" i="5"/>
  <c r="AW161" i="5"/>
  <c r="AV161" i="5"/>
  <c r="AU161" i="5"/>
  <c r="AT161" i="5"/>
  <c r="AS161" i="5"/>
  <c r="AR161" i="5"/>
  <c r="AQ161" i="5"/>
  <c r="AP161" i="5"/>
  <c r="AO161" i="5"/>
  <c r="AN161" i="5"/>
  <c r="AM161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C161" i="5"/>
  <c r="B161" i="5"/>
  <c r="A161" i="5"/>
  <c r="A172" i="6" s="1"/>
  <c r="BJ160" i="5"/>
  <c r="BI160" i="5"/>
  <c r="BH160" i="5"/>
  <c r="BG160" i="5"/>
  <c r="BF160" i="5"/>
  <c r="BE160" i="5"/>
  <c r="BD160" i="5"/>
  <c r="BC160" i="5"/>
  <c r="BB160" i="5"/>
  <c r="BA160" i="5"/>
  <c r="AZ160" i="5"/>
  <c r="AY160" i="5"/>
  <c r="AX160" i="5"/>
  <c r="AW160" i="5"/>
  <c r="AV160" i="5"/>
  <c r="AU160" i="5"/>
  <c r="AT160" i="5"/>
  <c r="AS160" i="5"/>
  <c r="AR160" i="5"/>
  <c r="AQ160" i="5"/>
  <c r="AP160" i="5"/>
  <c r="AO160" i="5"/>
  <c r="AN160" i="5"/>
  <c r="AM160" i="5"/>
  <c r="AL160" i="5"/>
  <c r="AK160" i="5"/>
  <c r="AJ160" i="5"/>
  <c r="AI160" i="5"/>
  <c r="AH160" i="5"/>
  <c r="AG160" i="5"/>
  <c r="AF160" i="5"/>
  <c r="AE160" i="5"/>
  <c r="AD160" i="5"/>
  <c r="AC160" i="5"/>
  <c r="AB160" i="5"/>
  <c r="AA160" i="5"/>
  <c r="Z160" i="5"/>
  <c r="Y160" i="5"/>
  <c r="X160" i="5"/>
  <c r="W160" i="5"/>
  <c r="V160" i="5"/>
  <c r="U160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C160" i="5"/>
  <c r="B160" i="5"/>
  <c r="A160" i="5"/>
  <c r="A171" i="6" s="1"/>
  <c r="BJ159" i="5"/>
  <c r="BI159" i="5"/>
  <c r="BH159" i="5"/>
  <c r="BG159" i="5"/>
  <c r="BF159" i="5"/>
  <c r="BE159" i="5"/>
  <c r="BD159" i="5"/>
  <c r="BC159" i="5"/>
  <c r="BB159" i="5"/>
  <c r="BA159" i="5"/>
  <c r="AZ159" i="5"/>
  <c r="AY159" i="5"/>
  <c r="AX159" i="5"/>
  <c r="AW159" i="5"/>
  <c r="AV159" i="5"/>
  <c r="AU159" i="5"/>
  <c r="AT159" i="5"/>
  <c r="AS159" i="5"/>
  <c r="AR159" i="5"/>
  <c r="AQ159" i="5"/>
  <c r="AP159" i="5"/>
  <c r="AO159" i="5"/>
  <c r="AN159" i="5"/>
  <c r="AM159" i="5"/>
  <c r="AL159" i="5"/>
  <c r="AK159" i="5"/>
  <c r="AJ159" i="5"/>
  <c r="AI159" i="5"/>
  <c r="AH159" i="5"/>
  <c r="AG159" i="5"/>
  <c r="AF159" i="5"/>
  <c r="AE159" i="5"/>
  <c r="AD159" i="5"/>
  <c r="AC159" i="5"/>
  <c r="AB159" i="5"/>
  <c r="AA159" i="5"/>
  <c r="Z159" i="5"/>
  <c r="Y159" i="5"/>
  <c r="X159" i="5"/>
  <c r="W159" i="5"/>
  <c r="V159" i="5"/>
  <c r="U159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C159" i="5"/>
  <c r="B159" i="5"/>
  <c r="A159" i="5"/>
  <c r="A170" i="6" s="1"/>
  <c r="BJ158" i="5"/>
  <c r="BI158" i="5"/>
  <c r="BH158" i="5"/>
  <c r="BG158" i="5"/>
  <c r="BF158" i="5"/>
  <c r="BE158" i="5"/>
  <c r="BD158" i="5"/>
  <c r="BC158" i="5"/>
  <c r="BB158" i="5"/>
  <c r="BA158" i="5"/>
  <c r="AZ158" i="5"/>
  <c r="AY158" i="5"/>
  <c r="AX158" i="5"/>
  <c r="AW158" i="5"/>
  <c r="AV158" i="5"/>
  <c r="AU158" i="5"/>
  <c r="AT158" i="5"/>
  <c r="AS158" i="5"/>
  <c r="AR158" i="5"/>
  <c r="AQ158" i="5"/>
  <c r="AP158" i="5"/>
  <c r="AO158" i="5"/>
  <c r="AN158" i="5"/>
  <c r="AM158" i="5"/>
  <c r="AL158" i="5"/>
  <c r="AK158" i="5"/>
  <c r="AJ158" i="5"/>
  <c r="AI158" i="5"/>
  <c r="AH158" i="5"/>
  <c r="AG158" i="5"/>
  <c r="AF158" i="5"/>
  <c r="AE158" i="5"/>
  <c r="AD158" i="5"/>
  <c r="AC158" i="5"/>
  <c r="AB158" i="5"/>
  <c r="AA158" i="5"/>
  <c r="Z158" i="5"/>
  <c r="Y158" i="5"/>
  <c r="X158" i="5"/>
  <c r="W158" i="5"/>
  <c r="V158" i="5"/>
  <c r="U158" i="5"/>
  <c r="T158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C158" i="5"/>
  <c r="B158" i="5"/>
  <c r="A158" i="5"/>
  <c r="A169" i="6" s="1"/>
  <c r="H169" i="6" s="1"/>
  <c r="BJ157" i="5"/>
  <c r="BI157" i="5"/>
  <c r="BH157" i="5"/>
  <c r="BG157" i="5"/>
  <c r="BF157" i="5"/>
  <c r="BE157" i="5"/>
  <c r="BD157" i="5"/>
  <c r="BC157" i="5"/>
  <c r="BB157" i="5"/>
  <c r="BA157" i="5"/>
  <c r="AZ157" i="5"/>
  <c r="AY157" i="5"/>
  <c r="AX157" i="5"/>
  <c r="AW157" i="5"/>
  <c r="AV157" i="5"/>
  <c r="AU157" i="5"/>
  <c r="AT157" i="5"/>
  <c r="AS157" i="5"/>
  <c r="AR157" i="5"/>
  <c r="AQ157" i="5"/>
  <c r="AP157" i="5"/>
  <c r="AO157" i="5"/>
  <c r="AN157" i="5"/>
  <c r="AM157" i="5"/>
  <c r="AL157" i="5"/>
  <c r="AK157" i="5"/>
  <c r="AJ157" i="5"/>
  <c r="AI157" i="5"/>
  <c r="AH157" i="5"/>
  <c r="AG157" i="5"/>
  <c r="AF157" i="5"/>
  <c r="AE157" i="5"/>
  <c r="AD157" i="5"/>
  <c r="AC157" i="5"/>
  <c r="AB157" i="5"/>
  <c r="AA157" i="5"/>
  <c r="Z157" i="5"/>
  <c r="Y157" i="5"/>
  <c r="X157" i="5"/>
  <c r="W157" i="5"/>
  <c r="V157" i="5"/>
  <c r="U157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C157" i="5"/>
  <c r="B157" i="5"/>
  <c r="A157" i="5"/>
  <c r="A168" i="6" s="1"/>
  <c r="BJ156" i="5"/>
  <c r="BI156" i="5"/>
  <c r="BH156" i="5"/>
  <c r="BG156" i="5"/>
  <c r="BF156" i="5"/>
  <c r="BE156" i="5"/>
  <c r="BD156" i="5"/>
  <c r="BC156" i="5"/>
  <c r="BB156" i="5"/>
  <c r="BA156" i="5"/>
  <c r="AZ156" i="5"/>
  <c r="AY156" i="5"/>
  <c r="AX156" i="5"/>
  <c r="AW156" i="5"/>
  <c r="AV156" i="5"/>
  <c r="AU156" i="5"/>
  <c r="AT156" i="5"/>
  <c r="AS156" i="5"/>
  <c r="AR156" i="5"/>
  <c r="AQ156" i="5"/>
  <c r="AP156" i="5"/>
  <c r="AO156" i="5"/>
  <c r="AN156" i="5"/>
  <c r="AM156" i="5"/>
  <c r="AL156" i="5"/>
  <c r="AK156" i="5"/>
  <c r="AJ156" i="5"/>
  <c r="AI156" i="5"/>
  <c r="AH156" i="5"/>
  <c r="AG156" i="5"/>
  <c r="AF156" i="5"/>
  <c r="AE156" i="5"/>
  <c r="AD156" i="5"/>
  <c r="AC156" i="5"/>
  <c r="AB156" i="5"/>
  <c r="AA156" i="5"/>
  <c r="Z156" i="5"/>
  <c r="Y156" i="5"/>
  <c r="X156" i="5"/>
  <c r="W156" i="5"/>
  <c r="V156" i="5"/>
  <c r="U156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C156" i="5"/>
  <c r="B156" i="5"/>
  <c r="A156" i="5"/>
  <c r="A167" i="6" s="1"/>
  <c r="BJ155" i="5"/>
  <c r="BI155" i="5"/>
  <c r="BH155" i="5"/>
  <c r="BG155" i="5"/>
  <c r="BF155" i="5"/>
  <c r="BE155" i="5"/>
  <c r="BD155" i="5"/>
  <c r="BC155" i="5"/>
  <c r="BB155" i="5"/>
  <c r="BA155" i="5"/>
  <c r="AZ155" i="5"/>
  <c r="AY155" i="5"/>
  <c r="AX155" i="5"/>
  <c r="AW155" i="5"/>
  <c r="AV155" i="5"/>
  <c r="AU155" i="5"/>
  <c r="AT155" i="5"/>
  <c r="AS155" i="5"/>
  <c r="AR155" i="5"/>
  <c r="AQ155" i="5"/>
  <c r="AP155" i="5"/>
  <c r="AO155" i="5"/>
  <c r="AN155" i="5"/>
  <c r="AM155" i="5"/>
  <c r="AL155" i="5"/>
  <c r="AK155" i="5"/>
  <c r="AJ155" i="5"/>
  <c r="AI155" i="5"/>
  <c r="AH155" i="5"/>
  <c r="AG155" i="5"/>
  <c r="AF155" i="5"/>
  <c r="AE155" i="5"/>
  <c r="AD155" i="5"/>
  <c r="AC155" i="5"/>
  <c r="AB155" i="5"/>
  <c r="AA155" i="5"/>
  <c r="Z155" i="5"/>
  <c r="Y155" i="5"/>
  <c r="X155" i="5"/>
  <c r="W155" i="5"/>
  <c r="V155" i="5"/>
  <c r="U155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C155" i="5"/>
  <c r="B155" i="5"/>
  <c r="A155" i="5"/>
  <c r="A166" i="6" s="1"/>
  <c r="BJ154" i="5"/>
  <c r="BI154" i="5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X154" i="5"/>
  <c r="W154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C154" i="5"/>
  <c r="B154" i="5"/>
  <c r="A154" i="5"/>
  <c r="A165" i="6" s="1"/>
  <c r="G165" i="6" s="1"/>
  <c r="BJ153" i="5"/>
  <c r="BI153" i="5"/>
  <c r="BH153" i="5"/>
  <c r="BG153" i="5"/>
  <c r="BF153" i="5"/>
  <c r="BE153" i="5"/>
  <c r="BD153" i="5"/>
  <c r="BC153" i="5"/>
  <c r="BB153" i="5"/>
  <c r="BA153" i="5"/>
  <c r="AZ153" i="5"/>
  <c r="AY153" i="5"/>
  <c r="AX153" i="5"/>
  <c r="AW153" i="5"/>
  <c r="AV153" i="5"/>
  <c r="AU153" i="5"/>
  <c r="AT153" i="5"/>
  <c r="AS153" i="5"/>
  <c r="AR153" i="5"/>
  <c r="AQ153" i="5"/>
  <c r="AP153" i="5"/>
  <c r="AO153" i="5"/>
  <c r="AN153" i="5"/>
  <c r="AM153" i="5"/>
  <c r="AL153" i="5"/>
  <c r="AK153" i="5"/>
  <c r="AJ153" i="5"/>
  <c r="AI153" i="5"/>
  <c r="AH153" i="5"/>
  <c r="AG153" i="5"/>
  <c r="AF153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C153" i="5"/>
  <c r="B153" i="5"/>
  <c r="A153" i="5"/>
  <c r="A164" i="6" s="1"/>
  <c r="BJ152" i="5"/>
  <c r="BI152" i="5"/>
  <c r="BH152" i="5"/>
  <c r="BG152" i="5"/>
  <c r="BF152" i="5"/>
  <c r="BE152" i="5"/>
  <c r="BD152" i="5"/>
  <c r="BC152" i="5"/>
  <c r="BB152" i="5"/>
  <c r="BA152" i="5"/>
  <c r="AZ152" i="5"/>
  <c r="AY152" i="5"/>
  <c r="AX152" i="5"/>
  <c r="AW152" i="5"/>
  <c r="AV152" i="5"/>
  <c r="AU152" i="5"/>
  <c r="AT152" i="5"/>
  <c r="AS152" i="5"/>
  <c r="AR152" i="5"/>
  <c r="AQ152" i="5"/>
  <c r="AP152" i="5"/>
  <c r="AO152" i="5"/>
  <c r="AN152" i="5"/>
  <c r="AM152" i="5"/>
  <c r="AL152" i="5"/>
  <c r="AK152" i="5"/>
  <c r="AJ152" i="5"/>
  <c r="AI152" i="5"/>
  <c r="AH152" i="5"/>
  <c r="AG152" i="5"/>
  <c r="AF152" i="5"/>
  <c r="AE152" i="5"/>
  <c r="AD152" i="5"/>
  <c r="AC152" i="5"/>
  <c r="AB152" i="5"/>
  <c r="AA152" i="5"/>
  <c r="Z152" i="5"/>
  <c r="Y152" i="5"/>
  <c r="X152" i="5"/>
  <c r="W152" i="5"/>
  <c r="V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C152" i="5"/>
  <c r="B152" i="5"/>
  <c r="A152" i="5"/>
  <c r="A163" i="6" s="1"/>
  <c r="BJ151" i="5"/>
  <c r="BI151" i="5"/>
  <c r="BH151" i="5"/>
  <c r="BG151" i="5"/>
  <c r="BF151" i="5"/>
  <c r="BE151" i="5"/>
  <c r="BD151" i="5"/>
  <c r="BC151" i="5"/>
  <c r="BB151" i="5"/>
  <c r="BA151" i="5"/>
  <c r="AZ151" i="5"/>
  <c r="AY151" i="5"/>
  <c r="AX151" i="5"/>
  <c r="AW151" i="5"/>
  <c r="AV151" i="5"/>
  <c r="AU151" i="5"/>
  <c r="AT151" i="5"/>
  <c r="AS151" i="5"/>
  <c r="AR151" i="5"/>
  <c r="AQ151" i="5"/>
  <c r="AP151" i="5"/>
  <c r="AO151" i="5"/>
  <c r="AN151" i="5"/>
  <c r="AM151" i="5"/>
  <c r="AL151" i="5"/>
  <c r="AK151" i="5"/>
  <c r="AJ151" i="5"/>
  <c r="AI151" i="5"/>
  <c r="AH151" i="5"/>
  <c r="AG151" i="5"/>
  <c r="AF151" i="5"/>
  <c r="AE151" i="5"/>
  <c r="AD151" i="5"/>
  <c r="AC151" i="5"/>
  <c r="AB151" i="5"/>
  <c r="AA151" i="5"/>
  <c r="Z151" i="5"/>
  <c r="Y151" i="5"/>
  <c r="X151" i="5"/>
  <c r="W151" i="5"/>
  <c r="V151" i="5"/>
  <c r="U151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C151" i="5"/>
  <c r="B151" i="5"/>
  <c r="A151" i="5"/>
  <c r="A162" i="6" s="1"/>
  <c r="C162" i="6" s="1"/>
  <c r="BJ150" i="5"/>
  <c r="BI150" i="5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AA150" i="5"/>
  <c r="Z150" i="5"/>
  <c r="Y150" i="5"/>
  <c r="X150" i="5"/>
  <c r="W150" i="5"/>
  <c r="V150" i="5"/>
  <c r="U150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C150" i="5"/>
  <c r="B150" i="5"/>
  <c r="A150" i="5"/>
  <c r="A161" i="6" s="1"/>
  <c r="H161" i="6" s="1"/>
  <c r="BJ149" i="5"/>
  <c r="BI149" i="5"/>
  <c r="BH149" i="5"/>
  <c r="BG149" i="5"/>
  <c r="BF149" i="5"/>
  <c r="BE149" i="5"/>
  <c r="BD149" i="5"/>
  <c r="BC149" i="5"/>
  <c r="BB149" i="5"/>
  <c r="BA149" i="5"/>
  <c r="AZ149" i="5"/>
  <c r="AY149" i="5"/>
  <c r="AX149" i="5"/>
  <c r="AW149" i="5"/>
  <c r="AV149" i="5"/>
  <c r="AU149" i="5"/>
  <c r="AT149" i="5"/>
  <c r="AS149" i="5"/>
  <c r="AR149" i="5"/>
  <c r="AQ149" i="5"/>
  <c r="AP149" i="5"/>
  <c r="AO149" i="5"/>
  <c r="AN149" i="5"/>
  <c r="AM149" i="5"/>
  <c r="AL149" i="5"/>
  <c r="AK149" i="5"/>
  <c r="AJ149" i="5"/>
  <c r="AI149" i="5"/>
  <c r="AH149" i="5"/>
  <c r="AG149" i="5"/>
  <c r="AF149" i="5"/>
  <c r="AE149" i="5"/>
  <c r="AD149" i="5"/>
  <c r="AC149" i="5"/>
  <c r="AB149" i="5"/>
  <c r="AA149" i="5"/>
  <c r="Z149" i="5"/>
  <c r="Y149" i="5"/>
  <c r="X149" i="5"/>
  <c r="W149" i="5"/>
  <c r="V149" i="5"/>
  <c r="U149" i="5"/>
  <c r="T149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A149" i="5"/>
  <c r="A160" i="6" s="1"/>
  <c r="BJ148" i="5"/>
  <c r="BI148" i="5"/>
  <c r="BH148" i="5"/>
  <c r="BG148" i="5"/>
  <c r="BF148" i="5"/>
  <c r="BE148" i="5"/>
  <c r="BD148" i="5"/>
  <c r="BC148" i="5"/>
  <c r="BB148" i="5"/>
  <c r="BA148" i="5"/>
  <c r="AZ148" i="5"/>
  <c r="AY148" i="5"/>
  <c r="AX148" i="5"/>
  <c r="AW148" i="5"/>
  <c r="AV148" i="5"/>
  <c r="AU148" i="5"/>
  <c r="AT148" i="5"/>
  <c r="AS148" i="5"/>
  <c r="AR148" i="5"/>
  <c r="AQ148" i="5"/>
  <c r="AP148" i="5"/>
  <c r="AO148" i="5"/>
  <c r="AN148" i="5"/>
  <c r="AM148" i="5"/>
  <c r="AL148" i="5"/>
  <c r="AK148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C148" i="5"/>
  <c r="B148" i="5"/>
  <c r="A148" i="5"/>
  <c r="A159" i="6" s="1"/>
  <c r="R159" i="6" s="1"/>
  <c r="BJ147" i="5"/>
  <c r="BI147" i="5"/>
  <c r="BH147" i="5"/>
  <c r="BG147" i="5"/>
  <c r="BF147" i="5"/>
  <c r="BE147" i="5"/>
  <c r="BD147" i="5"/>
  <c r="BC147" i="5"/>
  <c r="BB147" i="5"/>
  <c r="BA147" i="5"/>
  <c r="AZ147" i="5"/>
  <c r="AY147" i="5"/>
  <c r="AX147" i="5"/>
  <c r="AW147" i="5"/>
  <c r="AV147" i="5"/>
  <c r="AU147" i="5"/>
  <c r="AT147" i="5"/>
  <c r="AS147" i="5"/>
  <c r="AR147" i="5"/>
  <c r="AQ147" i="5"/>
  <c r="AP147" i="5"/>
  <c r="AO147" i="5"/>
  <c r="AN147" i="5"/>
  <c r="AM147" i="5"/>
  <c r="AL147" i="5"/>
  <c r="AK147" i="5"/>
  <c r="AJ147" i="5"/>
  <c r="AI147" i="5"/>
  <c r="AH147" i="5"/>
  <c r="AG147" i="5"/>
  <c r="AF147" i="5"/>
  <c r="AE147" i="5"/>
  <c r="AD147" i="5"/>
  <c r="AC147" i="5"/>
  <c r="AB147" i="5"/>
  <c r="AA147" i="5"/>
  <c r="Z147" i="5"/>
  <c r="Y147" i="5"/>
  <c r="X147" i="5"/>
  <c r="W147" i="5"/>
  <c r="V147" i="5"/>
  <c r="U147" i="5"/>
  <c r="T147" i="5"/>
  <c r="S147" i="5"/>
  <c r="R147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C147" i="5"/>
  <c r="B147" i="5"/>
  <c r="A147" i="5"/>
  <c r="A158" i="6" s="1"/>
  <c r="BJ146" i="5"/>
  <c r="BI146" i="5"/>
  <c r="BH146" i="5"/>
  <c r="BG146" i="5"/>
  <c r="BF146" i="5"/>
  <c r="BE146" i="5"/>
  <c r="BD146" i="5"/>
  <c r="BC146" i="5"/>
  <c r="BB146" i="5"/>
  <c r="BA146" i="5"/>
  <c r="AZ146" i="5"/>
  <c r="AY146" i="5"/>
  <c r="AX146" i="5"/>
  <c r="AW146" i="5"/>
  <c r="AV146" i="5"/>
  <c r="AU146" i="5"/>
  <c r="AT146" i="5"/>
  <c r="AS146" i="5"/>
  <c r="AR146" i="5"/>
  <c r="AQ146" i="5"/>
  <c r="AP146" i="5"/>
  <c r="AO146" i="5"/>
  <c r="AN146" i="5"/>
  <c r="AM146" i="5"/>
  <c r="AL146" i="5"/>
  <c r="AK146" i="5"/>
  <c r="AJ146" i="5"/>
  <c r="AI146" i="5"/>
  <c r="AH146" i="5"/>
  <c r="AG146" i="5"/>
  <c r="AF146" i="5"/>
  <c r="AE146" i="5"/>
  <c r="AD146" i="5"/>
  <c r="AC146" i="5"/>
  <c r="AB146" i="5"/>
  <c r="AA146" i="5"/>
  <c r="Z146" i="5"/>
  <c r="Y146" i="5"/>
  <c r="X146" i="5"/>
  <c r="W146" i="5"/>
  <c r="V146" i="5"/>
  <c r="U146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C146" i="5"/>
  <c r="B146" i="5"/>
  <c r="A146" i="5"/>
  <c r="A157" i="6" s="1"/>
  <c r="BJ145" i="5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X145" i="5"/>
  <c r="W145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C145" i="5"/>
  <c r="B145" i="5"/>
  <c r="A145" i="5"/>
  <c r="A156" i="6" s="1"/>
  <c r="BJ144" i="5"/>
  <c r="BI144" i="5"/>
  <c r="BH144" i="5"/>
  <c r="BG144" i="5"/>
  <c r="BF144" i="5"/>
  <c r="BE144" i="5"/>
  <c r="BD144" i="5"/>
  <c r="BC144" i="5"/>
  <c r="BB144" i="5"/>
  <c r="BA144" i="5"/>
  <c r="AZ144" i="5"/>
  <c r="AY144" i="5"/>
  <c r="AX144" i="5"/>
  <c r="AW144" i="5"/>
  <c r="AV144" i="5"/>
  <c r="AU144" i="5"/>
  <c r="AT144" i="5"/>
  <c r="AS144" i="5"/>
  <c r="AR144" i="5"/>
  <c r="AQ144" i="5"/>
  <c r="AP144" i="5"/>
  <c r="AO144" i="5"/>
  <c r="AN144" i="5"/>
  <c r="AM144" i="5"/>
  <c r="AL144" i="5"/>
  <c r="AK144" i="5"/>
  <c r="AJ144" i="5"/>
  <c r="AI144" i="5"/>
  <c r="AH144" i="5"/>
  <c r="AG144" i="5"/>
  <c r="AF144" i="5"/>
  <c r="AE144" i="5"/>
  <c r="AD144" i="5"/>
  <c r="AC144" i="5"/>
  <c r="AB144" i="5"/>
  <c r="AA144" i="5"/>
  <c r="Z144" i="5"/>
  <c r="Y144" i="5"/>
  <c r="X144" i="5"/>
  <c r="W144" i="5"/>
  <c r="V144" i="5"/>
  <c r="U144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C144" i="5"/>
  <c r="B144" i="5"/>
  <c r="A144" i="5"/>
  <c r="A155" i="6" s="1"/>
  <c r="BJ143" i="5"/>
  <c r="BI143" i="5"/>
  <c r="BH143" i="5"/>
  <c r="BG143" i="5"/>
  <c r="BF143" i="5"/>
  <c r="BE143" i="5"/>
  <c r="BD143" i="5"/>
  <c r="BC143" i="5"/>
  <c r="BB143" i="5"/>
  <c r="BA143" i="5"/>
  <c r="AZ143" i="5"/>
  <c r="AY143" i="5"/>
  <c r="AX143" i="5"/>
  <c r="AW143" i="5"/>
  <c r="AV143" i="5"/>
  <c r="AU143" i="5"/>
  <c r="AT143" i="5"/>
  <c r="AS143" i="5"/>
  <c r="AR143" i="5"/>
  <c r="AQ143" i="5"/>
  <c r="AP143" i="5"/>
  <c r="AO143" i="5"/>
  <c r="AN143" i="5"/>
  <c r="AM143" i="5"/>
  <c r="AL143" i="5"/>
  <c r="AK143" i="5"/>
  <c r="AJ143" i="5"/>
  <c r="AI143" i="5"/>
  <c r="AH143" i="5"/>
  <c r="AG143" i="5"/>
  <c r="AF143" i="5"/>
  <c r="AE143" i="5"/>
  <c r="AD143" i="5"/>
  <c r="AC143" i="5"/>
  <c r="AB143" i="5"/>
  <c r="AA143" i="5"/>
  <c r="Z143" i="5"/>
  <c r="Y143" i="5"/>
  <c r="X143" i="5"/>
  <c r="W143" i="5"/>
  <c r="V143" i="5"/>
  <c r="U143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C143" i="5"/>
  <c r="B143" i="5"/>
  <c r="A143" i="5"/>
  <c r="A154" i="6" s="1"/>
  <c r="BJ142" i="5"/>
  <c r="BI142" i="5"/>
  <c r="BH142" i="5"/>
  <c r="BG142" i="5"/>
  <c r="BF142" i="5"/>
  <c r="BE142" i="5"/>
  <c r="BD142" i="5"/>
  <c r="BC142" i="5"/>
  <c r="BB142" i="5"/>
  <c r="BA142" i="5"/>
  <c r="AZ142" i="5"/>
  <c r="AY142" i="5"/>
  <c r="AX142" i="5"/>
  <c r="AW142" i="5"/>
  <c r="AV142" i="5"/>
  <c r="AU142" i="5"/>
  <c r="AT142" i="5"/>
  <c r="AS142" i="5"/>
  <c r="AR142" i="5"/>
  <c r="AQ142" i="5"/>
  <c r="AP142" i="5"/>
  <c r="AO142" i="5"/>
  <c r="AN142" i="5"/>
  <c r="AM142" i="5"/>
  <c r="AL142" i="5"/>
  <c r="AK142" i="5"/>
  <c r="AJ142" i="5"/>
  <c r="AI142" i="5"/>
  <c r="AH142" i="5"/>
  <c r="AG142" i="5"/>
  <c r="AF142" i="5"/>
  <c r="AE142" i="5"/>
  <c r="AD142" i="5"/>
  <c r="AC142" i="5"/>
  <c r="AB142" i="5"/>
  <c r="AA142" i="5"/>
  <c r="Z142" i="5"/>
  <c r="Y142" i="5"/>
  <c r="X142" i="5"/>
  <c r="W142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C142" i="5"/>
  <c r="B142" i="5"/>
  <c r="A142" i="5"/>
  <c r="A153" i="6" s="1"/>
  <c r="P153" i="6" s="1"/>
  <c r="BJ141" i="5"/>
  <c r="BI141" i="5"/>
  <c r="BH141" i="5"/>
  <c r="BG141" i="5"/>
  <c r="BF141" i="5"/>
  <c r="BE141" i="5"/>
  <c r="BD141" i="5"/>
  <c r="BC141" i="5"/>
  <c r="BB141" i="5"/>
  <c r="BA141" i="5"/>
  <c r="AZ141" i="5"/>
  <c r="AY141" i="5"/>
  <c r="AX141" i="5"/>
  <c r="AW141" i="5"/>
  <c r="AV141" i="5"/>
  <c r="AU141" i="5"/>
  <c r="AT141" i="5"/>
  <c r="AS141" i="5"/>
  <c r="AR141" i="5"/>
  <c r="AQ141" i="5"/>
  <c r="AP141" i="5"/>
  <c r="AO141" i="5"/>
  <c r="AN141" i="5"/>
  <c r="AM141" i="5"/>
  <c r="AL141" i="5"/>
  <c r="AK141" i="5"/>
  <c r="AJ141" i="5"/>
  <c r="AI141" i="5"/>
  <c r="AH141" i="5"/>
  <c r="AG141" i="5"/>
  <c r="AF141" i="5"/>
  <c r="AE141" i="5"/>
  <c r="AD141" i="5"/>
  <c r="AC141" i="5"/>
  <c r="AB141" i="5"/>
  <c r="AA141" i="5"/>
  <c r="Z141" i="5"/>
  <c r="Y141" i="5"/>
  <c r="X141" i="5"/>
  <c r="W141" i="5"/>
  <c r="V141" i="5"/>
  <c r="U141" i="5"/>
  <c r="T141" i="5"/>
  <c r="S141" i="5"/>
  <c r="R141" i="5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C141" i="5"/>
  <c r="B141" i="5"/>
  <c r="A141" i="5"/>
  <c r="A152" i="6" s="1"/>
  <c r="U152" i="6" s="1"/>
  <c r="BJ140" i="5"/>
  <c r="BI140" i="5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F140" i="5"/>
  <c r="AE140" i="5"/>
  <c r="AD140" i="5"/>
  <c r="AC140" i="5"/>
  <c r="AB140" i="5"/>
  <c r="AA140" i="5"/>
  <c r="Z140" i="5"/>
  <c r="Y140" i="5"/>
  <c r="X140" i="5"/>
  <c r="W140" i="5"/>
  <c r="V140" i="5"/>
  <c r="U140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C140" i="5"/>
  <c r="B140" i="5"/>
  <c r="A140" i="5"/>
  <c r="A151" i="6" s="1"/>
  <c r="BJ139" i="5"/>
  <c r="BI139" i="5"/>
  <c r="BH139" i="5"/>
  <c r="BG139" i="5"/>
  <c r="BF139" i="5"/>
  <c r="BE139" i="5"/>
  <c r="BD139" i="5"/>
  <c r="BC139" i="5"/>
  <c r="BB139" i="5"/>
  <c r="BA139" i="5"/>
  <c r="AZ139" i="5"/>
  <c r="AY139" i="5"/>
  <c r="AX139" i="5"/>
  <c r="AW139" i="5"/>
  <c r="AV139" i="5"/>
  <c r="AU139" i="5"/>
  <c r="AT139" i="5"/>
  <c r="AS139" i="5"/>
  <c r="AR139" i="5"/>
  <c r="AQ139" i="5"/>
  <c r="AP139" i="5"/>
  <c r="AO139" i="5"/>
  <c r="AN139" i="5"/>
  <c r="AM139" i="5"/>
  <c r="AL139" i="5"/>
  <c r="AK139" i="5"/>
  <c r="AJ139" i="5"/>
  <c r="AI139" i="5"/>
  <c r="AH139" i="5"/>
  <c r="AG139" i="5"/>
  <c r="AF139" i="5"/>
  <c r="AE139" i="5"/>
  <c r="AD139" i="5"/>
  <c r="AC139" i="5"/>
  <c r="AB139" i="5"/>
  <c r="AA139" i="5"/>
  <c r="Z139" i="5"/>
  <c r="Y139" i="5"/>
  <c r="X139" i="5"/>
  <c r="W139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C139" i="5"/>
  <c r="B139" i="5"/>
  <c r="A139" i="5"/>
  <c r="A150" i="6" s="1"/>
  <c r="BJ138" i="5"/>
  <c r="BI138" i="5"/>
  <c r="BH138" i="5"/>
  <c r="BG138" i="5"/>
  <c r="BF138" i="5"/>
  <c r="BE138" i="5"/>
  <c r="BD138" i="5"/>
  <c r="BC138" i="5"/>
  <c r="BB138" i="5"/>
  <c r="BA138" i="5"/>
  <c r="AZ138" i="5"/>
  <c r="AY138" i="5"/>
  <c r="AX138" i="5"/>
  <c r="AW138" i="5"/>
  <c r="AV138" i="5"/>
  <c r="AU138" i="5"/>
  <c r="AT138" i="5"/>
  <c r="AS138" i="5"/>
  <c r="AR138" i="5"/>
  <c r="AQ138" i="5"/>
  <c r="AP138" i="5"/>
  <c r="AO138" i="5"/>
  <c r="AN138" i="5"/>
  <c r="AM138" i="5"/>
  <c r="AL138" i="5"/>
  <c r="AK138" i="5"/>
  <c r="AJ138" i="5"/>
  <c r="AI138" i="5"/>
  <c r="AH138" i="5"/>
  <c r="AG138" i="5"/>
  <c r="AF138" i="5"/>
  <c r="AE138" i="5"/>
  <c r="AD138" i="5"/>
  <c r="AC138" i="5"/>
  <c r="AB138" i="5"/>
  <c r="AA138" i="5"/>
  <c r="Z138" i="5"/>
  <c r="Y138" i="5"/>
  <c r="X138" i="5"/>
  <c r="W138" i="5"/>
  <c r="V138" i="5"/>
  <c r="U138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C138" i="5"/>
  <c r="B138" i="5"/>
  <c r="A138" i="5"/>
  <c r="A149" i="6" s="1"/>
  <c r="T149" i="6" s="1"/>
  <c r="BJ137" i="5"/>
  <c r="BI137" i="5"/>
  <c r="BH137" i="5"/>
  <c r="BG137" i="5"/>
  <c r="BF137" i="5"/>
  <c r="BE137" i="5"/>
  <c r="BD137" i="5"/>
  <c r="BC137" i="5"/>
  <c r="BB137" i="5"/>
  <c r="BA137" i="5"/>
  <c r="AZ137" i="5"/>
  <c r="AY137" i="5"/>
  <c r="AX137" i="5"/>
  <c r="AW137" i="5"/>
  <c r="AV137" i="5"/>
  <c r="AU137" i="5"/>
  <c r="AT137" i="5"/>
  <c r="AS137" i="5"/>
  <c r="AR137" i="5"/>
  <c r="AQ137" i="5"/>
  <c r="AP137" i="5"/>
  <c r="AO137" i="5"/>
  <c r="AN137" i="5"/>
  <c r="AM137" i="5"/>
  <c r="AL137" i="5"/>
  <c r="AK137" i="5"/>
  <c r="AJ137" i="5"/>
  <c r="AI137" i="5"/>
  <c r="AH137" i="5"/>
  <c r="AG137" i="5"/>
  <c r="AF137" i="5"/>
  <c r="AE137" i="5"/>
  <c r="AD137" i="5"/>
  <c r="AC137" i="5"/>
  <c r="AB137" i="5"/>
  <c r="AA137" i="5"/>
  <c r="Z137" i="5"/>
  <c r="Y137" i="5"/>
  <c r="X137" i="5"/>
  <c r="W137" i="5"/>
  <c r="V137" i="5"/>
  <c r="U137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C137" i="5"/>
  <c r="B137" i="5"/>
  <c r="A137" i="5"/>
  <c r="A148" i="6" s="1"/>
  <c r="BJ136" i="5"/>
  <c r="BI136" i="5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AC136" i="5"/>
  <c r="AB136" i="5"/>
  <c r="AA136" i="5"/>
  <c r="Z136" i="5"/>
  <c r="Y136" i="5"/>
  <c r="X136" i="5"/>
  <c r="W136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A136" i="5"/>
  <c r="A147" i="6" s="1"/>
  <c r="BJ135" i="5"/>
  <c r="BI135" i="5"/>
  <c r="BH135" i="5"/>
  <c r="BG135" i="5"/>
  <c r="BF135" i="5"/>
  <c r="BE135" i="5"/>
  <c r="BD135" i="5"/>
  <c r="BC135" i="5"/>
  <c r="BB135" i="5"/>
  <c r="BA135" i="5"/>
  <c r="AZ135" i="5"/>
  <c r="AY135" i="5"/>
  <c r="AX135" i="5"/>
  <c r="AW135" i="5"/>
  <c r="AV135" i="5"/>
  <c r="AU135" i="5"/>
  <c r="AT135" i="5"/>
  <c r="AS135" i="5"/>
  <c r="AR135" i="5"/>
  <c r="AQ135" i="5"/>
  <c r="AP135" i="5"/>
  <c r="AO135" i="5"/>
  <c r="AN135" i="5"/>
  <c r="AM135" i="5"/>
  <c r="AL135" i="5"/>
  <c r="AK135" i="5"/>
  <c r="AJ135" i="5"/>
  <c r="AI135" i="5"/>
  <c r="AH135" i="5"/>
  <c r="AG135" i="5"/>
  <c r="AF135" i="5"/>
  <c r="AE135" i="5"/>
  <c r="AD135" i="5"/>
  <c r="AC135" i="5"/>
  <c r="AB135" i="5"/>
  <c r="AA135" i="5"/>
  <c r="Z135" i="5"/>
  <c r="Y135" i="5"/>
  <c r="X135" i="5"/>
  <c r="W135" i="5"/>
  <c r="V135" i="5"/>
  <c r="U135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B135" i="5"/>
  <c r="A135" i="5"/>
  <c r="A146" i="6" s="1"/>
  <c r="S146" i="6" s="1"/>
  <c r="BJ134" i="5"/>
  <c r="BI134" i="5"/>
  <c r="BH134" i="5"/>
  <c r="BG134" i="5"/>
  <c r="BF134" i="5"/>
  <c r="BE134" i="5"/>
  <c r="BD134" i="5"/>
  <c r="BC134" i="5"/>
  <c r="BB134" i="5"/>
  <c r="BA134" i="5"/>
  <c r="AZ134" i="5"/>
  <c r="AY134" i="5"/>
  <c r="AX134" i="5"/>
  <c r="AW134" i="5"/>
  <c r="AV134" i="5"/>
  <c r="AU134" i="5"/>
  <c r="AT134" i="5"/>
  <c r="AS134" i="5"/>
  <c r="AR134" i="5"/>
  <c r="AQ134" i="5"/>
  <c r="AP134" i="5"/>
  <c r="AO134" i="5"/>
  <c r="AN134" i="5"/>
  <c r="AM134" i="5"/>
  <c r="AL134" i="5"/>
  <c r="AK134" i="5"/>
  <c r="AJ134" i="5"/>
  <c r="AI134" i="5"/>
  <c r="AH134" i="5"/>
  <c r="AG134" i="5"/>
  <c r="AF134" i="5"/>
  <c r="AE134" i="5"/>
  <c r="AD134" i="5"/>
  <c r="AC134" i="5"/>
  <c r="AB134" i="5"/>
  <c r="AA134" i="5"/>
  <c r="Z134" i="5"/>
  <c r="Y134" i="5"/>
  <c r="X134" i="5"/>
  <c r="W134" i="5"/>
  <c r="V134" i="5"/>
  <c r="U134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C134" i="5"/>
  <c r="B134" i="5"/>
  <c r="A134" i="5"/>
  <c r="A145" i="6" s="1"/>
  <c r="BJ133" i="5"/>
  <c r="BI133" i="5"/>
  <c r="BH133" i="5"/>
  <c r="BG133" i="5"/>
  <c r="BF133" i="5"/>
  <c r="BE133" i="5"/>
  <c r="BD133" i="5"/>
  <c r="BC133" i="5"/>
  <c r="BB133" i="5"/>
  <c r="BA133" i="5"/>
  <c r="AZ133" i="5"/>
  <c r="AY133" i="5"/>
  <c r="AX133" i="5"/>
  <c r="AW133" i="5"/>
  <c r="AV133" i="5"/>
  <c r="AU133" i="5"/>
  <c r="AT133" i="5"/>
  <c r="AS133" i="5"/>
  <c r="AR133" i="5"/>
  <c r="AQ133" i="5"/>
  <c r="AP133" i="5"/>
  <c r="AO133" i="5"/>
  <c r="AN133" i="5"/>
  <c r="AM133" i="5"/>
  <c r="AL133" i="5"/>
  <c r="AK133" i="5"/>
  <c r="AJ133" i="5"/>
  <c r="AI133" i="5"/>
  <c r="AH133" i="5"/>
  <c r="AG133" i="5"/>
  <c r="AF133" i="5"/>
  <c r="AE133" i="5"/>
  <c r="AD133" i="5"/>
  <c r="AC133" i="5"/>
  <c r="AB133" i="5"/>
  <c r="AA133" i="5"/>
  <c r="Z133" i="5"/>
  <c r="Y133" i="5"/>
  <c r="X133" i="5"/>
  <c r="W133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C133" i="5"/>
  <c r="B133" i="5"/>
  <c r="A133" i="5"/>
  <c r="A144" i="6" s="1"/>
  <c r="BJ132" i="5"/>
  <c r="BI132" i="5"/>
  <c r="BH132" i="5"/>
  <c r="BG132" i="5"/>
  <c r="BF132" i="5"/>
  <c r="BE132" i="5"/>
  <c r="BD132" i="5"/>
  <c r="BC132" i="5"/>
  <c r="BB132" i="5"/>
  <c r="BA132" i="5"/>
  <c r="AZ132" i="5"/>
  <c r="AY132" i="5"/>
  <c r="AX132" i="5"/>
  <c r="AW132" i="5"/>
  <c r="AV132" i="5"/>
  <c r="AU132" i="5"/>
  <c r="AT132" i="5"/>
  <c r="AS132" i="5"/>
  <c r="AR132" i="5"/>
  <c r="AQ132" i="5"/>
  <c r="AP132" i="5"/>
  <c r="AO132" i="5"/>
  <c r="AN132" i="5"/>
  <c r="AM132" i="5"/>
  <c r="AL132" i="5"/>
  <c r="AK132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C132" i="5"/>
  <c r="B132" i="5"/>
  <c r="A132" i="5"/>
  <c r="A143" i="6" s="1"/>
  <c r="R143" i="6" s="1"/>
  <c r="BJ131" i="5"/>
  <c r="BI131" i="5"/>
  <c r="BH131" i="5"/>
  <c r="BG131" i="5"/>
  <c r="BF131" i="5"/>
  <c r="BE131" i="5"/>
  <c r="BD131" i="5"/>
  <c r="BC131" i="5"/>
  <c r="BB131" i="5"/>
  <c r="BA131" i="5"/>
  <c r="AZ131" i="5"/>
  <c r="AY131" i="5"/>
  <c r="AX131" i="5"/>
  <c r="AW131" i="5"/>
  <c r="AV131" i="5"/>
  <c r="AU131" i="5"/>
  <c r="AT131" i="5"/>
  <c r="AS131" i="5"/>
  <c r="AR131" i="5"/>
  <c r="AQ131" i="5"/>
  <c r="AP131" i="5"/>
  <c r="AO131" i="5"/>
  <c r="AN131" i="5"/>
  <c r="AM131" i="5"/>
  <c r="AL131" i="5"/>
  <c r="AK131" i="5"/>
  <c r="AJ131" i="5"/>
  <c r="AI131" i="5"/>
  <c r="AH131" i="5"/>
  <c r="AG131" i="5"/>
  <c r="AF131" i="5"/>
  <c r="AE131" i="5"/>
  <c r="AD131" i="5"/>
  <c r="AC131" i="5"/>
  <c r="AB131" i="5"/>
  <c r="AA131" i="5"/>
  <c r="Z131" i="5"/>
  <c r="Y131" i="5"/>
  <c r="X131" i="5"/>
  <c r="W131" i="5"/>
  <c r="V131" i="5"/>
  <c r="U131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C131" i="5"/>
  <c r="B131" i="5"/>
  <c r="A131" i="5"/>
  <c r="A142" i="6" s="1"/>
  <c r="BJ130" i="5"/>
  <c r="BI130" i="5"/>
  <c r="BH130" i="5"/>
  <c r="BG130" i="5"/>
  <c r="BF130" i="5"/>
  <c r="BE130" i="5"/>
  <c r="BD130" i="5"/>
  <c r="BC130" i="5"/>
  <c r="BB130" i="5"/>
  <c r="BA130" i="5"/>
  <c r="AZ130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AI130" i="5"/>
  <c r="AH130" i="5"/>
  <c r="AG130" i="5"/>
  <c r="AF130" i="5"/>
  <c r="AE130" i="5"/>
  <c r="AD130" i="5"/>
  <c r="AC130" i="5"/>
  <c r="AB130" i="5"/>
  <c r="AA130" i="5"/>
  <c r="Z130" i="5"/>
  <c r="Y130" i="5"/>
  <c r="X130" i="5"/>
  <c r="W130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C130" i="5"/>
  <c r="B130" i="5"/>
  <c r="A130" i="5"/>
  <c r="A141" i="6" s="1"/>
  <c r="BJ129" i="5"/>
  <c r="BI129" i="5"/>
  <c r="BH129" i="5"/>
  <c r="BG129" i="5"/>
  <c r="BF129" i="5"/>
  <c r="BE129" i="5"/>
  <c r="BD129" i="5"/>
  <c r="BC129" i="5"/>
  <c r="BB129" i="5"/>
  <c r="BA129" i="5"/>
  <c r="AZ129" i="5"/>
  <c r="AY129" i="5"/>
  <c r="AX129" i="5"/>
  <c r="AW129" i="5"/>
  <c r="AV129" i="5"/>
  <c r="AU129" i="5"/>
  <c r="AT129" i="5"/>
  <c r="AS129" i="5"/>
  <c r="AR129" i="5"/>
  <c r="AQ129" i="5"/>
  <c r="AP129" i="5"/>
  <c r="AO129" i="5"/>
  <c r="AN129" i="5"/>
  <c r="AM129" i="5"/>
  <c r="AL129" i="5"/>
  <c r="AK129" i="5"/>
  <c r="AJ129" i="5"/>
  <c r="AI129" i="5"/>
  <c r="AH129" i="5"/>
  <c r="AG129" i="5"/>
  <c r="AF129" i="5"/>
  <c r="AE129" i="5"/>
  <c r="AD129" i="5"/>
  <c r="AC129" i="5"/>
  <c r="AB129" i="5"/>
  <c r="AA129" i="5"/>
  <c r="Z129" i="5"/>
  <c r="Y129" i="5"/>
  <c r="X129" i="5"/>
  <c r="W129" i="5"/>
  <c r="V129" i="5"/>
  <c r="U129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A129" i="5"/>
  <c r="BJ128" i="5"/>
  <c r="BI128" i="5"/>
  <c r="BH128" i="5"/>
  <c r="BG128" i="5"/>
  <c r="BF128" i="5"/>
  <c r="BE128" i="5"/>
  <c r="BD128" i="5"/>
  <c r="BC128" i="5"/>
  <c r="BB128" i="5"/>
  <c r="BA128" i="5"/>
  <c r="AZ128" i="5"/>
  <c r="AY128" i="5"/>
  <c r="AX128" i="5"/>
  <c r="AW128" i="5"/>
  <c r="AV128" i="5"/>
  <c r="AU128" i="5"/>
  <c r="AT128" i="5"/>
  <c r="AS128" i="5"/>
  <c r="AR128" i="5"/>
  <c r="AQ128" i="5"/>
  <c r="AP128" i="5"/>
  <c r="AO128" i="5"/>
  <c r="AN128" i="5"/>
  <c r="AM128" i="5"/>
  <c r="AL128" i="5"/>
  <c r="AK128" i="5"/>
  <c r="AJ128" i="5"/>
  <c r="AI128" i="5"/>
  <c r="AH128" i="5"/>
  <c r="AG128" i="5"/>
  <c r="AF128" i="5"/>
  <c r="AE128" i="5"/>
  <c r="AD128" i="5"/>
  <c r="AC128" i="5"/>
  <c r="AB128" i="5"/>
  <c r="AA128" i="5"/>
  <c r="Z128" i="5"/>
  <c r="Y128" i="5"/>
  <c r="X128" i="5"/>
  <c r="W128" i="5"/>
  <c r="V128" i="5"/>
  <c r="U128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C128" i="5"/>
  <c r="B128" i="5"/>
  <c r="A128" i="5"/>
  <c r="A139" i="6" s="1"/>
  <c r="BJ127" i="5"/>
  <c r="BI127" i="5"/>
  <c r="BH127" i="5"/>
  <c r="BG127" i="5"/>
  <c r="BF127" i="5"/>
  <c r="BE127" i="5"/>
  <c r="BD127" i="5"/>
  <c r="BC127" i="5"/>
  <c r="BB127" i="5"/>
  <c r="BA127" i="5"/>
  <c r="AZ127" i="5"/>
  <c r="AY127" i="5"/>
  <c r="AX127" i="5"/>
  <c r="AW127" i="5"/>
  <c r="AV127" i="5"/>
  <c r="AU127" i="5"/>
  <c r="AT127" i="5"/>
  <c r="AS127" i="5"/>
  <c r="AR127" i="5"/>
  <c r="AQ127" i="5"/>
  <c r="AP127" i="5"/>
  <c r="AO127" i="5"/>
  <c r="AN127" i="5"/>
  <c r="AM127" i="5"/>
  <c r="AL127" i="5"/>
  <c r="AK127" i="5"/>
  <c r="AJ127" i="5"/>
  <c r="AI127" i="5"/>
  <c r="AH127" i="5"/>
  <c r="AG127" i="5"/>
  <c r="AF127" i="5"/>
  <c r="AE127" i="5"/>
  <c r="AD127" i="5"/>
  <c r="AC127" i="5"/>
  <c r="AB127" i="5"/>
  <c r="AA127" i="5"/>
  <c r="Z127" i="5"/>
  <c r="Y127" i="5"/>
  <c r="X127" i="5"/>
  <c r="W127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D127" i="5"/>
  <c r="C127" i="5"/>
  <c r="B127" i="5"/>
  <c r="A127" i="5"/>
  <c r="A138" i="6" s="1"/>
  <c r="BJ126" i="5"/>
  <c r="BI126" i="5"/>
  <c r="BH126" i="5"/>
  <c r="BG126" i="5"/>
  <c r="BF126" i="5"/>
  <c r="BE126" i="5"/>
  <c r="BD126" i="5"/>
  <c r="BC126" i="5"/>
  <c r="BB126" i="5"/>
  <c r="BA126" i="5"/>
  <c r="AZ126" i="5"/>
  <c r="AY126" i="5"/>
  <c r="AX126" i="5"/>
  <c r="AW126" i="5"/>
  <c r="AV126" i="5"/>
  <c r="AU126" i="5"/>
  <c r="AT126" i="5"/>
  <c r="AS126" i="5"/>
  <c r="AR126" i="5"/>
  <c r="AQ126" i="5"/>
  <c r="AP126" i="5"/>
  <c r="AO126" i="5"/>
  <c r="AN126" i="5"/>
  <c r="AM126" i="5"/>
  <c r="AL126" i="5"/>
  <c r="AK126" i="5"/>
  <c r="AJ126" i="5"/>
  <c r="AI126" i="5"/>
  <c r="AH126" i="5"/>
  <c r="AG126" i="5"/>
  <c r="AF126" i="5"/>
  <c r="AE126" i="5"/>
  <c r="AD126" i="5"/>
  <c r="AC126" i="5"/>
  <c r="AB126" i="5"/>
  <c r="AA126" i="5"/>
  <c r="Z126" i="5"/>
  <c r="Y126" i="5"/>
  <c r="X126" i="5"/>
  <c r="W126" i="5"/>
  <c r="V126" i="5"/>
  <c r="U126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D126" i="5"/>
  <c r="C126" i="5"/>
  <c r="B126" i="5"/>
  <c r="A126" i="5"/>
  <c r="A137" i="6" s="1"/>
  <c r="BJ125" i="5"/>
  <c r="BI125" i="5"/>
  <c r="BH125" i="5"/>
  <c r="BG125" i="5"/>
  <c r="BF125" i="5"/>
  <c r="BE125" i="5"/>
  <c r="BD125" i="5"/>
  <c r="BC125" i="5"/>
  <c r="BB125" i="5"/>
  <c r="BA125" i="5"/>
  <c r="AZ125" i="5"/>
  <c r="AY125" i="5"/>
  <c r="AX125" i="5"/>
  <c r="AW125" i="5"/>
  <c r="AV125" i="5"/>
  <c r="AU125" i="5"/>
  <c r="AT125" i="5"/>
  <c r="AS125" i="5"/>
  <c r="AR125" i="5"/>
  <c r="AQ125" i="5"/>
  <c r="AP125" i="5"/>
  <c r="AO125" i="5"/>
  <c r="AN125" i="5"/>
  <c r="AM125" i="5"/>
  <c r="AL125" i="5"/>
  <c r="AK125" i="5"/>
  <c r="AJ125" i="5"/>
  <c r="AI125" i="5"/>
  <c r="AH125" i="5"/>
  <c r="AG125" i="5"/>
  <c r="AF125" i="5"/>
  <c r="AE125" i="5"/>
  <c r="AD125" i="5"/>
  <c r="AC125" i="5"/>
  <c r="AB125" i="5"/>
  <c r="AA125" i="5"/>
  <c r="Z125" i="5"/>
  <c r="Y125" i="5"/>
  <c r="X125" i="5"/>
  <c r="W125" i="5"/>
  <c r="V125" i="5"/>
  <c r="U125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D125" i="5"/>
  <c r="C125" i="5"/>
  <c r="B125" i="5"/>
  <c r="A125" i="5"/>
  <c r="A136" i="6" s="1"/>
  <c r="F136" i="6" s="1"/>
  <c r="BJ124" i="5"/>
  <c r="BI124" i="5"/>
  <c r="BH124" i="5"/>
  <c r="BG124" i="5"/>
  <c r="BF124" i="5"/>
  <c r="BE124" i="5"/>
  <c r="BD124" i="5"/>
  <c r="BC124" i="5"/>
  <c r="BB124" i="5"/>
  <c r="BA124" i="5"/>
  <c r="AZ124" i="5"/>
  <c r="AY124" i="5"/>
  <c r="AX124" i="5"/>
  <c r="AW124" i="5"/>
  <c r="AV124" i="5"/>
  <c r="AU124" i="5"/>
  <c r="AT124" i="5"/>
  <c r="AS124" i="5"/>
  <c r="AR124" i="5"/>
  <c r="AQ124" i="5"/>
  <c r="AP124" i="5"/>
  <c r="AO124" i="5"/>
  <c r="AN124" i="5"/>
  <c r="AM124" i="5"/>
  <c r="AL124" i="5"/>
  <c r="AK124" i="5"/>
  <c r="AJ124" i="5"/>
  <c r="AI124" i="5"/>
  <c r="AH124" i="5"/>
  <c r="AG124" i="5"/>
  <c r="AF124" i="5"/>
  <c r="AE124" i="5"/>
  <c r="AD124" i="5"/>
  <c r="AC124" i="5"/>
  <c r="AB124" i="5"/>
  <c r="AA124" i="5"/>
  <c r="Z124" i="5"/>
  <c r="Y124" i="5"/>
  <c r="X124" i="5"/>
  <c r="W124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D124" i="5"/>
  <c r="C124" i="5"/>
  <c r="B124" i="5"/>
  <c r="A124" i="5"/>
  <c r="A135" i="6" s="1"/>
  <c r="C135" i="6" s="1"/>
  <c r="BJ123" i="5"/>
  <c r="BI123" i="5"/>
  <c r="BH123" i="5"/>
  <c r="BG123" i="5"/>
  <c r="BF123" i="5"/>
  <c r="BE123" i="5"/>
  <c r="BD123" i="5"/>
  <c r="BC123" i="5"/>
  <c r="BB123" i="5"/>
  <c r="BA123" i="5"/>
  <c r="AZ123" i="5"/>
  <c r="AY123" i="5"/>
  <c r="AX123" i="5"/>
  <c r="AW123" i="5"/>
  <c r="AV123" i="5"/>
  <c r="AU123" i="5"/>
  <c r="AT123" i="5"/>
  <c r="AS123" i="5"/>
  <c r="AR123" i="5"/>
  <c r="AQ123" i="5"/>
  <c r="AP123" i="5"/>
  <c r="AO123" i="5"/>
  <c r="AN123" i="5"/>
  <c r="AM123" i="5"/>
  <c r="AL123" i="5"/>
  <c r="AK123" i="5"/>
  <c r="AJ123" i="5"/>
  <c r="AI123" i="5"/>
  <c r="AH123" i="5"/>
  <c r="AG123" i="5"/>
  <c r="AF123" i="5"/>
  <c r="AE123" i="5"/>
  <c r="AD123" i="5"/>
  <c r="AC123" i="5"/>
  <c r="AB123" i="5"/>
  <c r="AA123" i="5"/>
  <c r="Z123" i="5"/>
  <c r="Y123" i="5"/>
  <c r="X123" i="5"/>
  <c r="W123" i="5"/>
  <c r="V123" i="5"/>
  <c r="U123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B123" i="5"/>
  <c r="A123" i="5"/>
  <c r="A134" i="6" s="1"/>
  <c r="P134" i="6" s="1"/>
  <c r="BJ122" i="5"/>
  <c r="BI122" i="5"/>
  <c r="BH122" i="5"/>
  <c r="BG122" i="5"/>
  <c r="BF122" i="5"/>
  <c r="BE122" i="5"/>
  <c r="BD122" i="5"/>
  <c r="BC122" i="5"/>
  <c r="BB122" i="5"/>
  <c r="BA122" i="5"/>
  <c r="AZ122" i="5"/>
  <c r="AY122" i="5"/>
  <c r="AX122" i="5"/>
  <c r="AW122" i="5"/>
  <c r="AV122" i="5"/>
  <c r="AU122" i="5"/>
  <c r="AT122" i="5"/>
  <c r="AS122" i="5"/>
  <c r="AR122" i="5"/>
  <c r="AQ122" i="5"/>
  <c r="AP122" i="5"/>
  <c r="AO122" i="5"/>
  <c r="AN122" i="5"/>
  <c r="AM122" i="5"/>
  <c r="AL122" i="5"/>
  <c r="AK122" i="5"/>
  <c r="AJ122" i="5"/>
  <c r="AI122" i="5"/>
  <c r="AH122" i="5"/>
  <c r="AG122" i="5"/>
  <c r="AF122" i="5"/>
  <c r="AE122" i="5"/>
  <c r="AD122" i="5"/>
  <c r="AC122" i="5"/>
  <c r="AB122" i="5"/>
  <c r="AA122" i="5"/>
  <c r="Z122" i="5"/>
  <c r="Y122" i="5"/>
  <c r="X122" i="5"/>
  <c r="W122" i="5"/>
  <c r="V122" i="5"/>
  <c r="U122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D122" i="5"/>
  <c r="C122" i="5"/>
  <c r="B122" i="5"/>
  <c r="A122" i="5"/>
  <c r="A133" i="6" s="1"/>
  <c r="M133" i="6" s="1"/>
  <c r="BJ121" i="5"/>
  <c r="BI121" i="5"/>
  <c r="BH121" i="5"/>
  <c r="BG121" i="5"/>
  <c r="BF121" i="5"/>
  <c r="BE121" i="5"/>
  <c r="BD121" i="5"/>
  <c r="BC121" i="5"/>
  <c r="BB121" i="5"/>
  <c r="BA121" i="5"/>
  <c r="AZ121" i="5"/>
  <c r="AY121" i="5"/>
  <c r="AX121" i="5"/>
  <c r="AW121" i="5"/>
  <c r="AV121" i="5"/>
  <c r="AU121" i="5"/>
  <c r="AT121" i="5"/>
  <c r="AS121" i="5"/>
  <c r="AR121" i="5"/>
  <c r="AQ121" i="5"/>
  <c r="AP121" i="5"/>
  <c r="AO121" i="5"/>
  <c r="AN121" i="5"/>
  <c r="AM121" i="5"/>
  <c r="AL121" i="5"/>
  <c r="AK121" i="5"/>
  <c r="AJ121" i="5"/>
  <c r="AI121" i="5"/>
  <c r="AH121" i="5"/>
  <c r="AG121" i="5"/>
  <c r="AF121" i="5"/>
  <c r="AE121" i="5"/>
  <c r="AD121" i="5"/>
  <c r="AC121" i="5"/>
  <c r="AB121" i="5"/>
  <c r="AA121" i="5"/>
  <c r="Z121" i="5"/>
  <c r="Y121" i="5"/>
  <c r="X121" i="5"/>
  <c r="W121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D121" i="5"/>
  <c r="C121" i="5"/>
  <c r="B121" i="5"/>
  <c r="A121" i="5"/>
  <c r="A132" i="6" s="1"/>
  <c r="H132" i="6" s="1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Y120" i="5"/>
  <c r="X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D120" i="5"/>
  <c r="C120" i="5"/>
  <c r="B120" i="5"/>
  <c r="A120" i="5"/>
  <c r="A131" i="6" s="1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W119" i="5"/>
  <c r="V119" i="5"/>
  <c r="U119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D119" i="5"/>
  <c r="C119" i="5"/>
  <c r="B119" i="5"/>
  <c r="A119" i="5"/>
  <c r="A130" i="6" s="1"/>
  <c r="R130" i="6" s="1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C118" i="5"/>
  <c r="B118" i="5"/>
  <c r="A118" i="5"/>
  <c r="A129" i="6" s="1"/>
  <c r="K129" i="6" s="1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U117" i="5"/>
  <c r="T117" i="5"/>
  <c r="S117" i="5"/>
  <c r="R117" i="5"/>
  <c r="Q117" i="5"/>
  <c r="P117" i="5"/>
  <c r="O117" i="5"/>
  <c r="N117" i="5"/>
  <c r="M117" i="5"/>
  <c r="L117" i="5"/>
  <c r="K117" i="5"/>
  <c r="J117" i="5"/>
  <c r="I117" i="5"/>
  <c r="H117" i="5"/>
  <c r="G117" i="5"/>
  <c r="F117" i="5"/>
  <c r="E117" i="5"/>
  <c r="D117" i="5"/>
  <c r="C117" i="5"/>
  <c r="B117" i="5"/>
  <c r="A117" i="5"/>
  <c r="A128" i="6" s="1"/>
  <c r="L128" i="6" s="1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Y116" i="5"/>
  <c r="X116" i="5"/>
  <c r="W116" i="5"/>
  <c r="V116" i="5"/>
  <c r="U116" i="5"/>
  <c r="T116" i="5"/>
  <c r="S116" i="5"/>
  <c r="R116" i="5"/>
  <c r="Q116" i="5"/>
  <c r="P116" i="5"/>
  <c r="O116" i="5"/>
  <c r="N116" i="5"/>
  <c r="M116" i="5"/>
  <c r="L116" i="5"/>
  <c r="K116" i="5"/>
  <c r="J116" i="5"/>
  <c r="I116" i="5"/>
  <c r="H116" i="5"/>
  <c r="G116" i="5"/>
  <c r="F116" i="5"/>
  <c r="E116" i="5"/>
  <c r="D116" i="5"/>
  <c r="C116" i="5"/>
  <c r="B116" i="5"/>
  <c r="A116" i="5"/>
  <c r="A127" i="6" s="1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W115" i="5"/>
  <c r="V115" i="5"/>
  <c r="U115" i="5"/>
  <c r="T115" i="5"/>
  <c r="S115" i="5"/>
  <c r="R115" i="5"/>
  <c r="Q115" i="5"/>
  <c r="P115" i="5"/>
  <c r="O115" i="5"/>
  <c r="N115" i="5"/>
  <c r="M115" i="5"/>
  <c r="L115" i="5"/>
  <c r="K115" i="5"/>
  <c r="J115" i="5"/>
  <c r="I115" i="5"/>
  <c r="H115" i="5"/>
  <c r="G115" i="5"/>
  <c r="F115" i="5"/>
  <c r="E115" i="5"/>
  <c r="D115" i="5"/>
  <c r="C115" i="5"/>
  <c r="B115" i="5"/>
  <c r="A115" i="5"/>
  <c r="A126" i="6" s="1"/>
  <c r="F126" i="6" s="1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114" i="5"/>
  <c r="A125" i="6" s="1"/>
  <c r="K125" i="6" s="1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M113" i="5"/>
  <c r="L113" i="5"/>
  <c r="K113" i="5"/>
  <c r="J113" i="5"/>
  <c r="I113" i="5"/>
  <c r="H113" i="5"/>
  <c r="G113" i="5"/>
  <c r="F113" i="5"/>
  <c r="E113" i="5"/>
  <c r="D113" i="5"/>
  <c r="C113" i="5"/>
  <c r="B113" i="5"/>
  <c r="A113" i="5"/>
  <c r="A124" i="6" s="1"/>
  <c r="P124" i="6" s="1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Y112" i="5"/>
  <c r="X112" i="5"/>
  <c r="W112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G112" i="5"/>
  <c r="F112" i="5"/>
  <c r="E112" i="5"/>
  <c r="D112" i="5"/>
  <c r="C112" i="5"/>
  <c r="B112" i="5"/>
  <c r="A112" i="5"/>
  <c r="A123" i="6" s="1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W111" i="5"/>
  <c r="V111" i="5"/>
  <c r="U111" i="5"/>
  <c r="T111" i="5"/>
  <c r="S111" i="5"/>
  <c r="R111" i="5"/>
  <c r="Q111" i="5"/>
  <c r="P111" i="5"/>
  <c r="O111" i="5"/>
  <c r="N111" i="5"/>
  <c r="M111" i="5"/>
  <c r="L111" i="5"/>
  <c r="K111" i="5"/>
  <c r="J111" i="5"/>
  <c r="I111" i="5"/>
  <c r="H111" i="5"/>
  <c r="G111" i="5"/>
  <c r="F111" i="5"/>
  <c r="E111" i="5"/>
  <c r="D111" i="5"/>
  <c r="C111" i="5"/>
  <c r="B111" i="5"/>
  <c r="A111" i="5"/>
  <c r="A122" i="6" s="1"/>
  <c r="J122" i="6" s="1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Y110" i="5"/>
  <c r="X110" i="5"/>
  <c r="W110" i="5"/>
  <c r="V110" i="5"/>
  <c r="U110" i="5"/>
  <c r="T110" i="5"/>
  <c r="S110" i="5"/>
  <c r="R110" i="5"/>
  <c r="Q110" i="5"/>
  <c r="P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A110" i="5"/>
  <c r="A121" i="6" s="1"/>
  <c r="S121" i="6" s="1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G109" i="5"/>
  <c r="F109" i="5"/>
  <c r="E109" i="5"/>
  <c r="D109" i="5"/>
  <c r="C109" i="5"/>
  <c r="B109" i="5"/>
  <c r="A109" i="5"/>
  <c r="A120" i="6" s="1"/>
  <c r="T120" i="6" s="1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W108" i="5"/>
  <c r="V108" i="5"/>
  <c r="U108" i="5"/>
  <c r="T108" i="5"/>
  <c r="S108" i="5"/>
  <c r="R108" i="5"/>
  <c r="Q108" i="5"/>
  <c r="P108" i="5"/>
  <c r="O108" i="5"/>
  <c r="N108" i="5"/>
  <c r="M108" i="5"/>
  <c r="L108" i="5"/>
  <c r="K108" i="5"/>
  <c r="J108" i="5"/>
  <c r="I108" i="5"/>
  <c r="H108" i="5"/>
  <c r="G108" i="5"/>
  <c r="F108" i="5"/>
  <c r="E108" i="5"/>
  <c r="D108" i="5"/>
  <c r="C108" i="5"/>
  <c r="B108" i="5"/>
  <c r="A108" i="5"/>
  <c r="A119" i="6" s="1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M107" i="5"/>
  <c r="L107" i="5"/>
  <c r="K107" i="5"/>
  <c r="J107" i="5"/>
  <c r="I107" i="5"/>
  <c r="H107" i="5"/>
  <c r="G107" i="5"/>
  <c r="F107" i="5"/>
  <c r="E107" i="5"/>
  <c r="D107" i="5"/>
  <c r="C107" i="5"/>
  <c r="B107" i="5"/>
  <c r="A107" i="5"/>
  <c r="A118" i="6" s="1"/>
  <c r="N118" i="6" s="1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6" i="5"/>
  <c r="C106" i="5"/>
  <c r="B106" i="5"/>
  <c r="A106" i="5"/>
  <c r="A117" i="6" s="1"/>
  <c r="G117" i="6" s="1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A105" i="5"/>
  <c r="A116" i="6" s="1"/>
  <c r="H116" i="6" s="1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Y104" i="5"/>
  <c r="X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B104" i="5"/>
  <c r="A104" i="5"/>
  <c r="A115" i="6" s="1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B103" i="5"/>
  <c r="A103" i="5"/>
  <c r="A114" i="6" s="1"/>
  <c r="R114" i="6" s="1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B102" i="5"/>
  <c r="A102" i="5"/>
  <c r="A113" i="6" s="1"/>
  <c r="G113" i="6" s="1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W101" i="5"/>
  <c r="V101" i="5"/>
  <c r="U101" i="5"/>
  <c r="T101" i="5"/>
  <c r="S101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A101" i="5"/>
  <c r="A112" i="6" s="1"/>
  <c r="L112" i="6" s="1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Y100" i="5"/>
  <c r="X100" i="5"/>
  <c r="W100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G100" i="5"/>
  <c r="F100" i="5"/>
  <c r="E100" i="5"/>
  <c r="D100" i="5"/>
  <c r="C100" i="5"/>
  <c r="B100" i="5"/>
  <c r="A100" i="5"/>
  <c r="A111" i="6" s="1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A99" i="5"/>
  <c r="A110" i="6" s="1"/>
  <c r="F110" i="6" s="1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B98" i="5"/>
  <c r="A98" i="5"/>
  <c r="A109" i="6" s="1"/>
  <c r="K109" i="6" s="1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W97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B97" i="5"/>
  <c r="A97" i="5"/>
  <c r="A108" i="6" s="1"/>
  <c r="P108" i="6" s="1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A96" i="5"/>
  <c r="A107" i="6" s="1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L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Y95" i="5"/>
  <c r="X95" i="5"/>
  <c r="W95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A95" i="5"/>
  <c r="A106" i="6" s="1"/>
  <c r="J106" i="6" s="1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L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W94" i="5"/>
  <c r="V94" i="5"/>
  <c r="U94" i="5"/>
  <c r="T94" i="5"/>
  <c r="S94" i="5"/>
  <c r="R94" i="5"/>
  <c r="Q94" i="5"/>
  <c r="P94" i="5"/>
  <c r="O94" i="5"/>
  <c r="N94" i="5"/>
  <c r="M94" i="5"/>
  <c r="L94" i="5"/>
  <c r="K94" i="5"/>
  <c r="J94" i="5"/>
  <c r="I94" i="5"/>
  <c r="H94" i="5"/>
  <c r="G94" i="5"/>
  <c r="F94" i="5"/>
  <c r="E94" i="5"/>
  <c r="D94" i="5"/>
  <c r="C94" i="5"/>
  <c r="B94" i="5"/>
  <c r="A94" i="5"/>
  <c r="A105" i="6" s="1"/>
  <c r="S105" i="6" s="1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Y93" i="5"/>
  <c r="X93" i="5"/>
  <c r="W93" i="5"/>
  <c r="V93" i="5"/>
  <c r="U93" i="5"/>
  <c r="T93" i="5"/>
  <c r="S93" i="5"/>
  <c r="R93" i="5"/>
  <c r="Q93" i="5"/>
  <c r="P93" i="5"/>
  <c r="O93" i="5"/>
  <c r="N93" i="5"/>
  <c r="M93" i="5"/>
  <c r="L93" i="5"/>
  <c r="K93" i="5"/>
  <c r="J93" i="5"/>
  <c r="I93" i="5"/>
  <c r="H93" i="5"/>
  <c r="G93" i="5"/>
  <c r="F93" i="5"/>
  <c r="E93" i="5"/>
  <c r="D93" i="5"/>
  <c r="C93" i="5"/>
  <c r="B93" i="5"/>
  <c r="A93" i="5"/>
  <c r="A104" i="6" s="1"/>
  <c r="T104" i="6" s="1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W92" i="5"/>
  <c r="V92" i="5"/>
  <c r="U92" i="5"/>
  <c r="T92" i="5"/>
  <c r="S92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A92" i="5"/>
  <c r="A103" i="6" s="1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A91" i="5"/>
  <c r="A102" i="6" s="1"/>
  <c r="N102" i="6" s="1"/>
  <c r="BJ90" i="5"/>
  <c r="BI90" i="5"/>
  <c r="BH90" i="5"/>
  <c r="BG90" i="5"/>
  <c r="BF90" i="5"/>
  <c r="BE90" i="5"/>
  <c r="BD90" i="5"/>
  <c r="BC90" i="5"/>
  <c r="BB90" i="5"/>
  <c r="BA90" i="5"/>
  <c r="AZ90" i="5"/>
  <c r="AY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L90" i="5"/>
  <c r="AK90" i="5"/>
  <c r="AJ90" i="5"/>
  <c r="AI90" i="5"/>
  <c r="AH90" i="5"/>
  <c r="AG90" i="5"/>
  <c r="AF90" i="5"/>
  <c r="AE90" i="5"/>
  <c r="AD90" i="5"/>
  <c r="AC90" i="5"/>
  <c r="AB90" i="5"/>
  <c r="AA90" i="5"/>
  <c r="Z90" i="5"/>
  <c r="Y90" i="5"/>
  <c r="X90" i="5"/>
  <c r="W90" i="5"/>
  <c r="V90" i="5"/>
  <c r="U90" i="5"/>
  <c r="T90" i="5"/>
  <c r="S90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A90" i="5"/>
  <c r="A101" i="6" s="1"/>
  <c r="S101" i="6" s="1"/>
  <c r="BJ89" i="5"/>
  <c r="BI89" i="5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V89" i="5"/>
  <c r="U89" i="5"/>
  <c r="T89" i="5"/>
  <c r="S89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A89" i="5"/>
  <c r="A100" i="6" s="1"/>
  <c r="H100" i="6" s="1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G88" i="5"/>
  <c r="F88" i="5"/>
  <c r="E88" i="5"/>
  <c r="D88" i="5"/>
  <c r="C88" i="5"/>
  <c r="B88" i="5"/>
  <c r="A88" i="5"/>
  <c r="A99" i="6" s="1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M87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V87" i="5"/>
  <c r="U87" i="5"/>
  <c r="T87" i="5"/>
  <c r="S87" i="5"/>
  <c r="R87" i="5"/>
  <c r="Q87" i="5"/>
  <c r="P87" i="5"/>
  <c r="O87" i="5"/>
  <c r="N87" i="5"/>
  <c r="M87" i="5"/>
  <c r="L87" i="5"/>
  <c r="K87" i="5"/>
  <c r="J87" i="5"/>
  <c r="I87" i="5"/>
  <c r="H87" i="5"/>
  <c r="G87" i="5"/>
  <c r="F87" i="5"/>
  <c r="E87" i="5"/>
  <c r="D87" i="5"/>
  <c r="C87" i="5"/>
  <c r="B87" i="5"/>
  <c r="A87" i="5"/>
  <c r="A98" i="6" s="1"/>
  <c r="R98" i="6" s="1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A86" i="5"/>
  <c r="A97" i="6" s="1"/>
  <c r="G97" i="6" s="1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A85" i="5"/>
  <c r="A96" i="6" s="1"/>
  <c r="L96" i="6" s="1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A84" i="5"/>
  <c r="A95" i="6" s="1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R83" i="5"/>
  <c r="AQ83" i="5"/>
  <c r="AP83" i="5"/>
  <c r="AO83" i="5"/>
  <c r="AN83" i="5"/>
  <c r="AM83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A83" i="5"/>
  <c r="A94" i="6" s="1"/>
  <c r="F94" i="6" s="1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2" i="5"/>
  <c r="C82" i="5"/>
  <c r="B82" i="5"/>
  <c r="A82" i="5"/>
  <c r="A93" i="6" s="1"/>
  <c r="O93" i="6" s="1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C81" i="5"/>
  <c r="B81" i="5"/>
  <c r="A81" i="5"/>
  <c r="A92" i="6" s="1"/>
  <c r="P92" i="6" s="1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A80" i="5"/>
  <c r="A91" i="6" s="1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A79" i="5"/>
  <c r="A90" i="6" s="1"/>
  <c r="J90" i="6" s="1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A78" i="5"/>
  <c r="A89" i="6" s="1"/>
  <c r="S89" i="6" s="1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A77" i="5"/>
  <c r="A88" i="6" s="1"/>
  <c r="T88" i="6" s="1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6" i="5"/>
  <c r="C76" i="5"/>
  <c r="B76" i="5"/>
  <c r="A76" i="5"/>
  <c r="A87" i="6" s="1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M75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C75" i="5"/>
  <c r="B75" i="5"/>
  <c r="A75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A74" i="5"/>
  <c r="A85" i="6" s="1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C73" i="5"/>
  <c r="B73" i="5"/>
  <c r="A73" i="5"/>
  <c r="A84" i="6" s="1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C72" i="5"/>
  <c r="B72" i="5"/>
  <c r="A72" i="5"/>
  <c r="A83" i="6" s="1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C71" i="5"/>
  <c r="B71" i="5"/>
  <c r="A71" i="5"/>
  <c r="A82" i="6" s="1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C70" i="5"/>
  <c r="B70" i="5"/>
  <c r="A70" i="5"/>
  <c r="A81" i="6" s="1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C69" i="5"/>
  <c r="B69" i="5"/>
  <c r="A69" i="5"/>
  <c r="A80" i="6" s="1"/>
  <c r="BJ68" i="5"/>
  <c r="BI68" i="5"/>
  <c r="BH68" i="5"/>
  <c r="BG68" i="5"/>
  <c r="BF68" i="5"/>
  <c r="BE68" i="5"/>
  <c r="BD68" i="5"/>
  <c r="BC68" i="5"/>
  <c r="BB68" i="5"/>
  <c r="BA68" i="5"/>
  <c r="AZ68" i="5"/>
  <c r="AY68" i="5"/>
  <c r="AX68" i="5"/>
  <c r="AW68" i="5"/>
  <c r="AV68" i="5"/>
  <c r="AU68" i="5"/>
  <c r="AT68" i="5"/>
  <c r="AS68" i="5"/>
  <c r="AR68" i="5"/>
  <c r="AQ68" i="5"/>
  <c r="AP68" i="5"/>
  <c r="AO68" i="5"/>
  <c r="AN68" i="5"/>
  <c r="AM68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F68" i="5"/>
  <c r="E68" i="5"/>
  <c r="D68" i="5"/>
  <c r="C68" i="5"/>
  <c r="B68" i="5"/>
  <c r="A68" i="5"/>
  <c r="A79" i="6" s="1"/>
  <c r="BJ67" i="5"/>
  <c r="BI67" i="5"/>
  <c r="BH67" i="5"/>
  <c r="BG67" i="5"/>
  <c r="BF67" i="5"/>
  <c r="BE67" i="5"/>
  <c r="BD67" i="5"/>
  <c r="BC67" i="5"/>
  <c r="BB67" i="5"/>
  <c r="BA67" i="5"/>
  <c r="AZ67" i="5"/>
  <c r="AY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C67" i="5"/>
  <c r="B67" i="5"/>
  <c r="A67" i="5"/>
  <c r="A78" i="6" s="1"/>
  <c r="BJ66" i="5"/>
  <c r="BI66" i="5"/>
  <c r="BH66" i="5"/>
  <c r="BG66" i="5"/>
  <c r="BF66" i="5"/>
  <c r="BE66" i="5"/>
  <c r="BD66" i="5"/>
  <c r="BC66" i="5"/>
  <c r="BB66" i="5"/>
  <c r="BA66" i="5"/>
  <c r="AZ66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C66" i="5"/>
  <c r="B66" i="5"/>
  <c r="A66" i="5"/>
  <c r="A77" i="6" s="1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B65" i="5"/>
  <c r="A65" i="5"/>
  <c r="A76" i="6" s="1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C64" i="5"/>
  <c r="B64" i="5"/>
  <c r="A64" i="5"/>
  <c r="A75" i="6" s="1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C63" i="5"/>
  <c r="B63" i="5"/>
  <c r="A63" i="5"/>
  <c r="A74" i="6" s="1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C62" i="5"/>
  <c r="B62" i="5"/>
  <c r="A62" i="5"/>
  <c r="A73" i="6" s="1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61" i="5"/>
  <c r="A61" i="5"/>
  <c r="A72" i="6" s="1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F60" i="5"/>
  <c r="E60" i="5"/>
  <c r="D60" i="5"/>
  <c r="C60" i="5"/>
  <c r="B60" i="5"/>
  <c r="A60" i="5"/>
  <c r="A71" i="6" s="1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M59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C59" i="5"/>
  <c r="B59" i="5"/>
  <c r="A59" i="5"/>
  <c r="A70" i="6" s="1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C58" i="5"/>
  <c r="B58" i="5"/>
  <c r="A58" i="5"/>
  <c r="A69" i="6" s="1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C57" i="5"/>
  <c r="B57" i="5"/>
  <c r="A57" i="5"/>
  <c r="A68" i="6" s="1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C56" i="5"/>
  <c r="B56" i="5"/>
  <c r="A56" i="5"/>
  <c r="A67" i="6" s="1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B55" i="5"/>
  <c r="A55" i="5"/>
  <c r="A66" i="6" s="1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C54" i="5"/>
  <c r="B54" i="5"/>
  <c r="A54" i="5"/>
  <c r="A65" i="6" s="1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53" i="5"/>
  <c r="A64" i="6" s="1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A52" i="5"/>
  <c r="A63" i="6" s="1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A51" i="5"/>
  <c r="A62" i="6" s="1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50" i="5"/>
  <c r="A61" i="6" s="1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49" i="5"/>
  <c r="A60" i="6" s="1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48" i="5"/>
  <c r="A59" i="6" s="1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47" i="5"/>
  <c r="A58" i="6" s="1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A46" i="5"/>
  <c r="A57" i="6" s="1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A45" i="5"/>
  <c r="A56" i="6" s="1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44" i="5"/>
  <c r="A55" i="6" s="1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43" i="5"/>
  <c r="A54" i="6" s="1"/>
  <c r="BJ42" i="5"/>
  <c r="BI42" i="5"/>
  <c r="BH42" i="5"/>
  <c r="BG42" i="5"/>
  <c r="BF42" i="5"/>
  <c r="BE42" i="5"/>
  <c r="BD42" i="5"/>
  <c r="BC42" i="5"/>
  <c r="BB42" i="5"/>
  <c r="BA42" i="5"/>
  <c r="AZ42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42" i="5"/>
  <c r="A53" i="6" s="1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41" i="5"/>
  <c r="A52" i="6" s="1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40" i="5"/>
  <c r="A51" i="6" s="1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39" i="5"/>
  <c r="A50" i="6" s="1"/>
  <c r="BJ38" i="5"/>
  <c r="BI38" i="5"/>
  <c r="BH38" i="5"/>
  <c r="BG38" i="5"/>
  <c r="BF38" i="5"/>
  <c r="BE38" i="5"/>
  <c r="BD38" i="5"/>
  <c r="BC38" i="5"/>
  <c r="BB38" i="5"/>
  <c r="BA38" i="5"/>
  <c r="AZ38" i="5"/>
  <c r="AY38" i="5"/>
  <c r="AX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38" i="5"/>
  <c r="A49" i="6" s="1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A37" i="5"/>
  <c r="A48" i="6" s="1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36" i="5"/>
  <c r="A47" i="6" s="1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35" i="5"/>
  <c r="A46" i="6" s="1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34" i="5"/>
  <c r="A45" i="6" s="1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33" i="5"/>
  <c r="A44" i="6" s="1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A32" i="5"/>
  <c r="A43" i="6" s="1"/>
  <c r="BJ31" i="5"/>
  <c r="BI31" i="5"/>
  <c r="BH31" i="5"/>
  <c r="BG31" i="5"/>
  <c r="BF31" i="5"/>
  <c r="BE31" i="5"/>
  <c r="BD31" i="5"/>
  <c r="BC31" i="5"/>
  <c r="BB31" i="5"/>
  <c r="BA31" i="5"/>
  <c r="AZ31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31" i="5"/>
  <c r="A42" i="6" s="1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30" i="5"/>
  <c r="A41" i="6" s="1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29" i="5"/>
  <c r="A40" i="6" s="1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A39" i="6" s="1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A38" i="6" s="1"/>
  <c r="BJ26" i="5"/>
  <c r="BI26" i="5"/>
  <c r="BH26" i="5"/>
  <c r="BG26" i="5"/>
  <c r="BF26" i="5"/>
  <c r="BE26" i="5"/>
  <c r="BD26" i="5"/>
  <c r="BC26" i="5"/>
  <c r="BB26" i="5"/>
  <c r="BA26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26" i="5"/>
  <c r="A37" i="6" s="1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25" i="5"/>
  <c r="A36" i="6" s="1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24" i="5"/>
  <c r="A35" i="6" s="1"/>
  <c r="BJ23" i="5"/>
  <c r="BI23" i="5"/>
  <c r="BH23" i="5"/>
  <c r="BG23" i="5"/>
  <c r="BF23" i="5"/>
  <c r="BE23" i="5"/>
  <c r="BD23" i="5"/>
  <c r="BC23" i="5"/>
  <c r="BB23" i="5"/>
  <c r="BA23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23" i="5"/>
  <c r="A34" i="6" s="1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2" i="5"/>
  <c r="A33" i="6" s="1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21" i="5"/>
  <c r="A32" i="6" s="1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20" i="5"/>
  <c r="A31" i="6" s="1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19" i="5"/>
  <c r="A30" i="6" s="1"/>
  <c r="BJ18" i="5"/>
  <c r="BI18" i="5"/>
  <c r="BH18" i="5"/>
  <c r="BG18" i="5"/>
  <c r="BF18" i="5"/>
  <c r="BE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18" i="5"/>
  <c r="A29" i="6" s="1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A28" i="6" s="1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/>
  <c r="A27" i="6" s="1"/>
  <c r="BJ15" i="5"/>
  <c r="BI15" i="5"/>
  <c r="BH15" i="5"/>
  <c r="BG15" i="5"/>
  <c r="BF15" i="5"/>
  <c r="BE15" i="5"/>
  <c r="BD15" i="5"/>
  <c r="BC15" i="5"/>
  <c r="BB15" i="5"/>
  <c r="BA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/>
  <c r="A26" i="6" s="1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14" i="5"/>
  <c r="A25" i="6" s="1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13" i="5"/>
  <c r="A24" i="6" s="1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12" i="5"/>
  <c r="A23" i="6" s="1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11" i="5"/>
  <c r="A22" i="6" s="1"/>
  <c r="BJ10" i="5"/>
  <c r="BI10" i="5"/>
  <c r="BH10" i="5"/>
  <c r="BG10" i="5"/>
  <c r="BF10" i="5"/>
  <c r="BE10" i="5"/>
  <c r="BD10" i="5"/>
  <c r="BC10" i="5"/>
  <c r="BB10" i="5"/>
  <c r="BA10" i="5"/>
  <c r="AZ10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/>
  <c r="A21" i="6" s="1"/>
  <c r="BJ9" i="5"/>
  <c r="BI9" i="5"/>
  <c r="BH9" i="5"/>
  <c r="BG9" i="5"/>
  <c r="BF9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9" i="5"/>
  <c r="A20" i="6" s="1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19" i="6" s="1"/>
  <c r="BJ7" i="5"/>
  <c r="BI7" i="5"/>
  <c r="BH7" i="5"/>
  <c r="BG7" i="5"/>
  <c r="BF7" i="5"/>
  <c r="BE7" i="5"/>
  <c r="BD7" i="5"/>
  <c r="BC7" i="5"/>
  <c r="BB7" i="5"/>
  <c r="BA7" i="5"/>
  <c r="AZ7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A7" i="5"/>
  <c r="A18" i="6" s="1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6" i="5"/>
  <c r="A17" i="6" s="1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A5" i="5"/>
  <c r="A16" i="6" s="1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4" i="5"/>
  <c r="A15" i="6" s="1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3" i="5"/>
  <c r="A14" i="6" s="1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2" i="5"/>
  <c r="A13" i="6" s="1"/>
  <c r="T55" i="6" l="1"/>
  <c r="P55" i="6"/>
  <c r="L55" i="6"/>
  <c r="H55" i="6"/>
  <c r="D55" i="6"/>
  <c r="Q55" i="6"/>
  <c r="E55" i="6"/>
  <c r="S55" i="6"/>
  <c r="O55" i="6"/>
  <c r="K55" i="6"/>
  <c r="G55" i="6"/>
  <c r="C55" i="6"/>
  <c r="M55" i="6"/>
  <c r="R55" i="6"/>
  <c r="N55" i="6"/>
  <c r="J55" i="6"/>
  <c r="F55" i="6"/>
  <c r="B55" i="6"/>
  <c r="U55" i="6"/>
  <c r="I55" i="6"/>
  <c r="R57" i="6"/>
  <c r="N57" i="6"/>
  <c r="J57" i="6"/>
  <c r="F57" i="6"/>
  <c r="B57" i="6"/>
  <c r="O57" i="6"/>
  <c r="G57" i="6"/>
  <c r="U57" i="6"/>
  <c r="Q57" i="6"/>
  <c r="M57" i="6"/>
  <c r="I57" i="6"/>
  <c r="E57" i="6"/>
  <c r="K57" i="6"/>
  <c r="T57" i="6"/>
  <c r="P57" i="6"/>
  <c r="L57" i="6"/>
  <c r="H57" i="6"/>
  <c r="D57" i="6"/>
  <c r="S57" i="6"/>
  <c r="C57" i="6"/>
  <c r="R61" i="6"/>
  <c r="N61" i="6"/>
  <c r="J61" i="6"/>
  <c r="F61" i="6"/>
  <c r="B61" i="6"/>
  <c r="S61" i="6"/>
  <c r="G61" i="6"/>
  <c r="U61" i="6"/>
  <c r="Q61" i="6"/>
  <c r="M61" i="6"/>
  <c r="I61" i="6"/>
  <c r="E61" i="6"/>
  <c r="O61" i="6"/>
  <c r="C61" i="6"/>
  <c r="T61" i="6"/>
  <c r="P61" i="6"/>
  <c r="L61" i="6"/>
  <c r="H61" i="6"/>
  <c r="D61" i="6"/>
  <c r="K61" i="6"/>
  <c r="R65" i="6"/>
  <c r="N65" i="6"/>
  <c r="J65" i="6"/>
  <c r="F65" i="6"/>
  <c r="B65" i="6"/>
  <c r="O65" i="6"/>
  <c r="C65" i="6"/>
  <c r="U65" i="6"/>
  <c r="Q65" i="6"/>
  <c r="M65" i="6"/>
  <c r="I65" i="6"/>
  <c r="E65" i="6"/>
  <c r="S65" i="6"/>
  <c r="K65" i="6"/>
  <c r="T65" i="6"/>
  <c r="P65" i="6"/>
  <c r="L65" i="6"/>
  <c r="H65" i="6"/>
  <c r="D65" i="6"/>
  <c r="G65" i="6"/>
  <c r="R69" i="6"/>
  <c r="N69" i="6"/>
  <c r="J69" i="6"/>
  <c r="F69" i="6"/>
  <c r="B69" i="6"/>
  <c r="O69" i="6"/>
  <c r="G69" i="6"/>
  <c r="U69" i="6"/>
  <c r="Q69" i="6"/>
  <c r="M69" i="6"/>
  <c r="I69" i="6"/>
  <c r="E69" i="6"/>
  <c r="S69" i="6"/>
  <c r="K69" i="6"/>
  <c r="T69" i="6"/>
  <c r="P69" i="6"/>
  <c r="L69" i="6"/>
  <c r="H69" i="6"/>
  <c r="D69" i="6"/>
  <c r="C69" i="6"/>
  <c r="R73" i="6"/>
  <c r="N73" i="6"/>
  <c r="J73" i="6"/>
  <c r="F73" i="6"/>
  <c r="B73" i="6"/>
  <c r="O73" i="6"/>
  <c r="C73" i="6"/>
  <c r="U73" i="6"/>
  <c r="Q73" i="6"/>
  <c r="M73" i="6"/>
  <c r="I73" i="6"/>
  <c r="E73" i="6"/>
  <c r="S73" i="6"/>
  <c r="K73" i="6"/>
  <c r="T73" i="6"/>
  <c r="P73" i="6"/>
  <c r="L73" i="6"/>
  <c r="H73" i="6"/>
  <c r="D73" i="6"/>
  <c r="G73" i="6"/>
  <c r="T83" i="6"/>
  <c r="P83" i="6"/>
  <c r="L83" i="6"/>
  <c r="H83" i="6"/>
  <c r="D83" i="6"/>
  <c r="U83" i="6"/>
  <c r="I83" i="6"/>
  <c r="S83" i="6"/>
  <c r="O83" i="6"/>
  <c r="K83" i="6"/>
  <c r="G83" i="6"/>
  <c r="C83" i="6"/>
  <c r="Q83" i="6"/>
  <c r="E83" i="6"/>
  <c r="R83" i="6"/>
  <c r="N83" i="6"/>
  <c r="J83" i="6"/>
  <c r="F83" i="6"/>
  <c r="B83" i="6"/>
  <c r="M83" i="6"/>
  <c r="S183" i="6"/>
  <c r="O183" i="6"/>
  <c r="K183" i="6"/>
  <c r="G183" i="6"/>
  <c r="C183" i="6"/>
  <c r="R183" i="6"/>
  <c r="N183" i="6"/>
  <c r="J183" i="6"/>
  <c r="F183" i="6"/>
  <c r="B183" i="6"/>
  <c r="P183" i="6"/>
  <c r="H183" i="6"/>
  <c r="U183" i="6"/>
  <c r="M183" i="6"/>
  <c r="E183" i="6"/>
  <c r="T183" i="6"/>
  <c r="L183" i="6"/>
  <c r="D183" i="6"/>
  <c r="Q183" i="6"/>
  <c r="I183" i="6"/>
  <c r="S215" i="6"/>
  <c r="O215" i="6"/>
  <c r="K215" i="6"/>
  <c r="G215" i="6"/>
  <c r="C215" i="6"/>
  <c r="R215" i="6"/>
  <c r="N215" i="6"/>
  <c r="J215" i="6"/>
  <c r="F215" i="6"/>
  <c r="B215" i="6"/>
  <c r="U215" i="6"/>
  <c r="Q215" i="6"/>
  <c r="P215" i="6"/>
  <c r="H215" i="6"/>
  <c r="M215" i="6"/>
  <c r="E215" i="6"/>
  <c r="L215" i="6"/>
  <c r="D215" i="6"/>
  <c r="T215" i="6"/>
  <c r="I215" i="6"/>
  <c r="U14" i="6"/>
  <c r="Q14" i="6"/>
  <c r="M14" i="6"/>
  <c r="I14" i="6"/>
  <c r="E14" i="6"/>
  <c r="B14" i="6"/>
  <c r="T14" i="6"/>
  <c r="P14" i="6"/>
  <c r="L14" i="6"/>
  <c r="H14" i="6"/>
  <c r="D14" i="6"/>
  <c r="R14" i="6"/>
  <c r="J14" i="6"/>
  <c r="S14" i="6"/>
  <c r="O14" i="6"/>
  <c r="K14" i="6"/>
  <c r="G14" i="6"/>
  <c r="C14" i="6"/>
  <c r="N14" i="6"/>
  <c r="F14" i="6"/>
  <c r="S16" i="6"/>
  <c r="O16" i="6"/>
  <c r="K16" i="6"/>
  <c r="G16" i="6"/>
  <c r="C16" i="6"/>
  <c r="P16" i="6"/>
  <c r="D16" i="6"/>
  <c r="R16" i="6"/>
  <c r="N16" i="6"/>
  <c r="J16" i="6"/>
  <c r="F16" i="6"/>
  <c r="B16" i="6"/>
  <c r="T16" i="6"/>
  <c r="H16" i="6"/>
  <c r="U16" i="6"/>
  <c r="Q16" i="6"/>
  <c r="M16" i="6"/>
  <c r="I16" i="6"/>
  <c r="E16" i="6"/>
  <c r="L16" i="6"/>
  <c r="U18" i="6"/>
  <c r="Q18" i="6"/>
  <c r="M18" i="6"/>
  <c r="I18" i="6"/>
  <c r="E18" i="6"/>
  <c r="F18" i="6"/>
  <c r="T18" i="6"/>
  <c r="P18" i="6"/>
  <c r="L18" i="6"/>
  <c r="H18" i="6"/>
  <c r="D18" i="6"/>
  <c r="R18" i="6"/>
  <c r="J18" i="6"/>
  <c r="S18" i="6"/>
  <c r="O18" i="6"/>
  <c r="K18" i="6"/>
  <c r="G18" i="6"/>
  <c r="C18" i="6"/>
  <c r="N18" i="6"/>
  <c r="B18" i="6"/>
  <c r="S20" i="6"/>
  <c r="O20" i="6"/>
  <c r="K20" i="6"/>
  <c r="G20" i="6"/>
  <c r="C20" i="6"/>
  <c r="P20" i="6"/>
  <c r="D20" i="6"/>
  <c r="R20" i="6"/>
  <c r="N20" i="6"/>
  <c r="J20" i="6"/>
  <c r="F20" i="6"/>
  <c r="B20" i="6"/>
  <c r="L20" i="6"/>
  <c r="U20" i="6"/>
  <c r="Q20" i="6"/>
  <c r="M20" i="6"/>
  <c r="I20" i="6"/>
  <c r="E20" i="6"/>
  <c r="T20" i="6"/>
  <c r="H20" i="6"/>
  <c r="U22" i="6"/>
  <c r="Q22" i="6"/>
  <c r="M22" i="6"/>
  <c r="I22" i="6"/>
  <c r="E22" i="6"/>
  <c r="J22" i="6"/>
  <c r="T22" i="6"/>
  <c r="P22" i="6"/>
  <c r="L22" i="6"/>
  <c r="H22" i="6"/>
  <c r="D22" i="6"/>
  <c r="N22" i="6"/>
  <c r="F22" i="6"/>
  <c r="S22" i="6"/>
  <c r="O22" i="6"/>
  <c r="K22" i="6"/>
  <c r="G22" i="6"/>
  <c r="C22" i="6"/>
  <c r="R22" i="6"/>
  <c r="B22" i="6"/>
  <c r="S24" i="6"/>
  <c r="O24" i="6"/>
  <c r="K24" i="6"/>
  <c r="G24" i="6"/>
  <c r="C24" i="6"/>
  <c r="P24" i="6"/>
  <c r="D24" i="6"/>
  <c r="R24" i="6"/>
  <c r="N24" i="6"/>
  <c r="J24" i="6"/>
  <c r="F24" i="6"/>
  <c r="B24" i="6"/>
  <c r="T24" i="6"/>
  <c r="L24" i="6"/>
  <c r="U24" i="6"/>
  <c r="Q24" i="6"/>
  <c r="M24" i="6"/>
  <c r="I24" i="6"/>
  <c r="E24" i="6"/>
  <c r="H24" i="6"/>
  <c r="U26" i="6"/>
  <c r="Q26" i="6"/>
  <c r="M26" i="6"/>
  <c r="I26" i="6"/>
  <c r="E26" i="6"/>
  <c r="R26" i="6"/>
  <c r="J26" i="6"/>
  <c r="B26" i="6"/>
  <c r="T26" i="6"/>
  <c r="P26" i="6"/>
  <c r="L26" i="6"/>
  <c r="H26" i="6"/>
  <c r="D26" i="6"/>
  <c r="S26" i="6"/>
  <c r="O26" i="6"/>
  <c r="K26" i="6"/>
  <c r="G26" i="6"/>
  <c r="C26" i="6"/>
  <c r="N26" i="6"/>
  <c r="F26" i="6"/>
  <c r="S28" i="6"/>
  <c r="O28" i="6"/>
  <c r="K28" i="6"/>
  <c r="G28" i="6"/>
  <c r="C28" i="6"/>
  <c r="L28" i="6"/>
  <c r="R28" i="6"/>
  <c r="N28" i="6"/>
  <c r="J28" i="6"/>
  <c r="F28" i="6"/>
  <c r="B28" i="6"/>
  <c r="T28" i="6"/>
  <c r="H28" i="6"/>
  <c r="U28" i="6"/>
  <c r="Q28" i="6"/>
  <c r="M28" i="6"/>
  <c r="I28" i="6"/>
  <c r="E28" i="6"/>
  <c r="P28" i="6"/>
  <c r="D28" i="6"/>
  <c r="U30" i="6"/>
  <c r="Q30" i="6"/>
  <c r="M30" i="6"/>
  <c r="I30" i="6"/>
  <c r="E30" i="6"/>
  <c r="N30" i="6"/>
  <c r="J30" i="6"/>
  <c r="B30" i="6"/>
  <c r="T30" i="6"/>
  <c r="P30" i="6"/>
  <c r="L30" i="6"/>
  <c r="H30" i="6"/>
  <c r="D30" i="6"/>
  <c r="R30" i="6"/>
  <c r="F30" i="6"/>
  <c r="S30" i="6"/>
  <c r="O30" i="6"/>
  <c r="K30" i="6"/>
  <c r="G30" i="6"/>
  <c r="C30" i="6"/>
  <c r="S32" i="6"/>
  <c r="O32" i="6"/>
  <c r="K32" i="6"/>
  <c r="G32" i="6"/>
  <c r="C32" i="6"/>
  <c r="P32" i="6"/>
  <c r="D32" i="6"/>
  <c r="R32" i="6"/>
  <c r="N32" i="6"/>
  <c r="J32" i="6"/>
  <c r="F32" i="6"/>
  <c r="B32" i="6"/>
  <c r="T32" i="6"/>
  <c r="H32" i="6"/>
  <c r="U32" i="6"/>
  <c r="Q32" i="6"/>
  <c r="M32" i="6"/>
  <c r="I32" i="6"/>
  <c r="E32" i="6"/>
  <c r="L32" i="6"/>
  <c r="U34" i="6"/>
  <c r="Q34" i="6"/>
  <c r="M34" i="6"/>
  <c r="I34" i="6"/>
  <c r="E34" i="6"/>
  <c r="R34" i="6"/>
  <c r="J34" i="6"/>
  <c r="T34" i="6"/>
  <c r="P34" i="6"/>
  <c r="L34" i="6"/>
  <c r="H34" i="6"/>
  <c r="D34" i="6"/>
  <c r="B34" i="6"/>
  <c r="S34" i="6"/>
  <c r="O34" i="6"/>
  <c r="K34" i="6"/>
  <c r="G34" i="6"/>
  <c r="C34" i="6"/>
  <c r="N34" i="6"/>
  <c r="F34" i="6"/>
  <c r="S36" i="6"/>
  <c r="O36" i="6"/>
  <c r="K36" i="6"/>
  <c r="G36" i="6"/>
  <c r="C36" i="6"/>
  <c r="P36" i="6"/>
  <c r="H36" i="6"/>
  <c r="R36" i="6"/>
  <c r="N36" i="6"/>
  <c r="J36" i="6"/>
  <c r="F36" i="6"/>
  <c r="B36" i="6"/>
  <c r="L36" i="6"/>
  <c r="D36" i="6"/>
  <c r="U36" i="6"/>
  <c r="Q36" i="6"/>
  <c r="M36" i="6"/>
  <c r="I36" i="6"/>
  <c r="E36" i="6"/>
  <c r="T36" i="6"/>
  <c r="U38" i="6"/>
  <c r="Q38" i="6"/>
  <c r="M38" i="6"/>
  <c r="I38" i="6"/>
  <c r="E38" i="6"/>
  <c r="F38" i="6"/>
  <c r="T38" i="6"/>
  <c r="P38" i="6"/>
  <c r="L38" i="6"/>
  <c r="H38" i="6"/>
  <c r="D38" i="6"/>
  <c r="N38" i="6"/>
  <c r="B38" i="6"/>
  <c r="S38" i="6"/>
  <c r="O38" i="6"/>
  <c r="K38" i="6"/>
  <c r="G38" i="6"/>
  <c r="C38" i="6"/>
  <c r="R38" i="6"/>
  <c r="J38" i="6"/>
  <c r="S40" i="6"/>
  <c r="O40" i="6"/>
  <c r="K40" i="6"/>
  <c r="G40" i="6"/>
  <c r="C40" i="6"/>
  <c r="L40" i="6"/>
  <c r="D40" i="6"/>
  <c r="R40" i="6"/>
  <c r="N40" i="6"/>
  <c r="J40" i="6"/>
  <c r="F40" i="6"/>
  <c r="B40" i="6"/>
  <c r="T40" i="6"/>
  <c r="H40" i="6"/>
  <c r="U40" i="6"/>
  <c r="Q40" i="6"/>
  <c r="M40" i="6"/>
  <c r="I40" i="6"/>
  <c r="E40" i="6"/>
  <c r="P40" i="6"/>
  <c r="U42" i="6"/>
  <c r="Q42" i="6"/>
  <c r="M42" i="6"/>
  <c r="I42" i="6"/>
  <c r="E42" i="6"/>
  <c r="F42" i="6"/>
  <c r="T42" i="6"/>
  <c r="P42" i="6"/>
  <c r="L42" i="6"/>
  <c r="H42" i="6"/>
  <c r="D42" i="6"/>
  <c r="R42" i="6"/>
  <c r="J42" i="6"/>
  <c r="B42" i="6"/>
  <c r="S42" i="6"/>
  <c r="O42" i="6"/>
  <c r="K42" i="6"/>
  <c r="G42" i="6"/>
  <c r="C42" i="6"/>
  <c r="N42" i="6"/>
  <c r="S44" i="6"/>
  <c r="O44" i="6"/>
  <c r="K44" i="6"/>
  <c r="G44" i="6"/>
  <c r="C44" i="6"/>
  <c r="L44" i="6"/>
  <c r="R44" i="6"/>
  <c r="N44" i="6"/>
  <c r="J44" i="6"/>
  <c r="F44" i="6"/>
  <c r="B44" i="6"/>
  <c r="T44" i="6"/>
  <c r="H44" i="6"/>
  <c r="U44" i="6"/>
  <c r="Q44" i="6"/>
  <c r="M44" i="6"/>
  <c r="I44" i="6"/>
  <c r="E44" i="6"/>
  <c r="P44" i="6"/>
  <c r="D44" i="6"/>
  <c r="U46" i="6"/>
  <c r="Q46" i="6"/>
  <c r="M46" i="6"/>
  <c r="I46" i="6"/>
  <c r="E46" i="6"/>
  <c r="R46" i="6"/>
  <c r="J46" i="6"/>
  <c r="T46" i="6"/>
  <c r="P46" i="6"/>
  <c r="L46" i="6"/>
  <c r="H46" i="6"/>
  <c r="D46" i="6"/>
  <c r="N46" i="6"/>
  <c r="F46" i="6"/>
  <c r="S46" i="6"/>
  <c r="O46" i="6"/>
  <c r="K46" i="6"/>
  <c r="G46" i="6"/>
  <c r="C46" i="6"/>
  <c r="B46" i="6"/>
  <c r="S48" i="6"/>
  <c r="O48" i="6"/>
  <c r="K48" i="6"/>
  <c r="G48" i="6"/>
  <c r="C48" i="6"/>
  <c r="T48" i="6"/>
  <c r="D48" i="6"/>
  <c r="R48" i="6"/>
  <c r="N48" i="6"/>
  <c r="J48" i="6"/>
  <c r="F48" i="6"/>
  <c r="B48" i="6"/>
  <c r="P48" i="6"/>
  <c r="H48" i="6"/>
  <c r="U48" i="6"/>
  <c r="Q48" i="6"/>
  <c r="M48" i="6"/>
  <c r="I48" i="6"/>
  <c r="E48" i="6"/>
  <c r="L48" i="6"/>
  <c r="U50" i="6"/>
  <c r="Q50" i="6"/>
  <c r="M50" i="6"/>
  <c r="I50" i="6"/>
  <c r="E50" i="6"/>
  <c r="R50" i="6"/>
  <c r="J50" i="6"/>
  <c r="T50" i="6"/>
  <c r="P50" i="6"/>
  <c r="L50" i="6"/>
  <c r="H50" i="6"/>
  <c r="D50" i="6"/>
  <c r="F50" i="6"/>
  <c r="S50" i="6"/>
  <c r="O50" i="6"/>
  <c r="K50" i="6"/>
  <c r="G50" i="6"/>
  <c r="C50" i="6"/>
  <c r="N50" i="6"/>
  <c r="B50" i="6"/>
  <c r="S52" i="6"/>
  <c r="O52" i="6"/>
  <c r="K52" i="6"/>
  <c r="G52" i="6"/>
  <c r="C52" i="6"/>
  <c r="P52" i="6"/>
  <c r="D52" i="6"/>
  <c r="R52" i="6"/>
  <c r="N52" i="6"/>
  <c r="J52" i="6"/>
  <c r="F52" i="6"/>
  <c r="B52" i="6"/>
  <c r="L52" i="6"/>
  <c r="U52" i="6"/>
  <c r="Q52" i="6"/>
  <c r="M52" i="6"/>
  <c r="I52" i="6"/>
  <c r="E52" i="6"/>
  <c r="T52" i="6"/>
  <c r="H52" i="6"/>
  <c r="U54" i="6"/>
  <c r="Q54" i="6"/>
  <c r="M54" i="6"/>
  <c r="I54" i="6"/>
  <c r="E54" i="6"/>
  <c r="R54" i="6"/>
  <c r="J54" i="6"/>
  <c r="T54" i="6"/>
  <c r="P54" i="6"/>
  <c r="L54" i="6"/>
  <c r="H54" i="6"/>
  <c r="D54" i="6"/>
  <c r="F54" i="6"/>
  <c r="S54" i="6"/>
  <c r="O54" i="6"/>
  <c r="K54" i="6"/>
  <c r="G54" i="6"/>
  <c r="C54" i="6"/>
  <c r="N54" i="6"/>
  <c r="B54" i="6"/>
  <c r="S56" i="6"/>
  <c r="O56" i="6"/>
  <c r="K56" i="6"/>
  <c r="G56" i="6"/>
  <c r="C56" i="6"/>
  <c r="P56" i="6"/>
  <c r="H56" i="6"/>
  <c r="R56" i="6"/>
  <c r="N56" i="6"/>
  <c r="J56" i="6"/>
  <c r="F56" i="6"/>
  <c r="B56" i="6"/>
  <c r="T56" i="6"/>
  <c r="D56" i="6"/>
  <c r="U56" i="6"/>
  <c r="Q56" i="6"/>
  <c r="M56" i="6"/>
  <c r="I56" i="6"/>
  <c r="E56" i="6"/>
  <c r="L56" i="6"/>
  <c r="U58" i="6"/>
  <c r="Q58" i="6"/>
  <c r="M58" i="6"/>
  <c r="I58" i="6"/>
  <c r="E58" i="6"/>
  <c r="R58" i="6"/>
  <c r="F58" i="6"/>
  <c r="T58" i="6"/>
  <c r="P58" i="6"/>
  <c r="L58" i="6"/>
  <c r="H58" i="6"/>
  <c r="D58" i="6"/>
  <c r="N58" i="6"/>
  <c r="J58" i="6"/>
  <c r="B58" i="6"/>
  <c r="S58" i="6"/>
  <c r="O58" i="6"/>
  <c r="K58" i="6"/>
  <c r="G58" i="6"/>
  <c r="C58" i="6"/>
  <c r="S60" i="6"/>
  <c r="O60" i="6"/>
  <c r="K60" i="6"/>
  <c r="G60" i="6"/>
  <c r="C60" i="6"/>
  <c r="P60" i="6"/>
  <c r="D60" i="6"/>
  <c r="R60" i="6"/>
  <c r="N60" i="6"/>
  <c r="J60" i="6"/>
  <c r="F60" i="6"/>
  <c r="B60" i="6"/>
  <c r="L60" i="6"/>
  <c r="U60" i="6"/>
  <c r="Q60" i="6"/>
  <c r="M60" i="6"/>
  <c r="I60" i="6"/>
  <c r="E60" i="6"/>
  <c r="T60" i="6"/>
  <c r="H60" i="6"/>
  <c r="U62" i="6"/>
  <c r="Q62" i="6"/>
  <c r="M62" i="6"/>
  <c r="I62" i="6"/>
  <c r="E62" i="6"/>
  <c r="R62" i="6"/>
  <c r="F62" i="6"/>
  <c r="T62" i="6"/>
  <c r="P62" i="6"/>
  <c r="L62" i="6"/>
  <c r="H62" i="6"/>
  <c r="D62" i="6"/>
  <c r="N62" i="6"/>
  <c r="J62" i="6"/>
  <c r="S62" i="6"/>
  <c r="O62" i="6"/>
  <c r="K62" i="6"/>
  <c r="G62" i="6"/>
  <c r="C62" i="6"/>
  <c r="B62" i="6"/>
  <c r="S64" i="6"/>
  <c r="O64" i="6"/>
  <c r="K64" i="6"/>
  <c r="G64" i="6"/>
  <c r="C64" i="6"/>
  <c r="L64" i="6"/>
  <c r="R64" i="6"/>
  <c r="N64" i="6"/>
  <c r="J64" i="6"/>
  <c r="F64" i="6"/>
  <c r="B64" i="6"/>
  <c r="T64" i="6"/>
  <c r="H64" i="6"/>
  <c r="U64" i="6"/>
  <c r="Q64" i="6"/>
  <c r="M64" i="6"/>
  <c r="I64" i="6"/>
  <c r="E64" i="6"/>
  <c r="P64" i="6"/>
  <c r="D64" i="6"/>
  <c r="U66" i="6"/>
  <c r="Q66" i="6"/>
  <c r="M66" i="6"/>
  <c r="I66" i="6"/>
  <c r="E66" i="6"/>
  <c r="F66" i="6"/>
  <c r="T66" i="6"/>
  <c r="P66" i="6"/>
  <c r="L66" i="6"/>
  <c r="H66" i="6"/>
  <c r="D66" i="6"/>
  <c r="R66" i="6"/>
  <c r="J66" i="6"/>
  <c r="S66" i="6"/>
  <c r="O66" i="6"/>
  <c r="K66" i="6"/>
  <c r="G66" i="6"/>
  <c r="C66" i="6"/>
  <c r="N66" i="6"/>
  <c r="B66" i="6"/>
  <c r="S68" i="6"/>
  <c r="O68" i="6"/>
  <c r="K68" i="6"/>
  <c r="G68" i="6"/>
  <c r="C68" i="6"/>
  <c r="T68" i="6"/>
  <c r="D68" i="6"/>
  <c r="R68" i="6"/>
  <c r="N68" i="6"/>
  <c r="J68" i="6"/>
  <c r="F68" i="6"/>
  <c r="B68" i="6"/>
  <c r="P68" i="6"/>
  <c r="H68" i="6"/>
  <c r="U68" i="6"/>
  <c r="Q68" i="6"/>
  <c r="M68" i="6"/>
  <c r="I68" i="6"/>
  <c r="E68" i="6"/>
  <c r="L68" i="6"/>
  <c r="U70" i="6"/>
  <c r="Q70" i="6"/>
  <c r="M70" i="6"/>
  <c r="I70" i="6"/>
  <c r="E70" i="6"/>
  <c r="N70" i="6"/>
  <c r="F70" i="6"/>
  <c r="T70" i="6"/>
  <c r="P70" i="6"/>
  <c r="L70" i="6"/>
  <c r="H70" i="6"/>
  <c r="D70" i="6"/>
  <c r="R70" i="6"/>
  <c r="J70" i="6"/>
  <c r="S70" i="6"/>
  <c r="O70" i="6"/>
  <c r="K70" i="6"/>
  <c r="G70" i="6"/>
  <c r="C70" i="6"/>
  <c r="B70" i="6"/>
  <c r="S72" i="6"/>
  <c r="O72" i="6"/>
  <c r="K72" i="6"/>
  <c r="G72" i="6"/>
  <c r="C72" i="6"/>
  <c r="L72" i="6"/>
  <c r="R72" i="6"/>
  <c r="N72" i="6"/>
  <c r="J72" i="6"/>
  <c r="F72" i="6"/>
  <c r="B72" i="6"/>
  <c r="T72" i="6"/>
  <c r="H72" i="6"/>
  <c r="U72" i="6"/>
  <c r="Q72" i="6"/>
  <c r="M72" i="6"/>
  <c r="I72" i="6"/>
  <c r="E72" i="6"/>
  <c r="P72" i="6"/>
  <c r="D72" i="6"/>
  <c r="U74" i="6"/>
  <c r="Q74" i="6"/>
  <c r="M74" i="6"/>
  <c r="I74" i="6"/>
  <c r="E74" i="6"/>
  <c r="N74" i="6"/>
  <c r="F74" i="6"/>
  <c r="T74" i="6"/>
  <c r="P74" i="6"/>
  <c r="L74" i="6"/>
  <c r="H74" i="6"/>
  <c r="D74" i="6"/>
  <c r="R74" i="6"/>
  <c r="J74" i="6"/>
  <c r="S74" i="6"/>
  <c r="O74" i="6"/>
  <c r="K74" i="6"/>
  <c r="G74" i="6"/>
  <c r="C74" i="6"/>
  <c r="B74" i="6"/>
  <c r="S76" i="6"/>
  <c r="O76" i="6"/>
  <c r="K76" i="6"/>
  <c r="G76" i="6"/>
  <c r="C76" i="6"/>
  <c r="T76" i="6"/>
  <c r="H76" i="6"/>
  <c r="R76" i="6"/>
  <c r="N76" i="6"/>
  <c r="J76" i="6"/>
  <c r="F76" i="6"/>
  <c r="B76" i="6"/>
  <c r="L76" i="6"/>
  <c r="U76" i="6"/>
  <c r="Q76" i="6"/>
  <c r="M76" i="6"/>
  <c r="I76" i="6"/>
  <c r="E76" i="6"/>
  <c r="P76" i="6"/>
  <c r="D76" i="6"/>
  <c r="U78" i="6"/>
  <c r="Q78" i="6"/>
  <c r="M78" i="6"/>
  <c r="I78" i="6"/>
  <c r="E78" i="6"/>
  <c r="R78" i="6"/>
  <c r="B78" i="6"/>
  <c r="T78" i="6"/>
  <c r="P78" i="6"/>
  <c r="L78" i="6"/>
  <c r="H78" i="6"/>
  <c r="D78" i="6"/>
  <c r="F78" i="6"/>
  <c r="S78" i="6"/>
  <c r="O78" i="6"/>
  <c r="K78" i="6"/>
  <c r="G78" i="6"/>
  <c r="C78" i="6"/>
  <c r="N78" i="6"/>
  <c r="J78" i="6"/>
  <c r="S80" i="6"/>
  <c r="O80" i="6"/>
  <c r="K80" i="6"/>
  <c r="G80" i="6"/>
  <c r="C80" i="6"/>
  <c r="P80" i="6"/>
  <c r="H80" i="6"/>
  <c r="R80" i="6"/>
  <c r="N80" i="6"/>
  <c r="J80" i="6"/>
  <c r="F80" i="6"/>
  <c r="B80" i="6"/>
  <c r="T80" i="6"/>
  <c r="D80" i="6"/>
  <c r="U80" i="6"/>
  <c r="Q80" i="6"/>
  <c r="M80" i="6"/>
  <c r="I80" i="6"/>
  <c r="E80" i="6"/>
  <c r="L80" i="6"/>
  <c r="U82" i="6"/>
  <c r="Q82" i="6"/>
  <c r="M82" i="6"/>
  <c r="I82" i="6"/>
  <c r="E82" i="6"/>
  <c r="F82" i="6"/>
  <c r="T82" i="6"/>
  <c r="P82" i="6"/>
  <c r="L82" i="6"/>
  <c r="H82" i="6"/>
  <c r="D82" i="6"/>
  <c r="R82" i="6"/>
  <c r="N82" i="6"/>
  <c r="B82" i="6"/>
  <c r="S82" i="6"/>
  <c r="O82" i="6"/>
  <c r="K82" i="6"/>
  <c r="G82" i="6"/>
  <c r="C82" i="6"/>
  <c r="J82" i="6"/>
  <c r="S84" i="6"/>
  <c r="O84" i="6"/>
  <c r="K84" i="6"/>
  <c r="G84" i="6"/>
  <c r="C84" i="6"/>
  <c r="P84" i="6"/>
  <c r="H84" i="6"/>
  <c r="R84" i="6"/>
  <c r="N84" i="6"/>
  <c r="J84" i="6"/>
  <c r="F84" i="6"/>
  <c r="B84" i="6"/>
  <c r="T84" i="6"/>
  <c r="L84" i="6"/>
  <c r="D84" i="6"/>
  <c r="U84" i="6"/>
  <c r="Q84" i="6"/>
  <c r="M84" i="6"/>
  <c r="I84" i="6"/>
  <c r="E84" i="6"/>
  <c r="T156" i="6"/>
  <c r="P156" i="6"/>
  <c r="L156" i="6"/>
  <c r="H156" i="6"/>
  <c r="D156" i="6"/>
  <c r="S156" i="6"/>
  <c r="O156" i="6"/>
  <c r="K156" i="6"/>
  <c r="G156" i="6"/>
  <c r="C156" i="6"/>
  <c r="R156" i="6"/>
  <c r="N156" i="6"/>
  <c r="J156" i="6"/>
  <c r="F156" i="6"/>
  <c r="B156" i="6"/>
  <c r="M156" i="6"/>
  <c r="I156" i="6"/>
  <c r="U156" i="6"/>
  <c r="E156" i="6"/>
  <c r="Q156" i="6"/>
  <c r="T230" i="6"/>
  <c r="P230" i="6"/>
  <c r="L230" i="6"/>
  <c r="H230" i="6"/>
  <c r="D230" i="6"/>
  <c r="S230" i="6"/>
  <c r="O230" i="6"/>
  <c r="K230" i="6"/>
  <c r="G230" i="6"/>
  <c r="C230" i="6"/>
  <c r="R230" i="6"/>
  <c r="N230" i="6"/>
  <c r="J230" i="6"/>
  <c r="F230" i="6"/>
  <c r="B230" i="6"/>
  <c r="M230" i="6"/>
  <c r="I230" i="6"/>
  <c r="U230" i="6"/>
  <c r="E230" i="6"/>
  <c r="Q230" i="6"/>
  <c r="B4" i="7"/>
  <c r="J13" i="6"/>
  <c r="F13" i="6"/>
  <c r="B13" i="6"/>
  <c r="K13" i="6"/>
  <c r="M13" i="6"/>
  <c r="I13" i="6"/>
  <c r="E13" i="6"/>
  <c r="G13" i="6"/>
  <c r="L13" i="6"/>
  <c r="H13" i="6"/>
  <c r="D13" i="6"/>
  <c r="C13" i="6"/>
  <c r="T15" i="6"/>
  <c r="P15" i="6"/>
  <c r="L15" i="6"/>
  <c r="H15" i="6"/>
  <c r="D15" i="6"/>
  <c r="M15" i="6"/>
  <c r="S15" i="6"/>
  <c r="O15" i="6"/>
  <c r="K15" i="6"/>
  <c r="G15" i="6"/>
  <c r="C15" i="6"/>
  <c r="Q15" i="6"/>
  <c r="E15" i="6"/>
  <c r="R15" i="6"/>
  <c r="N15" i="6"/>
  <c r="J15" i="6"/>
  <c r="F15" i="6"/>
  <c r="B15" i="6"/>
  <c r="U15" i="6"/>
  <c r="I15" i="6"/>
  <c r="R17" i="6"/>
  <c r="N17" i="6"/>
  <c r="J17" i="6"/>
  <c r="P13" i="6" s="1"/>
  <c r="F17" i="6"/>
  <c r="B17" i="6"/>
  <c r="O17" i="6"/>
  <c r="C17" i="6"/>
  <c r="U17" i="6"/>
  <c r="Q17" i="6"/>
  <c r="M17" i="6"/>
  <c r="I17" i="6"/>
  <c r="E17" i="6"/>
  <c r="S17" i="6"/>
  <c r="K17" i="6"/>
  <c r="T17" i="6"/>
  <c r="P17" i="6"/>
  <c r="L17" i="6"/>
  <c r="H17" i="6"/>
  <c r="N13" i="6" s="1"/>
  <c r="D17" i="6"/>
  <c r="G17" i="6"/>
  <c r="T19" i="6"/>
  <c r="P19" i="6"/>
  <c r="L19" i="6"/>
  <c r="H19" i="6"/>
  <c r="D19" i="6"/>
  <c r="I19" i="6"/>
  <c r="S19" i="6"/>
  <c r="O19" i="6"/>
  <c r="K19" i="6"/>
  <c r="G19" i="6"/>
  <c r="C19" i="6"/>
  <c r="U19" i="6"/>
  <c r="M19" i="6"/>
  <c r="R19" i="6"/>
  <c r="N19" i="6"/>
  <c r="J19" i="6"/>
  <c r="F19" i="6"/>
  <c r="B19" i="6"/>
  <c r="Q19" i="6"/>
  <c r="E19" i="6"/>
  <c r="R21" i="6"/>
  <c r="N21" i="6"/>
  <c r="J21" i="6"/>
  <c r="F21" i="6"/>
  <c r="B21" i="6"/>
  <c r="O21" i="6"/>
  <c r="G21" i="6"/>
  <c r="U21" i="6"/>
  <c r="Q21" i="6"/>
  <c r="M21" i="6"/>
  <c r="I21" i="6"/>
  <c r="E21" i="6"/>
  <c r="S21" i="6"/>
  <c r="C21" i="6"/>
  <c r="T21" i="6"/>
  <c r="P21" i="6"/>
  <c r="L21" i="6"/>
  <c r="H21" i="6"/>
  <c r="D21" i="6"/>
  <c r="K21" i="6"/>
  <c r="T23" i="6"/>
  <c r="P23" i="6"/>
  <c r="L23" i="6"/>
  <c r="H23" i="6"/>
  <c r="D23" i="6"/>
  <c r="U23" i="6"/>
  <c r="I23" i="6"/>
  <c r="S23" i="6"/>
  <c r="O23" i="6"/>
  <c r="K23" i="6"/>
  <c r="G23" i="6"/>
  <c r="C23" i="6"/>
  <c r="Q23" i="6"/>
  <c r="E23" i="6"/>
  <c r="R23" i="6"/>
  <c r="N23" i="6"/>
  <c r="J23" i="6"/>
  <c r="F23" i="6"/>
  <c r="B23" i="6"/>
  <c r="M23" i="6"/>
  <c r="R25" i="6"/>
  <c r="N25" i="6"/>
  <c r="J25" i="6"/>
  <c r="F25" i="6"/>
  <c r="B25" i="6"/>
  <c r="K25" i="6"/>
  <c r="U25" i="6"/>
  <c r="Q25" i="6"/>
  <c r="M25" i="6"/>
  <c r="I25" i="6"/>
  <c r="E25" i="6"/>
  <c r="S25" i="6"/>
  <c r="G25" i="6"/>
  <c r="T25" i="6"/>
  <c r="P25" i="6"/>
  <c r="L25" i="6"/>
  <c r="H25" i="6"/>
  <c r="D25" i="6"/>
  <c r="O25" i="6"/>
  <c r="C25" i="6"/>
  <c r="T27" i="6"/>
  <c r="P27" i="6"/>
  <c r="L27" i="6"/>
  <c r="H27" i="6"/>
  <c r="D27" i="6"/>
  <c r="U27" i="6"/>
  <c r="I27" i="6"/>
  <c r="S27" i="6"/>
  <c r="O27" i="6"/>
  <c r="K27" i="6"/>
  <c r="G27" i="6"/>
  <c r="C27" i="6"/>
  <c r="Q27" i="6"/>
  <c r="E27" i="6"/>
  <c r="R27" i="6"/>
  <c r="N27" i="6"/>
  <c r="J27" i="6"/>
  <c r="F27" i="6"/>
  <c r="B27" i="6"/>
  <c r="M27" i="6"/>
  <c r="R29" i="6"/>
  <c r="N29" i="6"/>
  <c r="J29" i="6"/>
  <c r="F29" i="6"/>
  <c r="B29" i="6"/>
  <c r="K29" i="6"/>
  <c r="C29" i="6"/>
  <c r="U29" i="6"/>
  <c r="Q29" i="6"/>
  <c r="M29" i="6"/>
  <c r="O13" i="6" s="1"/>
  <c r="I29" i="6"/>
  <c r="E29" i="6"/>
  <c r="S29" i="6"/>
  <c r="G29" i="6"/>
  <c r="T29" i="6"/>
  <c r="P29" i="6"/>
  <c r="L29" i="6"/>
  <c r="H29" i="6"/>
  <c r="D29" i="6"/>
  <c r="O29" i="6"/>
  <c r="T31" i="6"/>
  <c r="P31" i="6"/>
  <c r="L31" i="6"/>
  <c r="H31" i="6"/>
  <c r="D31" i="6"/>
  <c r="M31" i="6"/>
  <c r="E31" i="6"/>
  <c r="S31" i="6"/>
  <c r="O31" i="6"/>
  <c r="K31" i="6"/>
  <c r="G31" i="6"/>
  <c r="C31" i="6"/>
  <c r="Q31" i="6"/>
  <c r="I31" i="6"/>
  <c r="R31" i="6"/>
  <c r="N31" i="6"/>
  <c r="J31" i="6"/>
  <c r="F31" i="6"/>
  <c r="B31" i="6"/>
  <c r="U31" i="6"/>
  <c r="R33" i="6"/>
  <c r="N33" i="6"/>
  <c r="J33" i="6"/>
  <c r="F33" i="6"/>
  <c r="B33" i="6"/>
  <c r="S33" i="6"/>
  <c r="G33" i="6"/>
  <c r="U33" i="6"/>
  <c r="Q33" i="6"/>
  <c r="M33" i="6"/>
  <c r="I33" i="6"/>
  <c r="E33" i="6"/>
  <c r="K33" i="6"/>
  <c r="T33" i="6"/>
  <c r="P33" i="6"/>
  <c r="L33" i="6"/>
  <c r="H33" i="6"/>
  <c r="D33" i="6"/>
  <c r="O33" i="6"/>
  <c r="C33" i="6"/>
  <c r="T35" i="6"/>
  <c r="P35" i="6"/>
  <c r="L35" i="6"/>
  <c r="H35" i="6"/>
  <c r="D35" i="6"/>
  <c r="Q35" i="6"/>
  <c r="E35" i="6"/>
  <c r="S35" i="6"/>
  <c r="O35" i="6"/>
  <c r="K35" i="6"/>
  <c r="G35" i="6"/>
  <c r="C35" i="6"/>
  <c r="M35" i="6"/>
  <c r="R35" i="6"/>
  <c r="N35" i="6"/>
  <c r="J35" i="6"/>
  <c r="F35" i="6"/>
  <c r="B35" i="6"/>
  <c r="U35" i="6"/>
  <c r="I35" i="6"/>
  <c r="R37" i="6"/>
  <c r="N37" i="6"/>
  <c r="J37" i="6"/>
  <c r="F37" i="6"/>
  <c r="B37" i="6"/>
  <c r="O37" i="6"/>
  <c r="G37" i="6"/>
  <c r="U37" i="6"/>
  <c r="Q37" i="6"/>
  <c r="M37" i="6"/>
  <c r="I37" i="6"/>
  <c r="E37" i="6"/>
  <c r="K37" i="6"/>
  <c r="C37" i="6"/>
  <c r="T37" i="6"/>
  <c r="P37" i="6"/>
  <c r="L37" i="6"/>
  <c r="H37" i="6"/>
  <c r="D37" i="6"/>
  <c r="S37" i="6"/>
  <c r="T39" i="6"/>
  <c r="P39" i="6"/>
  <c r="L39" i="6"/>
  <c r="H39" i="6"/>
  <c r="D39" i="6"/>
  <c r="M39" i="6"/>
  <c r="S39" i="6"/>
  <c r="O39" i="6"/>
  <c r="K39" i="6"/>
  <c r="G39" i="6"/>
  <c r="C39" i="6"/>
  <c r="Q39" i="6"/>
  <c r="E39" i="6"/>
  <c r="R39" i="6"/>
  <c r="N39" i="6"/>
  <c r="J39" i="6"/>
  <c r="F39" i="6"/>
  <c r="B39" i="6"/>
  <c r="U39" i="6"/>
  <c r="I39" i="6"/>
  <c r="R41" i="6"/>
  <c r="N41" i="6"/>
  <c r="J41" i="6"/>
  <c r="F41" i="6"/>
  <c r="B41" i="6"/>
  <c r="O41" i="6"/>
  <c r="C41" i="6"/>
  <c r="U41" i="6"/>
  <c r="Q41" i="6"/>
  <c r="M41" i="6"/>
  <c r="I41" i="6"/>
  <c r="E41" i="6"/>
  <c r="K41" i="6"/>
  <c r="T41" i="6"/>
  <c r="P41" i="6"/>
  <c r="L41" i="6"/>
  <c r="H41" i="6"/>
  <c r="D41" i="6"/>
  <c r="S41" i="6"/>
  <c r="G41" i="6"/>
  <c r="T43" i="6"/>
  <c r="P43" i="6"/>
  <c r="L43" i="6"/>
  <c r="H43" i="6"/>
  <c r="D43" i="6"/>
  <c r="U43" i="6"/>
  <c r="M43" i="6"/>
  <c r="S43" i="6"/>
  <c r="O43" i="6"/>
  <c r="K43" i="6"/>
  <c r="G43" i="6"/>
  <c r="C43" i="6"/>
  <c r="Q43" i="6"/>
  <c r="I43" i="6"/>
  <c r="R43" i="6"/>
  <c r="N43" i="6"/>
  <c r="J43" i="6"/>
  <c r="F43" i="6"/>
  <c r="B43" i="6"/>
  <c r="E43" i="6"/>
  <c r="R45" i="6"/>
  <c r="N45" i="6"/>
  <c r="J45" i="6"/>
  <c r="F45" i="6"/>
  <c r="B45" i="6"/>
  <c r="O45" i="6"/>
  <c r="C45" i="6"/>
  <c r="U45" i="6"/>
  <c r="Q45" i="6"/>
  <c r="M45" i="6"/>
  <c r="I45" i="6"/>
  <c r="E45" i="6"/>
  <c r="S45" i="6"/>
  <c r="G45" i="6"/>
  <c r="T45" i="6"/>
  <c r="P45" i="6"/>
  <c r="L45" i="6"/>
  <c r="H45" i="6"/>
  <c r="D45" i="6"/>
  <c r="K45" i="6"/>
  <c r="T47" i="6"/>
  <c r="P47" i="6"/>
  <c r="L47" i="6"/>
  <c r="H47" i="6"/>
  <c r="D47" i="6"/>
  <c r="M47" i="6"/>
  <c r="I47" i="6"/>
  <c r="S47" i="6"/>
  <c r="O47" i="6"/>
  <c r="K47" i="6"/>
  <c r="G47" i="6"/>
  <c r="C47" i="6"/>
  <c r="Q47" i="6"/>
  <c r="E47" i="6"/>
  <c r="R47" i="6"/>
  <c r="N47" i="6"/>
  <c r="J47" i="6"/>
  <c r="F47" i="6"/>
  <c r="B47" i="6"/>
  <c r="U47" i="6"/>
  <c r="R49" i="6"/>
  <c r="N49" i="6"/>
  <c r="J49" i="6"/>
  <c r="F49" i="6"/>
  <c r="B49" i="6"/>
  <c r="S49" i="6"/>
  <c r="K49" i="6"/>
  <c r="U49" i="6"/>
  <c r="Q49" i="6"/>
  <c r="M49" i="6"/>
  <c r="I49" i="6"/>
  <c r="E49" i="6"/>
  <c r="O49" i="6"/>
  <c r="G49" i="6"/>
  <c r="T49" i="6"/>
  <c r="P49" i="6"/>
  <c r="L49" i="6"/>
  <c r="H49" i="6"/>
  <c r="D49" i="6"/>
  <c r="C49" i="6"/>
  <c r="T51" i="6"/>
  <c r="P51" i="6"/>
  <c r="L51" i="6"/>
  <c r="H51" i="6"/>
  <c r="D51" i="6"/>
  <c r="Q51" i="6"/>
  <c r="E51" i="6"/>
  <c r="S51" i="6"/>
  <c r="O51" i="6"/>
  <c r="K51" i="6"/>
  <c r="G51" i="6"/>
  <c r="C51" i="6"/>
  <c r="U51" i="6"/>
  <c r="M51" i="6"/>
  <c r="R51" i="6"/>
  <c r="N51" i="6"/>
  <c r="J51" i="6"/>
  <c r="F51" i="6"/>
  <c r="B51" i="6"/>
  <c r="I51" i="6"/>
  <c r="R53" i="6"/>
  <c r="N53" i="6"/>
  <c r="J53" i="6"/>
  <c r="F53" i="6"/>
  <c r="B53" i="6"/>
  <c r="O53" i="6"/>
  <c r="G53" i="6"/>
  <c r="U53" i="6"/>
  <c r="Q53" i="6"/>
  <c r="M53" i="6"/>
  <c r="I53" i="6"/>
  <c r="E53" i="6"/>
  <c r="S53" i="6"/>
  <c r="C53" i="6"/>
  <c r="T53" i="6"/>
  <c r="P53" i="6"/>
  <c r="L53" i="6"/>
  <c r="H53" i="6"/>
  <c r="D53" i="6"/>
  <c r="K53" i="6"/>
  <c r="T59" i="6"/>
  <c r="P59" i="6"/>
  <c r="L59" i="6"/>
  <c r="H59" i="6"/>
  <c r="D59" i="6"/>
  <c r="I59" i="6"/>
  <c r="S59" i="6"/>
  <c r="O59" i="6"/>
  <c r="K59" i="6"/>
  <c r="G59" i="6"/>
  <c r="C59" i="6"/>
  <c r="U59" i="6"/>
  <c r="Q59" i="6"/>
  <c r="E59" i="6"/>
  <c r="R59" i="6"/>
  <c r="N59" i="6"/>
  <c r="J59" i="6"/>
  <c r="F59" i="6"/>
  <c r="B59" i="6"/>
  <c r="M59" i="6"/>
  <c r="T63" i="6"/>
  <c r="P63" i="6"/>
  <c r="L63" i="6"/>
  <c r="H63" i="6"/>
  <c r="D63" i="6"/>
  <c r="U63" i="6"/>
  <c r="E63" i="6"/>
  <c r="S63" i="6"/>
  <c r="O63" i="6"/>
  <c r="K63" i="6"/>
  <c r="G63" i="6"/>
  <c r="C63" i="6"/>
  <c r="Q63" i="6"/>
  <c r="I63" i="6"/>
  <c r="R63" i="6"/>
  <c r="N63" i="6"/>
  <c r="J63" i="6"/>
  <c r="F63" i="6"/>
  <c r="B63" i="6"/>
  <c r="M63" i="6"/>
  <c r="T67" i="6"/>
  <c r="P67" i="6"/>
  <c r="L67" i="6"/>
  <c r="H67" i="6"/>
  <c r="D67" i="6"/>
  <c r="M67" i="6"/>
  <c r="S67" i="6"/>
  <c r="O67" i="6"/>
  <c r="K67" i="6"/>
  <c r="G67" i="6"/>
  <c r="C67" i="6"/>
  <c r="Q67" i="6"/>
  <c r="I67" i="6"/>
  <c r="R67" i="6"/>
  <c r="N67" i="6"/>
  <c r="J67" i="6"/>
  <c r="F67" i="6"/>
  <c r="B67" i="6"/>
  <c r="U67" i="6"/>
  <c r="E67" i="6"/>
  <c r="T71" i="6"/>
  <c r="P71" i="6"/>
  <c r="L71" i="6"/>
  <c r="H71" i="6"/>
  <c r="D71" i="6"/>
  <c r="U71" i="6"/>
  <c r="E71" i="6"/>
  <c r="S71" i="6"/>
  <c r="O71" i="6"/>
  <c r="K71" i="6"/>
  <c r="G71" i="6"/>
  <c r="C71" i="6"/>
  <c r="Q71" i="6"/>
  <c r="I71" i="6"/>
  <c r="R71" i="6"/>
  <c r="N71" i="6"/>
  <c r="J71" i="6"/>
  <c r="F71" i="6"/>
  <c r="B71" i="6"/>
  <c r="M71" i="6"/>
  <c r="T75" i="6"/>
  <c r="P75" i="6"/>
  <c r="L75" i="6"/>
  <c r="H75" i="6"/>
  <c r="D75" i="6"/>
  <c r="M75" i="6"/>
  <c r="E75" i="6"/>
  <c r="S75" i="6"/>
  <c r="O75" i="6"/>
  <c r="K75" i="6"/>
  <c r="G75" i="6"/>
  <c r="C75" i="6"/>
  <c r="U75" i="6"/>
  <c r="I75" i="6"/>
  <c r="R75" i="6"/>
  <c r="N75" i="6"/>
  <c r="J75" i="6"/>
  <c r="F75" i="6"/>
  <c r="B75" i="6"/>
  <c r="Q75" i="6"/>
  <c r="R77" i="6"/>
  <c r="N77" i="6"/>
  <c r="J77" i="6"/>
  <c r="F77" i="6"/>
  <c r="B77" i="6"/>
  <c r="S77" i="6"/>
  <c r="G77" i="6"/>
  <c r="U77" i="6"/>
  <c r="Q77" i="6"/>
  <c r="M77" i="6"/>
  <c r="I77" i="6"/>
  <c r="E77" i="6"/>
  <c r="O77" i="6"/>
  <c r="C77" i="6"/>
  <c r="T77" i="6"/>
  <c r="P77" i="6"/>
  <c r="L77" i="6"/>
  <c r="H77" i="6"/>
  <c r="D77" i="6"/>
  <c r="K77" i="6"/>
  <c r="T79" i="6"/>
  <c r="P79" i="6"/>
  <c r="L79" i="6"/>
  <c r="H79" i="6"/>
  <c r="D79" i="6"/>
  <c r="U79" i="6"/>
  <c r="I79" i="6"/>
  <c r="S79" i="6"/>
  <c r="O79" i="6"/>
  <c r="K79" i="6"/>
  <c r="G79" i="6"/>
  <c r="C79" i="6"/>
  <c r="M79" i="6"/>
  <c r="R79" i="6"/>
  <c r="N79" i="6"/>
  <c r="J79" i="6"/>
  <c r="F79" i="6"/>
  <c r="B79" i="6"/>
  <c r="Q79" i="6"/>
  <c r="E79" i="6"/>
  <c r="R81" i="6"/>
  <c r="N81" i="6"/>
  <c r="J81" i="6"/>
  <c r="F81" i="6"/>
  <c r="B81" i="6"/>
  <c r="O81" i="6"/>
  <c r="C81" i="6"/>
  <c r="U81" i="6"/>
  <c r="Q81" i="6"/>
  <c r="M81" i="6"/>
  <c r="I81" i="6"/>
  <c r="E81" i="6"/>
  <c r="S81" i="6"/>
  <c r="G81" i="6"/>
  <c r="T81" i="6"/>
  <c r="P81" i="6"/>
  <c r="L81" i="6"/>
  <c r="H81" i="6"/>
  <c r="D81" i="6"/>
  <c r="K81" i="6"/>
  <c r="U85" i="6"/>
  <c r="Q85" i="6"/>
  <c r="M85" i="6"/>
  <c r="I85" i="6"/>
  <c r="T85" i="6"/>
  <c r="P85" i="6"/>
  <c r="L85" i="6"/>
  <c r="S85" i="6"/>
  <c r="K85" i="6"/>
  <c r="F85" i="6"/>
  <c r="B85" i="6"/>
  <c r="G85" i="6"/>
  <c r="C85" i="6"/>
  <c r="R85" i="6"/>
  <c r="J85" i="6"/>
  <c r="E85" i="6"/>
  <c r="N85" i="6"/>
  <c r="O85" i="6"/>
  <c r="H85" i="6"/>
  <c r="D85" i="6"/>
  <c r="S87" i="6"/>
  <c r="O87" i="6"/>
  <c r="K87" i="6"/>
  <c r="G87" i="6"/>
  <c r="C87" i="6"/>
  <c r="R87" i="6"/>
  <c r="N87" i="6"/>
  <c r="J87" i="6"/>
  <c r="F87" i="6"/>
  <c r="B87" i="6"/>
  <c r="Q87" i="6"/>
  <c r="I87" i="6"/>
  <c r="T87" i="6"/>
  <c r="L87" i="6"/>
  <c r="D87" i="6"/>
  <c r="P87" i="6"/>
  <c r="H87" i="6"/>
  <c r="U87" i="6"/>
  <c r="M87" i="6"/>
  <c r="E87" i="6"/>
  <c r="T91" i="6"/>
  <c r="P91" i="6"/>
  <c r="L91" i="6"/>
  <c r="H91" i="6"/>
  <c r="D91" i="6"/>
  <c r="S91" i="6"/>
  <c r="O91" i="6"/>
  <c r="K91" i="6"/>
  <c r="G91" i="6"/>
  <c r="C91" i="6"/>
  <c r="R91" i="6"/>
  <c r="N91" i="6"/>
  <c r="J91" i="6"/>
  <c r="F91" i="6"/>
  <c r="B91" i="6"/>
  <c r="M91" i="6"/>
  <c r="Q91" i="6"/>
  <c r="I91" i="6"/>
  <c r="U91" i="6"/>
  <c r="E91" i="6"/>
  <c r="T95" i="6"/>
  <c r="P95" i="6"/>
  <c r="L95" i="6"/>
  <c r="H95" i="6"/>
  <c r="D95" i="6"/>
  <c r="S95" i="6"/>
  <c r="O95" i="6"/>
  <c r="K95" i="6"/>
  <c r="G95" i="6"/>
  <c r="C95" i="6"/>
  <c r="R95" i="6"/>
  <c r="N95" i="6"/>
  <c r="J95" i="6"/>
  <c r="F95" i="6"/>
  <c r="B95" i="6"/>
  <c r="I95" i="6"/>
  <c r="M95" i="6"/>
  <c r="U95" i="6"/>
  <c r="E95" i="6"/>
  <c r="Q95" i="6"/>
  <c r="T99" i="6"/>
  <c r="P99" i="6"/>
  <c r="L99" i="6"/>
  <c r="H99" i="6"/>
  <c r="D99" i="6"/>
  <c r="S99" i="6"/>
  <c r="O99" i="6"/>
  <c r="K99" i="6"/>
  <c r="G99" i="6"/>
  <c r="C99" i="6"/>
  <c r="R99" i="6"/>
  <c r="N99" i="6"/>
  <c r="J99" i="6"/>
  <c r="F99" i="6"/>
  <c r="B99" i="6"/>
  <c r="U99" i="6"/>
  <c r="E99" i="6"/>
  <c r="I99" i="6"/>
  <c r="Q99" i="6"/>
  <c r="M99" i="6"/>
  <c r="T103" i="6"/>
  <c r="P103" i="6"/>
  <c r="L103" i="6"/>
  <c r="H103" i="6"/>
  <c r="D103" i="6"/>
  <c r="S103" i="6"/>
  <c r="O103" i="6"/>
  <c r="K103" i="6"/>
  <c r="G103" i="6"/>
  <c r="C103" i="6"/>
  <c r="R103" i="6"/>
  <c r="N103" i="6"/>
  <c r="J103" i="6"/>
  <c r="F103" i="6"/>
  <c r="B103" i="6"/>
  <c r="Q103" i="6"/>
  <c r="U103" i="6"/>
  <c r="M103" i="6"/>
  <c r="I103" i="6"/>
  <c r="E103" i="6"/>
  <c r="T107" i="6"/>
  <c r="P107" i="6"/>
  <c r="L107" i="6"/>
  <c r="H107" i="6"/>
  <c r="D107" i="6"/>
  <c r="S107" i="6"/>
  <c r="O107" i="6"/>
  <c r="K107" i="6"/>
  <c r="G107" i="6"/>
  <c r="C107" i="6"/>
  <c r="R107" i="6"/>
  <c r="N107" i="6"/>
  <c r="J107" i="6"/>
  <c r="F107" i="6"/>
  <c r="B107" i="6"/>
  <c r="M107" i="6"/>
  <c r="Q107" i="6"/>
  <c r="I107" i="6"/>
  <c r="U107" i="6"/>
  <c r="E107" i="6"/>
  <c r="T111" i="6"/>
  <c r="P111" i="6"/>
  <c r="L111" i="6"/>
  <c r="H111" i="6"/>
  <c r="D111" i="6"/>
  <c r="S111" i="6"/>
  <c r="O111" i="6"/>
  <c r="K111" i="6"/>
  <c r="G111" i="6"/>
  <c r="C111" i="6"/>
  <c r="R111" i="6"/>
  <c r="N111" i="6"/>
  <c r="J111" i="6"/>
  <c r="F111" i="6"/>
  <c r="B111" i="6"/>
  <c r="I111" i="6"/>
  <c r="M111" i="6"/>
  <c r="U111" i="6"/>
  <c r="E111" i="6"/>
  <c r="Q111" i="6"/>
  <c r="T115" i="6"/>
  <c r="P115" i="6"/>
  <c r="L115" i="6"/>
  <c r="H115" i="6"/>
  <c r="D115" i="6"/>
  <c r="S115" i="6"/>
  <c r="O115" i="6"/>
  <c r="K115" i="6"/>
  <c r="G115" i="6"/>
  <c r="C115" i="6"/>
  <c r="R115" i="6"/>
  <c r="N115" i="6"/>
  <c r="J115" i="6"/>
  <c r="F115" i="6"/>
  <c r="B115" i="6"/>
  <c r="U115" i="6"/>
  <c r="E115" i="6"/>
  <c r="Q115" i="6"/>
  <c r="I115" i="6"/>
  <c r="M115" i="6"/>
  <c r="T119" i="6"/>
  <c r="P119" i="6"/>
  <c r="L119" i="6"/>
  <c r="H119" i="6"/>
  <c r="D119" i="6"/>
  <c r="S119" i="6"/>
  <c r="O119" i="6"/>
  <c r="K119" i="6"/>
  <c r="G119" i="6"/>
  <c r="C119" i="6"/>
  <c r="R119" i="6"/>
  <c r="N119" i="6"/>
  <c r="J119" i="6"/>
  <c r="F119" i="6"/>
  <c r="B119" i="6"/>
  <c r="Q119" i="6"/>
  <c r="M119" i="6"/>
  <c r="U119" i="6"/>
  <c r="I119" i="6"/>
  <c r="E119" i="6"/>
  <c r="T123" i="6"/>
  <c r="P123" i="6"/>
  <c r="L123" i="6"/>
  <c r="H123" i="6"/>
  <c r="D123" i="6"/>
  <c r="S123" i="6"/>
  <c r="O123" i="6"/>
  <c r="K123" i="6"/>
  <c r="G123" i="6"/>
  <c r="C123" i="6"/>
  <c r="R123" i="6"/>
  <c r="N123" i="6"/>
  <c r="J123" i="6"/>
  <c r="F123" i="6"/>
  <c r="B123" i="6"/>
  <c r="M123" i="6"/>
  <c r="I123" i="6"/>
  <c r="U123" i="6"/>
  <c r="E123" i="6"/>
  <c r="Q123" i="6"/>
  <c r="T127" i="6"/>
  <c r="P127" i="6"/>
  <c r="L127" i="6"/>
  <c r="H127" i="6"/>
  <c r="D127" i="6"/>
  <c r="S127" i="6"/>
  <c r="O127" i="6"/>
  <c r="K127" i="6"/>
  <c r="G127" i="6"/>
  <c r="C127" i="6"/>
  <c r="R127" i="6"/>
  <c r="N127" i="6"/>
  <c r="J127" i="6"/>
  <c r="F127" i="6"/>
  <c r="B127" i="6"/>
  <c r="I127" i="6"/>
  <c r="M127" i="6"/>
  <c r="U127" i="6"/>
  <c r="E127" i="6"/>
  <c r="Q127" i="6"/>
  <c r="T131" i="6"/>
  <c r="P131" i="6"/>
  <c r="L131" i="6"/>
  <c r="H131" i="6"/>
  <c r="D131" i="6"/>
  <c r="S131" i="6"/>
  <c r="O131" i="6"/>
  <c r="K131" i="6"/>
  <c r="G131" i="6"/>
  <c r="C131" i="6"/>
  <c r="R131" i="6"/>
  <c r="N131" i="6"/>
  <c r="J131" i="6"/>
  <c r="F131" i="6"/>
  <c r="B131" i="6"/>
  <c r="U131" i="6"/>
  <c r="E131" i="6"/>
  <c r="I131" i="6"/>
  <c r="Q131" i="6"/>
  <c r="M131" i="6"/>
  <c r="S137" i="6"/>
  <c r="O137" i="6"/>
  <c r="K137" i="6"/>
  <c r="G137" i="6"/>
  <c r="C137" i="6"/>
  <c r="R137" i="6"/>
  <c r="N137" i="6"/>
  <c r="J137" i="6"/>
  <c r="F137" i="6"/>
  <c r="B137" i="6"/>
  <c r="U137" i="6"/>
  <c r="P137" i="6"/>
  <c r="H137" i="6"/>
  <c r="M137" i="6"/>
  <c r="E137" i="6"/>
  <c r="T137" i="6"/>
  <c r="L137" i="6"/>
  <c r="D137" i="6"/>
  <c r="I137" i="6"/>
  <c r="Q137" i="6"/>
  <c r="U301" i="6"/>
  <c r="Q301" i="6"/>
  <c r="M301" i="6"/>
  <c r="I301" i="6"/>
  <c r="E301" i="6"/>
  <c r="P301" i="6"/>
  <c r="K301" i="6"/>
  <c r="F301" i="6"/>
  <c r="T301" i="6"/>
  <c r="O301" i="6"/>
  <c r="J301" i="6"/>
  <c r="D301" i="6"/>
  <c r="N301" i="6"/>
  <c r="C301" i="6"/>
  <c r="L301" i="6"/>
  <c r="B301" i="6"/>
  <c r="S301" i="6"/>
  <c r="H301" i="6"/>
  <c r="R301" i="6"/>
  <c r="G301" i="6"/>
  <c r="S303" i="6"/>
  <c r="O303" i="6"/>
  <c r="K303" i="6"/>
  <c r="G303" i="6"/>
  <c r="C303" i="6"/>
  <c r="Q303" i="6"/>
  <c r="L303" i="6"/>
  <c r="F303" i="6"/>
  <c r="U303" i="6"/>
  <c r="P303" i="6"/>
  <c r="J303" i="6"/>
  <c r="E303" i="6"/>
  <c r="N303" i="6"/>
  <c r="D303" i="6"/>
  <c r="M303" i="6"/>
  <c r="B303" i="6"/>
  <c r="T303" i="6"/>
  <c r="I303" i="6"/>
  <c r="R303" i="6"/>
  <c r="H303" i="6"/>
  <c r="U305" i="6"/>
  <c r="Q305" i="6"/>
  <c r="M305" i="6"/>
  <c r="I305" i="6"/>
  <c r="E305" i="6"/>
  <c r="R305" i="6"/>
  <c r="L305" i="6"/>
  <c r="G305" i="6"/>
  <c r="B305" i="6"/>
  <c r="P305" i="6"/>
  <c r="K305" i="6"/>
  <c r="F305" i="6"/>
  <c r="O305" i="6"/>
  <c r="D305" i="6"/>
  <c r="N305" i="6"/>
  <c r="C305" i="6"/>
  <c r="T305" i="6"/>
  <c r="J305" i="6"/>
  <c r="S305" i="6"/>
  <c r="H305" i="6"/>
  <c r="T307" i="6"/>
  <c r="P307" i="6"/>
  <c r="U307" i="6"/>
  <c r="O307" i="6"/>
  <c r="K307" i="6"/>
  <c r="G307" i="6"/>
  <c r="C307" i="6"/>
  <c r="S307" i="6"/>
  <c r="M307" i="6"/>
  <c r="H307" i="6"/>
  <c r="B307" i="6"/>
  <c r="R307" i="6"/>
  <c r="L307" i="6"/>
  <c r="F307" i="6"/>
  <c r="Q307" i="6"/>
  <c r="E307" i="6"/>
  <c r="N307" i="6"/>
  <c r="D307" i="6"/>
  <c r="J307" i="6"/>
  <c r="I307" i="6"/>
  <c r="T86" i="6"/>
  <c r="P86" i="6"/>
  <c r="L86" i="6"/>
  <c r="H86" i="6"/>
  <c r="D86" i="6"/>
  <c r="S86" i="6"/>
  <c r="O86" i="6"/>
  <c r="K86" i="6"/>
  <c r="G86" i="6"/>
  <c r="C86" i="6"/>
  <c r="C97" i="6"/>
  <c r="C113" i="6"/>
  <c r="O117" i="6"/>
  <c r="K121" i="6"/>
  <c r="T140" i="6"/>
  <c r="P140" i="6"/>
  <c r="L140" i="6"/>
  <c r="H140" i="6"/>
  <c r="D140" i="6"/>
  <c r="S140" i="6"/>
  <c r="O140" i="6"/>
  <c r="K140" i="6"/>
  <c r="G140" i="6"/>
  <c r="C140" i="6"/>
  <c r="R140" i="6"/>
  <c r="N140" i="6"/>
  <c r="J140" i="6"/>
  <c r="F140" i="6"/>
  <c r="B140" i="6"/>
  <c r="M140" i="6"/>
  <c r="I140" i="6"/>
  <c r="U140" i="6"/>
  <c r="E140" i="6"/>
  <c r="B86" i="6"/>
  <c r="J86" i="6"/>
  <c r="R86" i="6"/>
  <c r="H88" i="6"/>
  <c r="O89" i="6"/>
  <c r="K93" i="6"/>
  <c r="B98" i="6"/>
  <c r="C101" i="6"/>
  <c r="D104" i="6"/>
  <c r="O105" i="6"/>
  <c r="B114" i="6"/>
  <c r="C117" i="6"/>
  <c r="S117" i="6"/>
  <c r="D120" i="6"/>
  <c r="O121" i="6"/>
  <c r="G129" i="6"/>
  <c r="B130" i="6"/>
  <c r="E133" i="6"/>
  <c r="Q140" i="6"/>
  <c r="B159" i="6"/>
  <c r="R97" i="6"/>
  <c r="N97" i="6"/>
  <c r="J97" i="6"/>
  <c r="F97" i="6"/>
  <c r="B97" i="6"/>
  <c r="U97" i="6"/>
  <c r="Q97" i="6"/>
  <c r="M97" i="6"/>
  <c r="I97" i="6"/>
  <c r="E97" i="6"/>
  <c r="T97" i="6"/>
  <c r="P97" i="6"/>
  <c r="L97" i="6"/>
  <c r="H97" i="6"/>
  <c r="D97" i="6"/>
  <c r="R101" i="6"/>
  <c r="N101" i="6"/>
  <c r="J101" i="6"/>
  <c r="F101" i="6"/>
  <c r="B101" i="6"/>
  <c r="U101" i="6"/>
  <c r="Q101" i="6"/>
  <c r="M101" i="6"/>
  <c r="I101" i="6"/>
  <c r="E101" i="6"/>
  <c r="T101" i="6"/>
  <c r="P101" i="6"/>
  <c r="L101" i="6"/>
  <c r="H101" i="6"/>
  <c r="D101" i="6"/>
  <c r="R109" i="6"/>
  <c r="N109" i="6"/>
  <c r="J109" i="6"/>
  <c r="F109" i="6"/>
  <c r="B109" i="6"/>
  <c r="U109" i="6"/>
  <c r="Q109" i="6"/>
  <c r="M109" i="6"/>
  <c r="I109" i="6"/>
  <c r="E109" i="6"/>
  <c r="T109" i="6"/>
  <c r="P109" i="6"/>
  <c r="L109" i="6"/>
  <c r="H109" i="6"/>
  <c r="D109" i="6"/>
  <c r="R113" i="6"/>
  <c r="N113" i="6"/>
  <c r="J113" i="6"/>
  <c r="F113" i="6"/>
  <c r="B113" i="6"/>
  <c r="U113" i="6"/>
  <c r="Q113" i="6"/>
  <c r="M113" i="6"/>
  <c r="I113" i="6"/>
  <c r="E113" i="6"/>
  <c r="T113" i="6"/>
  <c r="P113" i="6"/>
  <c r="L113" i="6"/>
  <c r="H113" i="6"/>
  <c r="D113" i="6"/>
  <c r="R125" i="6"/>
  <c r="N125" i="6"/>
  <c r="J125" i="6"/>
  <c r="F125" i="6"/>
  <c r="B125" i="6"/>
  <c r="U125" i="6"/>
  <c r="Q125" i="6"/>
  <c r="M125" i="6"/>
  <c r="I125" i="6"/>
  <c r="E125" i="6"/>
  <c r="T125" i="6"/>
  <c r="P125" i="6"/>
  <c r="L125" i="6"/>
  <c r="H125" i="6"/>
  <c r="D125" i="6"/>
  <c r="S141" i="6"/>
  <c r="O141" i="6"/>
  <c r="K141" i="6"/>
  <c r="G141" i="6"/>
  <c r="C141" i="6"/>
  <c r="R141" i="6"/>
  <c r="N141" i="6"/>
  <c r="J141" i="6"/>
  <c r="F141" i="6"/>
  <c r="B141" i="6"/>
  <c r="U141" i="6"/>
  <c r="Q141" i="6"/>
  <c r="M141" i="6"/>
  <c r="I141" i="6"/>
  <c r="E141" i="6"/>
  <c r="H141" i="6"/>
  <c r="T141" i="6"/>
  <c r="D141" i="6"/>
  <c r="P141" i="6"/>
  <c r="U147" i="6"/>
  <c r="Q147" i="6"/>
  <c r="M147" i="6"/>
  <c r="I147" i="6"/>
  <c r="E147" i="6"/>
  <c r="T147" i="6"/>
  <c r="P147" i="6"/>
  <c r="L147" i="6"/>
  <c r="H147" i="6"/>
  <c r="D147" i="6"/>
  <c r="S147" i="6"/>
  <c r="O147" i="6"/>
  <c r="K147" i="6"/>
  <c r="G147" i="6"/>
  <c r="C147" i="6"/>
  <c r="J147" i="6"/>
  <c r="F147" i="6"/>
  <c r="R147" i="6"/>
  <c r="B147" i="6"/>
  <c r="U155" i="6"/>
  <c r="Q155" i="6"/>
  <c r="M155" i="6"/>
  <c r="I155" i="6"/>
  <c r="E155" i="6"/>
  <c r="T155" i="6"/>
  <c r="P155" i="6"/>
  <c r="L155" i="6"/>
  <c r="H155" i="6"/>
  <c r="D155" i="6"/>
  <c r="S155" i="6"/>
  <c r="O155" i="6"/>
  <c r="K155" i="6"/>
  <c r="G155" i="6"/>
  <c r="C155" i="6"/>
  <c r="R155" i="6"/>
  <c r="B155" i="6"/>
  <c r="N155" i="6"/>
  <c r="J155" i="6"/>
  <c r="S157" i="6"/>
  <c r="O157" i="6"/>
  <c r="K157" i="6"/>
  <c r="G157" i="6"/>
  <c r="C157" i="6"/>
  <c r="R157" i="6"/>
  <c r="N157" i="6"/>
  <c r="J157" i="6"/>
  <c r="F157" i="6"/>
  <c r="B157" i="6"/>
  <c r="U157" i="6"/>
  <c r="Q157" i="6"/>
  <c r="M157" i="6"/>
  <c r="I157" i="6"/>
  <c r="E157" i="6"/>
  <c r="H157" i="6"/>
  <c r="T157" i="6"/>
  <c r="D157" i="6"/>
  <c r="P157" i="6"/>
  <c r="S171" i="6"/>
  <c r="O171" i="6"/>
  <c r="K171" i="6"/>
  <c r="G171" i="6"/>
  <c r="C171" i="6"/>
  <c r="R171" i="6"/>
  <c r="M171" i="6"/>
  <c r="H171" i="6"/>
  <c r="B171" i="6"/>
  <c r="Q171" i="6"/>
  <c r="L171" i="6"/>
  <c r="F171" i="6"/>
  <c r="U171" i="6"/>
  <c r="P171" i="6"/>
  <c r="J171" i="6"/>
  <c r="E171" i="6"/>
  <c r="D171" i="6"/>
  <c r="T171" i="6"/>
  <c r="N171" i="6"/>
  <c r="U173" i="6"/>
  <c r="Q173" i="6"/>
  <c r="M173" i="6"/>
  <c r="I173" i="6"/>
  <c r="E173" i="6"/>
  <c r="S173" i="6"/>
  <c r="N173" i="6"/>
  <c r="H173" i="6"/>
  <c r="C173" i="6"/>
  <c r="R173" i="6"/>
  <c r="L173" i="6"/>
  <c r="G173" i="6"/>
  <c r="B173" i="6"/>
  <c r="P173" i="6"/>
  <c r="K173" i="6"/>
  <c r="F173" i="6"/>
  <c r="D173" i="6"/>
  <c r="T173" i="6"/>
  <c r="O173" i="6"/>
  <c r="S179" i="6"/>
  <c r="O179" i="6"/>
  <c r="K179" i="6"/>
  <c r="G179" i="6"/>
  <c r="C179" i="6"/>
  <c r="U179" i="6"/>
  <c r="P179" i="6"/>
  <c r="J179" i="6"/>
  <c r="E179" i="6"/>
  <c r="T179" i="6"/>
  <c r="N179" i="6"/>
  <c r="I179" i="6"/>
  <c r="D179" i="6"/>
  <c r="R179" i="6"/>
  <c r="M179" i="6"/>
  <c r="H179" i="6"/>
  <c r="B179" i="6"/>
  <c r="F179" i="6"/>
  <c r="Q179" i="6"/>
  <c r="U181" i="6"/>
  <c r="Q181" i="6"/>
  <c r="M181" i="6"/>
  <c r="I181" i="6"/>
  <c r="E181" i="6"/>
  <c r="T181" i="6"/>
  <c r="P181" i="6"/>
  <c r="R181" i="6"/>
  <c r="K181" i="6"/>
  <c r="F181" i="6"/>
  <c r="O181" i="6"/>
  <c r="J181" i="6"/>
  <c r="D181" i="6"/>
  <c r="N181" i="6"/>
  <c r="H181" i="6"/>
  <c r="C181" i="6"/>
  <c r="G181" i="6"/>
  <c r="B181" i="6"/>
  <c r="S181" i="6"/>
  <c r="U185" i="6"/>
  <c r="Q185" i="6"/>
  <c r="M185" i="6"/>
  <c r="I185" i="6"/>
  <c r="E185" i="6"/>
  <c r="T185" i="6"/>
  <c r="P185" i="6"/>
  <c r="L185" i="6"/>
  <c r="H185" i="6"/>
  <c r="D185" i="6"/>
  <c r="N185" i="6"/>
  <c r="F185" i="6"/>
  <c r="S185" i="6"/>
  <c r="K185" i="6"/>
  <c r="C185" i="6"/>
  <c r="R185" i="6"/>
  <c r="J185" i="6"/>
  <c r="B185" i="6"/>
  <c r="O185" i="6"/>
  <c r="G185" i="6"/>
  <c r="S187" i="6"/>
  <c r="O187" i="6"/>
  <c r="K187" i="6"/>
  <c r="G187" i="6"/>
  <c r="C187" i="6"/>
  <c r="R187" i="6"/>
  <c r="N187" i="6"/>
  <c r="J187" i="6"/>
  <c r="F187" i="6"/>
  <c r="B187" i="6"/>
  <c r="T187" i="6"/>
  <c r="L187" i="6"/>
  <c r="D187" i="6"/>
  <c r="Q187" i="6"/>
  <c r="I187" i="6"/>
  <c r="P187" i="6"/>
  <c r="H187" i="6"/>
  <c r="E187" i="6"/>
  <c r="U187" i="6"/>
  <c r="U189" i="6"/>
  <c r="Q189" i="6"/>
  <c r="M189" i="6"/>
  <c r="I189" i="6"/>
  <c r="E189" i="6"/>
  <c r="T189" i="6"/>
  <c r="P189" i="6"/>
  <c r="L189" i="6"/>
  <c r="H189" i="6"/>
  <c r="D189" i="6"/>
  <c r="R189" i="6"/>
  <c r="J189" i="6"/>
  <c r="B189" i="6"/>
  <c r="O189" i="6"/>
  <c r="G189" i="6"/>
  <c r="N189" i="6"/>
  <c r="F189" i="6"/>
  <c r="S189" i="6"/>
  <c r="K189" i="6"/>
  <c r="S191" i="6"/>
  <c r="O191" i="6"/>
  <c r="K191" i="6"/>
  <c r="G191" i="6"/>
  <c r="C191" i="6"/>
  <c r="R191" i="6"/>
  <c r="N191" i="6"/>
  <c r="J191" i="6"/>
  <c r="F191" i="6"/>
  <c r="B191" i="6"/>
  <c r="P191" i="6"/>
  <c r="H191" i="6"/>
  <c r="U191" i="6"/>
  <c r="M191" i="6"/>
  <c r="E191" i="6"/>
  <c r="T191" i="6"/>
  <c r="L191" i="6"/>
  <c r="D191" i="6"/>
  <c r="Q191" i="6"/>
  <c r="I191" i="6"/>
  <c r="S195" i="6"/>
  <c r="O195" i="6"/>
  <c r="K195" i="6"/>
  <c r="G195" i="6"/>
  <c r="C195" i="6"/>
  <c r="R195" i="6"/>
  <c r="N195" i="6"/>
  <c r="J195" i="6"/>
  <c r="F195" i="6"/>
  <c r="B195" i="6"/>
  <c r="T195" i="6"/>
  <c r="L195" i="6"/>
  <c r="D195" i="6"/>
  <c r="Q195" i="6"/>
  <c r="I195" i="6"/>
  <c r="P195" i="6"/>
  <c r="H195" i="6"/>
  <c r="U195" i="6"/>
  <c r="M195" i="6"/>
  <c r="S203" i="6"/>
  <c r="O203" i="6"/>
  <c r="K203" i="6"/>
  <c r="G203" i="6"/>
  <c r="C203" i="6"/>
  <c r="R203" i="6"/>
  <c r="N203" i="6"/>
  <c r="J203" i="6"/>
  <c r="F203" i="6"/>
  <c r="B203" i="6"/>
  <c r="T203" i="6"/>
  <c r="L203" i="6"/>
  <c r="D203" i="6"/>
  <c r="Q203" i="6"/>
  <c r="I203" i="6"/>
  <c r="P203" i="6"/>
  <c r="H203" i="6"/>
  <c r="U203" i="6"/>
  <c r="M203" i="6"/>
  <c r="E203" i="6"/>
  <c r="U209" i="6"/>
  <c r="Q209" i="6"/>
  <c r="M209" i="6"/>
  <c r="I209" i="6"/>
  <c r="E209" i="6"/>
  <c r="T209" i="6"/>
  <c r="P209" i="6"/>
  <c r="L209" i="6"/>
  <c r="H209" i="6"/>
  <c r="D209" i="6"/>
  <c r="N209" i="6"/>
  <c r="F209" i="6"/>
  <c r="S209" i="6"/>
  <c r="K209" i="6"/>
  <c r="C209" i="6"/>
  <c r="R209" i="6"/>
  <c r="J209" i="6"/>
  <c r="B209" i="6"/>
  <c r="O209" i="6"/>
  <c r="G209" i="6"/>
  <c r="U217" i="6"/>
  <c r="Q217" i="6"/>
  <c r="M217" i="6"/>
  <c r="I217" i="6"/>
  <c r="E217" i="6"/>
  <c r="T217" i="6"/>
  <c r="P217" i="6"/>
  <c r="L217" i="6"/>
  <c r="H217" i="6"/>
  <c r="D217" i="6"/>
  <c r="S217" i="6"/>
  <c r="O217" i="6"/>
  <c r="K217" i="6"/>
  <c r="G217" i="6"/>
  <c r="C217" i="6"/>
  <c r="F217" i="6"/>
  <c r="R217" i="6"/>
  <c r="B217" i="6"/>
  <c r="N217" i="6"/>
  <c r="S219" i="6"/>
  <c r="O219" i="6"/>
  <c r="K219" i="6"/>
  <c r="G219" i="6"/>
  <c r="C219" i="6"/>
  <c r="R219" i="6"/>
  <c r="N219" i="6"/>
  <c r="J219" i="6"/>
  <c r="F219" i="6"/>
  <c r="B219" i="6"/>
  <c r="U219" i="6"/>
  <c r="Q219" i="6"/>
  <c r="M219" i="6"/>
  <c r="I219" i="6"/>
  <c r="E219" i="6"/>
  <c r="L219" i="6"/>
  <c r="H219" i="6"/>
  <c r="T219" i="6"/>
  <c r="D219" i="6"/>
  <c r="P219" i="6"/>
  <c r="U229" i="6"/>
  <c r="Q229" i="6"/>
  <c r="M229" i="6"/>
  <c r="I229" i="6"/>
  <c r="E229" i="6"/>
  <c r="T229" i="6"/>
  <c r="P229" i="6"/>
  <c r="L229" i="6"/>
  <c r="H229" i="6"/>
  <c r="D229" i="6"/>
  <c r="S229" i="6"/>
  <c r="O229" i="6"/>
  <c r="K229" i="6"/>
  <c r="G229" i="6"/>
  <c r="C229" i="6"/>
  <c r="R229" i="6"/>
  <c r="B229" i="6"/>
  <c r="N229" i="6"/>
  <c r="J229" i="6"/>
  <c r="F229" i="6"/>
  <c r="S243" i="6"/>
  <c r="O243" i="6"/>
  <c r="K243" i="6"/>
  <c r="G243" i="6"/>
  <c r="C243" i="6"/>
  <c r="U243" i="6"/>
  <c r="P243" i="6"/>
  <c r="J243" i="6"/>
  <c r="E243" i="6"/>
  <c r="T243" i="6"/>
  <c r="N243" i="6"/>
  <c r="I243" i="6"/>
  <c r="D243" i="6"/>
  <c r="R243" i="6"/>
  <c r="M243" i="6"/>
  <c r="H243" i="6"/>
  <c r="B243" i="6"/>
  <c r="Q243" i="6"/>
  <c r="L243" i="6"/>
  <c r="F243" i="6"/>
  <c r="U245" i="6"/>
  <c r="Q245" i="6"/>
  <c r="M245" i="6"/>
  <c r="I245" i="6"/>
  <c r="E245" i="6"/>
  <c r="S245" i="6"/>
  <c r="O245" i="6"/>
  <c r="K245" i="6"/>
  <c r="G245" i="6"/>
  <c r="C245" i="6"/>
  <c r="N245" i="6"/>
  <c r="F245" i="6"/>
  <c r="T245" i="6"/>
  <c r="L245" i="6"/>
  <c r="D245" i="6"/>
  <c r="R245" i="6"/>
  <c r="J245" i="6"/>
  <c r="B245" i="6"/>
  <c r="H245" i="6"/>
  <c r="P245" i="6"/>
  <c r="S247" i="6"/>
  <c r="O247" i="6"/>
  <c r="K247" i="6"/>
  <c r="G247" i="6"/>
  <c r="C247" i="6"/>
  <c r="U247" i="6"/>
  <c r="Q247" i="6"/>
  <c r="M247" i="6"/>
  <c r="I247" i="6"/>
  <c r="E247" i="6"/>
  <c r="T247" i="6"/>
  <c r="L247" i="6"/>
  <c r="D247" i="6"/>
  <c r="R247" i="6"/>
  <c r="J247" i="6"/>
  <c r="B247" i="6"/>
  <c r="P247" i="6"/>
  <c r="H247" i="6"/>
  <c r="N247" i="6"/>
  <c r="F247" i="6"/>
  <c r="U249" i="6"/>
  <c r="Q249" i="6"/>
  <c r="M249" i="6"/>
  <c r="I249" i="6"/>
  <c r="E249" i="6"/>
  <c r="S249" i="6"/>
  <c r="O249" i="6"/>
  <c r="K249" i="6"/>
  <c r="G249" i="6"/>
  <c r="C249" i="6"/>
  <c r="R249" i="6"/>
  <c r="J249" i="6"/>
  <c r="B249" i="6"/>
  <c r="P249" i="6"/>
  <c r="H249" i="6"/>
  <c r="N249" i="6"/>
  <c r="F249" i="6"/>
  <c r="T249" i="6"/>
  <c r="L249" i="6"/>
  <c r="D249" i="6"/>
  <c r="S251" i="6"/>
  <c r="O251" i="6"/>
  <c r="K251" i="6"/>
  <c r="G251" i="6"/>
  <c r="C251" i="6"/>
  <c r="U251" i="6"/>
  <c r="Q251" i="6"/>
  <c r="M251" i="6"/>
  <c r="I251" i="6"/>
  <c r="E251" i="6"/>
  <c r="P251" i="6"/>
  <c r="H251" i="6"/>
  <c r="N251" i="6"/>
  <c r="F251" i="6"/>
  <c r="T251" i="6"/>
  <c r="L251" i="6"/>
  <c r="D251" i="6"/>
  <c r="J251" i="6"/>
  <c r="B251" i="6"/>
  <c r="R251" i="6"/>
  <c r="U253" i="6"/>
  <c r="Q253" i="6"/>
  <c r="M253" i="6"/>
  <c r="I253" i="6"/>
  <c r="E253" i="6"/>
  <c r="S253" i="6"/>
  <c r="O253" i="6"/>
  <c r="K253" i="6"/>
  <c r="G253" i="6"/>
  <c r="C253" i="6"/>
  <c r="N253" i="6"/>
  <c r="F253" i="6"/>
  <c r="T253" i="6"/>
  <c r="L253" i="6"/>
  <c r="D253" i="6"/>
  <c r="R253" i="6"/>
  <c r="J253" i="6"/>
  <c r="B253" i="6"/>
  <c r="P253" i="6"/>
  <c r="H253" i="6"/>
  <c r="S259" i="6"/>
  <c r="O259" i="6"/>
  <c r="K259" i="6"/>
  <c r="G259" i="6"/>
  <c r="C259" i="6"/>
  <c r="R259" i="6"/>
  <c r="N259" i="6"/>
  <c r="J259" i="6"/>
  <c r="F259" i="6"/>
  <c r="B259" i="6"/>
  <c r="U259" i="6"/>
  <c r="Q259" i="6"/>
  <c r="M259" i="6"/>
  <c r="I259" i="6"/>
  <c r="E259" i="6"/>
  <c r="P259" i="6"/>
  <c r="L259" i="6"/>
  <c r="H259" i="6"/>
  <c r="T259" i="6"/>
  <c r="D259" i="6"/>
  <c r="U261" i="6"/>
  <c r="Q261" i="6"/>
  <c r="M261" i="6"/>
  <c r="I261" i="6"/>
  <c r="E261" i="6"/>
  <c r="T261" i="6"/>
  <c r="P261" i="6"/>
  <c r="L261" i="6"/>
  <c r="H261" i="6"/>
  <c r="D261" i="6"/>
  <c r="S261" i="6"/>
  <c r="O261" i="6"/>
  <c r="K261" i="6"/>
  <c r="G261" i="6"/>
  <c r="C261" i="6"/>
  <c r="F261" i="6"/>
  <c r="R261" i="6"/>
  <c r="B261" i="6"/>
  <c r="N261" i="6"/>
  <c r="J261" i="6"/>
  <c r="U273" i="6"/>
  <c r="Q273" i="6"/>
  <c r="M273" i="6"/>
  <c r="I273" i="6"/>
  <c r="E273" i="6"/>
  <c r="T273" i="6"/>
  <c r="P273" i="6"/>
  <c r="L273" i="6"/>
  <c r="H273" i="6"/>
  <c r="D273" i="6"/>
  <c r="S273" i="6"/>
  <c r="O273" i="6"/>
  <c r="K273" i="6"/>
  <c r="G273" i="6"/>
  <c r="C273" i="6"/>
  <c r="R273" i="6"/>
  <c r="B273" i="6"/>
  <c r="N273" i="6"/>
  <c r="J273" i="6"/>
  <c r="F273" i="6"/>
  <c r="U281" i="6"/>
  <c r="Q281" i="6"/>
  <c r="M281" i="6"/>
  <c r="I281" i="6"/>
  <c r="E281" i="6"/>
  <c r="R281" i="6"/>
  <c r="L281" i="6"/>
  <c r="G281" i="6"/>
  <c r="B281" i="6"/>
  <c r="P281" i="6"/>
  <c r="K281" i="6"/>
  <c r="F281" i="6"/>
  <c r="T281" i="6"/>
  <c r="O281" i="6"/>
  <c r="J281" i="6"/>
  <c r="D281" i="6"/>
  <c r="C281" i="6"/>
  <c r="S281" i="6"/>
  <c r="N281" i="6"/>
  <c r="H281" i="6"/>
  <c r="S287" i="6"/>
  <c r="O287" i="6"/>
  <c r="K287" i="6"/>
  <c r="G287" i="6"/>
  <c r="C287" i="6"/>
  <c r="T287" i="6"/>
  <c r="N287" i="6"/>
  <c r="I287" i="6"/>
  <c r="D287" i="6"/>
  <c r="R287" i="6"/>
  <c r="M287" i="6"/>
  <c r="H287" i="6"/>
  <c r="B287" i="6"/>
  <c r="Q287" i="6"/>
  <c r="L287" i="6"/>
  <c r="F287" i="6"/>
  <c r="E287" i="6"/>
  <c r="U287" i="6"/>
  <c r="P287" i="6"/>
  <c r="J287" i="6"/>
  <c r="S291" i="6"/>
  <c r="O291" i="6"/>
  <c r="K291" i="6"/>
  <c r="G291" i="6"/>
  <c r="C291" i="6"/>
  <c r="U291" i="6"/>
  <c r="P291" i="6"/>
  <c r="J291" i="6"/>
  <c r="E291" i="6"/>
  <c r="T291" i="6"/>
  <c r="N291" i="6"/>
  <c r="I291" i="6"/>
  <c r="D291" i="6"/>
  <c r="R291" i="6"/>
  <c r="M291" i="6"/>
  <c r="H291" i="6"/>
  <c r="B291" i="6"/>
  <c r="F291" i="6"/>
  <c r="Q291" i="6"/>
  <c r="L291" i="6"/>
  <c r="U293" i="6"/>
  <c r="Q293" i="6"/>
  <c r="M293" i="6"/>
  <c r="I293" i="6"/>
  <c r="E293" i="6"/>
  <c r="P293" i="6"/>
  <c r="K293" i="6"/>
  <c r="F293" i="6"/>
  <c r="T293" i="6"/>
  <c r="O293" i="6"/>
  <c r="J293" i="6"/>
  <c r="D293" i="6"/>
  <c r="S293" i="6"/>
  <c r="N293" i="6"/>
  <c r="H293" i="6"/>
  <c r="C293" i="6"/>
  <c r="G293" i="6"/>
  <c r="B293" i="6"/>
  <c r="R293" i="6"/>
  <c r="L293" i="6"/>
  <c r="R309" i="6"/>
  <c r="N309" i="6"/>
  <c r="J309" i="6"/>
  <c r="F309" i="6"/>
  <c r="B309" i="6"/>
  <c r="U309" i="6"/>
  <c r="P309" i="6"/>
  <c r="K309" i="6"/>
  <c r="E309" i="6"/>
  <c r="T309" i="6"/>
  <c r="M309" i="6"/>
  <c r="G309" i="6"/>
  <c r="S309" i="6"/>
  <c r="L309" i="6"/>
  <c r="D309" i="6"/>
  <c r="Q309" i="6"/>
  <c r="C309" i="6"/>
  <c r="O309" i="6"/>
  <c r="I309" i="6"/>
  <c r="H309" i="6"/>
  <c r="K89" i="6"/>
  <c r="G93" i="6"/>
  <c r="S97" i="6"/>
  <c r="O101" i="6"/>
  <c r="K105" i="6"/>
  <c r="G109" i="6"/>
  <c r="S113" i="6"/>
  <c r="S129" i="6"/>
  <c r="S135" i="6"/>
  <c r="J217" i="6"/>
  <c r="S88" i="6"/>
  <c r="O88" i="6"/>
  <c r="R88" i="6"/>
  <c r="N88" i="6"/>
  <c r="J88" i="6"/>
  <c r="F88" i="6"/>
  <c r="B88" i="6"/>
  <c r="U88" i="6"/>
  <c r="Q88" i="6"/>
  <c r="M88" i="6"/>
  <c r="I88" i="6"/>
  <c r="E88" i="6"/>
  <c r="U90" i="6"/>
  <c r="Q90" i="6"/>
  <c r="M90" i="6"/>
  <c r="I90" i="6"/>
  <c r="E90" i="6"/>
  <c r="T90" i="6"/>
  <c r="P90" i="6"/>
  <c r="L90" i="6"/>
  <c r="H90" i="6"/>
  <c r="D90" i="6"/>
  <c r="S90" i="6"/>
  <c r="O90" i="6"/>
  <c r="K90" i="6"/>
  <c r="G90" i="6"/>
  <c r="C90" i="6"/>
  <c r="S92" i="6"/>
  <c r="O92" i="6"/>
  <c r="K92" i="6"/>
  <c r="G92" i="6"/>
  <c r="C92" i="6"/>
  <c r="R92" i="6"/>
  <c r="N92" i="6"/>
  <c r="J92" i="6"/>
  <c r="F92" i="6"/>
  <c r="B92" i="6"/>
  <c r="U92" i="6"/>
  <c r="Q92" i="6"/>
  <c r="M92" i="6"/>
  <c r="I92" i="6"/>
  <c r="E92" i="6"/>
  <c r="U94" i="6"/>
  <c r="Q94" i="6"/>
  <c r="M94" i="6"/>
  <c r="I94" i="6"/>
  <c r="E94" i="6"/>
  <c r="T94" i="6"/>
  <c r="P94" i="6"/>
  <c r="L94" i="6"/>
  <c r="H94" i="6"/>
  <c r="D94" i="6"/>
  <c r="S94" i="6"/>
  <c r="O94" i="6"/>
  <c r="K94" i="6"/>
  <c r="G94" i="6"/>
  <c r="C94" i="6"/>
  <c r="S96" i="6"/>
  <c r="O96" i="6"/>
  <c r="K96" i="6"/>
  <c r="G96" i="6"/>
  <c r="C96" i="6"/>
  <c r="R96" i="6"/>
  <c r="N96" i="6"/>
  <c r="J96" i="6"/>
  <c r="F96" i="6"/>
  <c r="B96" i="6"/>
  <c r="U96" i="6"/>
  <c r="Q96" i="6"/>
  <c r="M96" i="6"/>
  <c r="I96" i="6"/>
  <c r="E96" i="6"/>
  <c r="U98" i="6"/>
  <c r="Q98" i="6"/>
  <c r="M98" i="6"/>
  <c r="I98" i="6"/>
  <c r="E98" i="6"/>
  <c r="T98" i="6"/>
  <c r="P98" i="6"/>
  <c r="L98" i="6"/>
  <c r="H98" i="6"/>
  <c r="D98" i="6"/>
  <c r="S98" i="6"/>
  <c r="O98" i="6"/>
  <c r="K98" i="6"/>
  <c r="G98" i="6"/>
  <c r="C98" i="6"/>
  <c r="S100" i="6"/>
  <c r="O100" i="6"/>
  <c r="K100" i="6"/>
  <c r="G100" i="6"/>
  <c r="C100" i="6"/>
  <c r="R100" i="6"/>
  <c r="N100" i="6"/>
  <c r="J100" i="6"/>
  <c r="F100" i="6"/>
  <c r="B100" i="6"/>
  <c r="U100" i="6"/>
  <c r="Q100" i="6"/>
  <c r="M100" i="6"/>
  <c r="I100" i="6"/>
  <c r="E100" i="6"/>
  <c r="U102" i="6"/>
  <c r="Q102" i="6"/>
  <c r="M102" i="6"/>
  <c r="I102" i="6"/>
  <c r="E102" i="6"/>
  <c r="T102" i="6"/>
  <c r="P102" i="6"/>
  <c r="L102" i="6"/>
  <c r="H102" i="6"/>
  <c r="D102" i="6"/>
  <c r="S102" i="6"/>
  <c r="O102" i="6"/>
  <c r="K102" i="6"/>
  <c r="G102" i="6"/>
  <c r="C102" i="6"/>
  <c r="S104" i="6"/>
  <c r="O104" i="6"/>
  <c r="K104" i="6"/>
  <c r="G104" i="6"/>
  <c r="C104" i="6"/>
  <c r="R104" i="6"/>
  <c r="N104" i="6"/>
  <c r="J104" i="6"/>
  <c r="F104" i="6"/>
  <c r="B104" i="6"/>
  <c r="U104" i="6"/>
  <c r="Q104" i="6"/>
  <c r="M104" i="6"/>
  <c r="I104" i="6"/>
  <c r="E104" i="6"/>
  <c r="U106" i="6"/>
  <c r="Q106" i="6"/>
  <c r="M106" i="6"/>
  <c r="I106" i="6"/>
  <c r="E106" i="6"/>
  <c r="T106" i="6"/>
  <c r="P106" i="6"/>
  <c r="L106" i="6"/>
  <c r="H106" i="6"/>
  <c r="D106" i="6"/>
  <c r="S106" i="6"/>
  <c r="O106" i="6"/>
  <c r="K106" i="6"/>
  <c r="G106" i="6"/>
  <c r="C106" i="6"/>
  <c r="S108" i="6"/>
  <c r="O108" i="6"/>
  <c r="K108" i="6"/>
  <c r="G108" i="6"/>
  <c r="C108" i="6"/>
  <c r="R108" i="6"/>
  <c r="N108" i="6"/>
  <c r="J108" i="6"/>
  <c r="F108" i="6"/>
  <c r="B108" i="6"/>
  <c r="U108" i="6"/>
  <c r="Q108" i="6"/>
  <c r="M108" i="6"/>
  <c r="I108" i="6"/>
  <c r="E108" i="6"/>
  <c r="U110" i="6"/>
  <c r="Q110" i="6"/>
  <c r="M110" i="6"/>
  <c r="I110" i="6"/>
  <c r="E110" i="6"/>
  <c r="T110" i="6"/>
  <c r="P110" i="6"/>
  <c r="L110" i="6"/>
  <c r="H110" i="6"/>
  <c r="D110" i="6"/>
  <c r="S110" i="6"/>
  <c r="O110" i="6"/>
  <c r="K110" i="6"/>
  <c r="G110" i="6"/>
  <c r="C110" i="6"/>
  <c r="S112" i="6"/>
  <c r="O112" i="6"/>
  <c r="K112" i="6"/>
  <c r="G112" i="6"/>
  <c r="C112" i="6"/>
  <c r="R112" i="6"/>
  <c r="N112" i="6"/>
  <c r="J112" i="6"/>
  <c r="F112" i="6"/>
  <c r="B112" i="6"/>
  <c r="U112" i="6"/>
  <c r="Q112" i="6"/>
  <c r="M112" i="6"/>
  <c r="I112" i="6"/>
  <c r="E112" i="6"/>
  <c r="U114" i="6"/>
  <c r="Q114" i="6"/>
  <c r="M114" i="6"/>
  <c r="I114" i="6"/>
  <c r="E114" i="6"/>
  <c r="T114" i="6"/>
  <c r="P114" i="6"/>
  <c r="L114" i="6"/>
  <c r="H114" i="6"/>
  <c r="D114" i="6"/>
  <c r="S114" i="6"/>
  <c r="O114" i="6"/>
  <c r="K114" i="6"/>
  <c r="G114" i="6"/>
  <c r="C114" i="6"/>
  <c r="S116" i="6"/>
  <c r="O116" i="6"/>
  <c r="K116" i="6"/>
  <c r="G116" i="6"/>
  <c r="C116" i="6"/>
  <c r="R116" i="6"/>
  <c r="N116" i="6"/>
  <c r="J116" i="6"/>
  <c r="F116" i="6"/>
  <c r="B116" i="6"/>
  <c r="U116" i="6"/>
  <c r="Q116" i="6"/>
  <c r="M116" i="6"/>
  <c r="I116" i="6"/>
  <c r="E116" i="6"/>
  <c r="U118" i="6"/>
  <c r="Q118" i="6"/>
  <c r="M118" i="6"/>
  <c r="I118" i="6"/>
  <c r="E118" i="6"/>
  <c r="T118" i="6"/>
  <c r="P118" i="6"/>
  <c r="L118" i="6"/>
  <c r="H118" i="6"/>
  <c r="D118" i="6"/>
  <c r="S118" i="6"/>
  <c r="O118" i="6"/>
  <c r="K118" i="6"/>
  <c r="G118" i="6"/>
  <c r="C118" i="6"/>
  <c r="S120" i="6"/>
  <c r="O120" i="6"/>
  <c r="K120" i="6"/>
  <c r="G120" i="6"/>
  <c r="C120" i="6"/>
  <c r="R120" i="6"/>
  <c r="N120" i="6"/>
  <c r="J120" i="6"/>
  <c r="F120" i="6"/>
  <c r="B120" i="6"/>
  <c r="U120" i="6"/>
  <c r="Q120" i="6"/>
  <c r="M120" i="6"/>
  <c r="I120" i="6"/>
  <c r="E120" i="6"/>
  <c r="U122" i="6"/>
  <c r="Q122" i="6"/>
  <c r="M122" i="6"/>
  <c r="I122" i="6"/>
  <c r="E122" i="6"/>
  <c r="T122" i="6"/>
  <c r="P122" i="6"/>
  <c r="L122" i="6"/>
  <c r="H122" i="6"/>
  <c r="D122" i="6"/>
  <c r="S122" i="6"/>
  <c r="O122" i="6"/>
  <c r="K122" i="6"/>
  <c r="G122" i="6"/>
  <c r="C122" i="6"/>
  <c r="S124" i="6"/>
  <c r="O124" i="6"/>
  <c r="K124" i="6"/>
  <c r="G124" i="6"/>
  <c r="C124" i="6"/>
  <c r="R124" i="6"/>
  <c r="N124" i="6"/>
  <c r="J124" i="6"/>
  <c r="F124" i="6"/>
  <c r="B124" i="6"/>
  <c r="U124" i="6"/>
  <c r="Q124" i="6"/>
  <c r="M124" i="6"/>
  <c r="I124" i="6"/>
  <c r="E124" i="6"/>
  <c r="U126" i="6"/>
  <c r="Q126" i="6"/>
  <c r="M126" i="6"/>
  <c r="I126" i="6"/>
  <c r="E126" i="6"/>
  <c r="T126" i="6"/>
  <c r="P126" i="6"/>
  <c r="L126" i="6"/>
  <c r="H126" i="6"/>
  <c r="D126" i="6"/>
  <c r="S126" i="6"/>
  <c r="O126" i="6"/>
  <c r="K126" i="6"/>
  <c r="G126" i="6"/>
  <c r="C126" i="6"/>
  <c r="S128" i="6"/>
  <c r="O128" i="6"/>
  <c r="K128" i="6"/>
  <c r="G128" i="6"/>
  <c r="C128" i="6"/>
  <c r="R128" i="6"/>
  <c r="N128" i="6"/>
  <c r="J128" i="6"/>
  <c r="F128" i="6"/>
  <c r="B128" i="6"/>
  <c r="U128" i="6"/>
  <c r="Q128" i="6"/>
  <c r="M128" i="6"/>
  <c r="I128" i="6"/>
  <c r="E128" i="6"/>
  <c r="U130" i="6"/>
  <c r="Q130" i="6"/>
  <c r="M130" i="6"/>
  <c r="I130" i="6"/>
  <c r="E130" i="6"/>
  <c r="T130" i="6"/>
  <c r="P130" i="6"/>
  <c r="L130" i="6"/>
  <c r="H130" i="6"/>
  <c r="D130" i="6"/>
  <c r="S130" i="6"/>
  <c r="O130" i="6"/>
  <c r="K130" i="6"/>
  <c r="G130" i="6"/>
  <c r="C130" i="6"/>
  <c r="S132" i="6"/>
  <c r="O132" i="6"/>
  <c r="K132" i="6"/>
  <c r="G132" i="6"/>
  <c r="C132" i="6"/>
  <c r="R132" i="6"/>
  <c r="N132" i="6"/>
  <c r="J132" i="6"/>
  <c r="F132" i="6"/>
  <c r="B132" i="6"/>
  <c r="U132" i="6"/>
  <c r="Q132" i="6"/>
  <c r="M132" i="6"/>
  <c r="I132" i="6"/>
  <c r="E132" i="6"/>
  <c r="R134" i="6"/>
  <c r="N134" i="6"/>
  <c r="J134" i="6"/>
  <c r="F134" i="6"/>
  <c r="B134" i="6"/>
  <c r="U134" i="6"/>
  <c r="Q134" i="6"/>
  <c r="M134" i="6"/>
  <c r="I134" i="6"/>
  <c r="E134" i="6"/>
  <c r="O134" i="6"/>
  <c r="G134" i="6"/>
  <c r="T134" i="6"/>
  <c r="L134" i="6"/>
  <c r="D134" i="6"/>
  <c r="S134" i="6"/>
  <c r="K134" i="6"/>
  <c r="C134" i="6"/>
  <c r="T136" i="6"/>
  <c r="P136" i="6"/>
  <c r="L136" i="6"/>
  <c r="H136" i="6"/>
  <c r="D136" i="6"/>
  <c r="S136" i="6"/>
  <c r="O136" i="6"/>
  <c r="K136" i="6"/>
  <c r="G136" i="6"/>
  <c r="C136" i="6"/>
  <c r="U136" i="6"/>
  <c r="M136" i="6"/>
  <c r="E136" i="6"/>
  <c r="R136" i="6"/>
  <c r="J136" i="6"/>
  <c r="B136" i="6"/>
  <c r="Q136" i="6"/>
  <c r="I136" i="6"/>
  <c r="R138" i="6"/>
  <c r="N138" i="6"/>
  <c r="J138" i="6"/>
  <c r="F138" i="6"/>
  <c r="B138" i="6"/>
  <c r="U138" i="6"/>
  <c r="Q138" i="6"/>
  <c r="M138" i="6"/>
  <c r="I138" i="6"/>
  <c r="E138" i="6"/>
  <c r="T138" i="6"/>
  <c r="P138" i="6"/>
  <c r="L138" i="6"/>
  <c r="H138" i="6"/>
  <c r="D138" i="6"/>
  <c r="G138" i="6"/>
  <c r="S138" i="6"/>
  <c r="C138" i="6"/>
  <c r="O138" i="6"/>
  <c r="R142" i="6"/>
  <c r="N142" i="6"/>
  <c r="J142" i="6"/>
  <c r="F142" i="6"/>
  <c r="B142" i="6"/>
  <c r="U142" i="6"/>
  <c r="Q142" i="6"/>
  <c r="M142" i="6"/>
  <c r="I142" i="6"/>
  <c r="E142" i="6"/>
  <c r="T142" i="6"/>
  <c r="P142" i="6"/>
  <c r="L142" i="6"/>
  <c r="H142" i="6"/>
  <c r="D142" i="6"/>
  <c r="S142" i="6"/>
  <c r="C142" i="6"/>
  <c r="O142" i="6"/>
  <c r="K142" i="6"/>
  <c r="T144" i="6"/>
  <c r="P144" i="6"/>
  <c r="L144" i="6"/>
  <c r="H144" i="6"/>
  <c r="D144" i="6"/>
  <c r="S144" i="6"/>
  <c r="O144" i="6"/>
  <c r="K144" i="6"/>
  <c r="G144" i="6"/>
  <c r="C144" i="6"/>
  <c r="R144" i="6"/>
  <c r="N144" i="6"/>
  <c r="J144" i="6"/>
  <c r="F144" i="6"/>
  <c r="B144" i="6"/>
  <c r="I144" i="6"/>
  <c r="U144" i="6"/>
  <c r="E144" i="6"/>
  <c r="Q144" i="6"/>
  <c r="R146" i="6"/>
  <c r="N146" i="6"/>
  <c r="J146" i="6"/>
  <c r="F146" i="6"/>
  <c r="B146" i="6"/>
  <c r="U146" i="6"/>
  <c r="Q146" i="6"/>
  <c r="M146" i="6"/>
  <c r="I146" i="6"/>
  <c r="E146" i="6"/>
  <c r="T146" i="6"/>
  <c r="P146" i="6"/>
  <c r="L146" i="6"/>
  <c r="H146" i="6"/>
  <c r="D146" i="6"/>
  <c r="O146" i="6"/>
  <c r="K146" i="6"/>
  <c r="G146" i="6"/>
  <c r="T148" i="6"/>
  <c r="P148" i="6"/>
  <c r="L148" i="6"/>
  <c r="H148" i="6"/>
  <c r="D148" i="6"/>
  <c r="S148" i="6"/>
  <c r="O148" i="6"/>
  <c r="K148" i="6"/>
  <c r="G148" i="6"/>
  <c r="C148" i="6"/>
  <c r="R148" i="6"/>
  <c r="N148" i="6"/>
  <c r="J148" i="6"/>
  <c r="F148" i="6"/>
  <c r="B148" i="6"/>
  <c r="U148" i="6"/>
  <c r="E148" i="6"/>
  <c r="Q148" i="6"/>
  <c r="M148" i="6"/>
  <c r="R150" i="6"/>
  <c r="N150" i="6"/>
  <c r="J150" i="6"/>
  <c r="F150" i="6"/>
  <c r="B150" i="6"/>
  <c r="U150" i="6"/>
  <c r="Q150" i="6"/>
  <c r="M150" i="6"/>
  <c r="I150" i="6"/>
  <c r="E150" i="6"/>
  <c r="T150" i="6"/>
  <c r="P150" i="6"/>
  <c r="L150" i="6"/>
  <c r="H150" i="6"/>
  <c r="D150" i="6"/>
  <c r="K150" i="6"/>
  <c r="G150" i="6"/>
  <c r="S150" i="6"/>
  <c r="C150" i="6"/>
  <c r="T152" i="6"/>
  <c r="P152" i="6"/>
  <c r="L152" i="6"/>
  <c r="H152" i="6"/>
  <c r="D152" i="6"/>
  <c r="S152" i="6"/>
  <c r="O152" i="6"/>
  <c r="K152" i="6"/>
  <c r="G152" i="6"/>
  <c r="C152" i="6"/>
  <c r="R152" i="6"/>
  <c r="N152" i="6"/>
  <c r="J152" i="6"/>
  <c r="F152" i="6"/>
  <c r="B152" i="6"/>
  <c r="Q152" i="6"/>
  <c r="M152" i="6"/>
  <c r="I152" i="6"/>
  <c r="R154" i="6"/>
  <c r="N154" i="6"/>
  <c r="J154" i="6"/>
  <c r="F154" i="6"/>
  <c r="B154" i="6"/>
  <c r="U154" i="6"/>
  <c r="Q154" i="6"/>
  <c r="M154" i="6"/>
  <c r="I154" i="6"/>
  <c r="E154" i="6"/>
  <c r="T154" i="6"/>
  <c r="P154" i="6"/>
  <c r="L154" i="6"/>
  <c r="H154" i="6"/>
  <c r="D154" i="6"/>
  <c r="G154" i="6"/>
  <c r="S154" i="6"/>
  <c r="C154" i="6"/>
  <c r="O154" i="6"/>
  <c r="R158" i="6"/>
  <c r="N158" i="6"/>
  <c r="J158" i="6"/>
  <c r="F158" i="6"/>
  <c r="B158" i="6"/>
  <c r="U158" i="6"/>
  <c r="Q158" i="6"/>
  <c r="M158" i="6"/>
  <c r="I158" i="6"/>
  <c r="E158" i="6"/>
  <c r="T158" i="6"/>
  <c r="P158" i="6"/>
  <c r="L158" i="6"/>
  <c r="H158" i="6"/>
  <c r="D158" i="6"/>
  <c r="S158" i="6"/>
  <c r="C158" i="6"/>
  <c r="O158" i="6"/>
  <c r="K158" i="6"/>
  <c r="T160" i="6"/>
  <c r="P160" i="6"/>
  <c r="L160" i="6"/>
  <c r="H160" i="6"/>
  <c r="D160" i="6"/>
  <c r="S160" i="6"/>
  <c r="O160" i="6"/>
  <c r="K160" i="6"/>
  <c r="G160" i="6"/>
  <c r="C160" i="6"/>
  <c r="R160" i="6"/>
  <c r="N160" i="6"/>
  <c r="J160" i="6"/>
  <c r="F160" i="6"/>
  <c r="B160" i="6"/>
  <c r="I160" i="6"/>
  <c r="U160" i="6"/>
  <c r="E160" i="6"/>
  <c r="Q160" i="6"/>
  <c r="R162" i="6"/>
  <c r="N162" i="6"/>
  <c r="J162" i="6"/>
  <c r="F162" i="6"/>
  <c r="B162" i="6"/>
  <c r="U162" i="6"/>
  <c r="Q162" i="6"/>
  <c r="M162" i="6"/>
  <c r="I162" i="6"/>
  <c r="E162" i="6"/>
  <c r="T162" i="6"/>
  <c r="P162" i="6"/>
  <c r="L162" i="6"/>
  <c r="H162" i="6"/>
  <c r="D162" i="6"/>
  <c r="O162" i="6"/>
  <c r="K162" i="6"/>
  <c r="G162" i="6"/>
  <c r="R164" i="6"/>
  <c r="U164" i="6"/>
  <c r="P164" i="6"/>
  <c r="L164" i="6"/>
  <c r="H164" i="6"/>
  <c r="D164" i="6"/>
  <c r="T164" i="6"/>
  <c r="O164" i="6"/>
  <c r="K164" i="6"/>
  <c r="G164" i="6"/>
  <c r="C164" i="6"/>
  <c r="S164" i="6"/>
  <c r="N164" i="6"/>
  <c r="J164" i="6"/>
  <c r="F164" i="6"/>
  <c r="B164" i="6"/>
  <c r="E164" i="6"/>
  <c r="Q164" i="6"/>
  <c r="M164" i="6"/>
  <c r="T166" i="6"/>
  <c r="P166" i="6"/>
  <c r="L166" i="6"/>
  <c r="H166" i="6"/>
  <c r="D166" i="6"/>
  <c r="Q166" i="6"/>
  <c r="K166" i="6"/>
  <c r="F166" i="6"/>
  <c r="U166" i="6"/>
  <c r="O166" i="6"/>
  <c r="J166" i="6"/>
  <c r="E166" i="6"/>
  <c r="S166" i="6"/>
  <c r="N166" i="6"/>
  <c r="I166" i="6"/>
  <c r="C166" i="6"/>
  <c r="B166" i="6"/>
  <c r="R166" i="6"/>
  <c r="M166" i="6"/>
  <c r="R168" i="6"/>
  <c r="N168" i="6"/>
  <c r="J168" i="6"/>
  <c r="F168" i="6"/>
  <c r="B168" i="6"/>
  <c r="Q168" i="6"/>
  <c r="L168" i="6"/>
  <c r="G168" i="6"/>
  <c r="U168" i="6"/>
  <c r="P168" i="6"/>
  <c r="K168" i="6"/>
  <c r="E168" i="6"/>
  <c r="T168" i="6"/>
  <c r="O168" i="6"/>
  <c r="I168" i="6"/>
  <c r="D168" i="6"/>
  <c r="C168" i="6"/>
  <c r="S168" i="6"/>
  <c r="M168" i="6"/>
  <c r="T170" i="6"/>
  <c r="P170" i="6"/>
  <c r="L170" i="6"/>
  <c r="H170" i="6"/>
  <c r="D170" i="6"/>
  <c r="R170" i="6"/>
  <c r="M170" i="6"/>
  <c r="G170" i="6"/>
  <c r="B170" i="6"/>
  <c r="Q170" i="6"/>
  <c r="K170" i="6"/>
  <c r="F170" i="6"/>
  <c r="U170" i="6"/>
  <c r="O170" i="6"/>
  <c r="J170" i="6"/>
  <c r="E170" i="6"/>
  <c r="C170" i="6"/>
  <c r="S170" i="6"/>
  <c r="N170" i="6"/>
  <c r="R172" i="6"/>
  <c r="N172" i="6"/>
  <c r="J172" i="6"/>
  <c r="F172" i="6"/>
  <c r="B172" i="6"/>
  <c r="S172" i="6"/>
  <c r="M172" i="6"/>
  <c r="H172" i="6"/>
  <c r="C172" i="6"/>
  <c r="Q172" i="6"/>
  <c r="L172" i="6"/>
  <c r="G172" i="6"/>
  <c r="U172" i="6"/>
  <c r="P172" i="6"/>
  <c r="K172" i="6"/>
  <c r="E172" i="6"/>
  <c r="D172" i="6"/>
  <c r="T172" i="6"/>
  <c r="O172" i="6"/>
  <c r="T174" i="6"/>
  <c r="P174" i="6"/>
  <c r="L174" i="6"/>
  <c r="H174" i="6"/>
  <c r="D174" i="6"/>
  <c r="S174" i="6"/>
  <c r="N174" i="6"/>
  <c r="I174" i="6"/>
  <c r="C174" i="6"/>
  <c r="R174" i="6"/>
  <c r="M174" i="6"/>
  <c r="G174" i="6"/>
  <c r="B174" i="6"/>
  <c r="Q174" i="6"/>
  <c r="K174" i="6"/>
  <c r="F174" i="6"/>
  <c r="E174" i="6"/>
  <c r="U174" i="6"/>
  <c r="O174" i="6"/>
  <c r="R176" i="6"/>
  <c r="N176" i="6"/>
  <c r="J176" i="6"/>
  <c r="F176" i="6"/>
  <c r="B176" i="6"/>
  <c r="T176" i="6"/>
  <c r="O176" i="6"/>
  <c r="I176" i="6"/>
  <c r="D176" i="6"/>
  <c r="S176" i="6"/>
  <c r="M176" i="6"/>
  <c r="H176" i="6"/>
  <c r="C176" i="6"/>
  <c r="Q176" i="6"/>
  <c r="L176" i="6"/>
  <c r="G176" i="6"/>
  <c r="E176" i="6"/>
  <c r="U176" i="6"/>
  <c r="P176" i="6"/>
  <c r="T178" i="6"/>
  <c r="P178" i="6"/>
  <c r="L178" i="6"/>
  <c r="H178" i="6"/>
  <c r="D178" i="6"/>
  <c r="U178" i="6"/>
  <c r="O178" i="6"/>
  <c r="J178" i="6"/>
  <c r="E178" i="6"/>
  <c r="S178" i="6"/>
  <c r="N178" i="6"/>
  <c r="I178" i="6"/>
  <c r="C178" i="6"/>
  <c r="R178" i="6"/>
  <c r="M178" i="6"/>
  <c r="G178" i="6"/>
  <c r="B178" i="6"/>
  <c r="F178" i="6"/>
  <c r="Q178" i="6"/>
  <c r="R180" i="6"/>
  <c r="N180" i="6"/>
  <c r="J180" i="6"/>
  <c r="F180" i="6"/>
  <c r="B180" i="6"/>
  <c r="U180" i="6"/>
  <c r="P180" i="6"/>
  <c r="K180" i="6"/>
  <c r="E180" i="6"/>
  <c r="T180" i="6"/>
  <c r="O180" i="6"/>
  <c r="I180" i="6"/>
  <c r="D180" i="6"/>
  <c r="S180" i="6"/>
  <c r="M180" i="6"/>
  <c r="H180" i="6"/>
  <c r="C180" i="6"/>
  <c r="G180" i="6"/>
  <c r="Q180" i="6"/>
  <c r="T182" i="6"/>
  <c r="P182" i="6"/>
  <c r="L182" i="6"/>
  <c r="H182" i="6"/>
  <c r="D182" i="6"/>
  <c r="S182" i="6"/>
  <c r="O182" i="6"/>
  <c r="K182" i="6"/>
  <c r="G182" i="6"/>
  <c r="C182" i="6"/>
  <c r="U182" i="6"/>
  <c r="M182" i="6"/>
  <c r="E182" i="6"/>
  <c r="R182" i="6"/>
  <c r="J182" i="6"/>
  <c r="B182" i="6"/>
  <c r="Q182" i="6"/>
  <c r="I182" i="6"/>
  <c r="N182" i="6"/>
  <c r="F182" i="6"/>
  <c r="R184" i="6"/>
  <c r="N184" i="6"/>
  <c r="J184" i="6"/>
  <c r="F184" i="6"/>
  <c r="B184" i="6"/>
  <c r="U184" i="6"/>
  <c r="Q184" i="6"/>
  <c r="M184" i="6"/>
  <c r="I184" i="6"/>
  <c r="E184" i="6"/>
  <c r="S184" i="6"/>
  <c r="K184" i="6"/>
  <c r="C184" i="6"/>
  <c r="P184" i="6"/>
  <c r="H184" i="6"/>
  <c r="O184" i="6"/>
  <c r="G184" i="6"/>
  <c r="D184" i="6"/>
  <c r="T184" i="6"/>
  <c r="T186" i="6"/>
  <c r="P186" i="6"/>
  <c r="L186" i="6"/>
  <c r="H186" i="6"/>
  <c r="D186" i="6"/>
  <c r="S186" i="6"/>
  <c r="O186" i="6"/>
  <c r="K186" i="6"/>
  <c r="G186" i="6"/>
  <c r="C186" i="6"/>
  <c r="Q186" i="6"/>
  <c r="I186" i="6"/>
  <c r="N186" i="6"/>
  <c r="F186" i="6"/>
  <c r="U186" i="6"/>
  <c r="M186" i="6"/>
  <c r="E186" i="6"/>
  <c r="R186" i="6"/>
  <c r="J186" i="6"/>
  <c r="R188" i="6"/>
  <c r="N188" i="6"/>
  <c r="J188" i="6"/>
  <c r="F188" i="6"/>
  <c r="B188" i="6"/>
  <c r="U188" i="6"/>
  <c r="Q188" i="6"/>
  <c r="M188" i="6"/>
  <c r="I188" i="6"/>
  <c r="E188" i="6"/>
  <c r="O188" i="6"/>
  <c r="G188" i="6"/>
  <c r="T188" i="6"/>
  <c r="L188" i="6"/>
  <c r="D188" i="6"/>
  <c r="S188" i="6"/>
  <c r="K188" i="6"/>
  <c r="C188" i="6"/>
  <c r="P188" i="6"/>
  <c r="H188" i="6"/>
  <c r="T190" i="6"/>
  <c r="P190" i="6"/>
  <c r="L190" i="6"/>
  <c r="H190" i="6"/>
  <c r="D190" i="6"/>
  <c r="S190" i="6"/>
  <c r="O190" i="6"/>
  <c r="K190" i="6"/>
  <c r="G190" i="6"/>
  <c r="C190" i="6"/>
  <c r="U190" i="6"/>
  <c r="M190" i="6"/>
  <c r="E190" i="6"/>
  <c r="R190" i="6"/>
  <c r="J190" i="6"/>
  <c r="B190" i="6"/>
  <c r="Q190" i="6"/>
  <c r="I190" i="6"/>
  <c r="F190" i="6"/>
  <c r="R192" i="6"/>
  <c r="N192" i="6"/>
  <c r="J192" i="6"/>
  <c r="F192" i="6"/>
  <c r="B192" i="6"/>
  <c r="U192" i="6"/>
  <c r="Q192" i="6"/>
  <c r="M192" i="6"/>
  <c r="I192" i="6"/>
  <c r="E192" i="6"/>
  <c r="S192" i="6"/>
  <c r="K192" i="6"/>
  <c r="C192" i="6"/>
  <c r="P192" i="6"/>
  <c r="H192" i="6"/>
  <c r="O192" i="6"/>
  <c r="G192" i="6"/>
  <c r="T192" i="6"/>
  <c r="L192" i="6"/>
  <c r="T194" i="6"/>
  <c r="P194" i="6"/>
  <c r="L194" i="6"/>
  <c r="H194" i="6"/>
  <c r="D194" i="6"/>
  <c r="S194" i="6"/>
  <c r="O194" i="6"/>
  <c r="K194" i="6"/>
  <c r="G194" i="6"/>
  <c r="C194" i="6"/>
  <c r="Q194" i="6"/>
  <c r="I194" i="6"/>
  <c r="N194" i="6"/>
  <c r="F194" i="6"/>
  <c r="U194" i="6"/>
  <c r="M194" i="6"/>
  <c r="E194" i="6"/>
  <c r="R194" i="6"/>
  <c r="J194" i="6"/>
  <c r="B194" i="6"/>
  <c r="R196" i="6"/>
  <c r="N196" i="6"/>
  <c r="J196" i="6"/>
  <c r="F196" i="6"/>
  <c r="B196" i="6"/>
  <c r="U196" i="6"/>
  <c r="Q196" i="6"/>
  <c r="M196" i="6"/>
  <c r="I196" i="6"/>
  <c r="E196" i="6"/>
  <c r="O196" i="6"/>
  <c r="G196" i="6"/>
  <c r="T196" i="6"/>
  <c r="L196" i="6"/>
  <c r="D196" i="6"/>
  <c r="S196" i="6"/>
  <c r="K196" i="6"/>
  <c r="C196" i="6"/>
  <c r="H196" i="6"/>
  <c r="T198" i="6"/>
  <c r="P198" i="6"/>
  <c r="L198" i="6"/>
  <c r="H198" i="6"/>
  <c r="D198" i="6"/>
  <c r="S198" i="6"/>
  <c r="O198" i="6"/>
  <c r="K198" i="6"/>
  <c r="G198" i="6"/>
  <c r="C198" i="6"/>
  <c r="U198" i="6"/>
  <c r="M198" i="6"/>
  <c r="E198" i="6"/>
  <c r="R198" i="6"/>
  <c r="J198" i="6"/>
  <c r="B198" i="6"/>
  <c r="Q198" i="6"/>
  <c r="I198" i="6"/>
  <c r="N198" i="6"/>
  <c r="R200" i="6"/>
  <c r="N200" i="6"/>
  <c r="J200" i="6"/>
  <c r="F200" i="6"/>
  <c r="B200" i="6"/>
  <c r="U200" i="6"/>
  <c r="Q200" i="6"/>
  <c r="M200" i="6"/>
  <c r="I200" i="6"/>
  <c r="E200" i="6"/>
  <c r="S200" i="6"/>
  <c r="K200" i="6"/>
  <c r="C200" i="6"/>
  <c r="P200" i="6"/>
  <c r="H200" i="6"/>
  <c r="O200" i="6"/>
  <c r="G200" i="6"/>
  <c r="T200" i="6"/>
  <c r="L200" i="6"/>
  <c r="D200" i="6"/>
  <c r="T202" i="6"/>
  <c r="P202" i="6"/>
  <c r="L202" i="6"/>
  <c r="H202" i="6"/>
  <c r="D202" i="6"/>
  <c r="S202" i="6"/>
  <c r="O202" i="6"/>
  <c r="K202" i="6"/>
  <c r="G202" i="6"/>
  <c r="C202" i="6"/>
  <c r="Q202" i="6"/>
  <c r="I202" i="6"/>
  <c r="N202" i="6"/>
  <c r="F202" i="6"/>
  <c r="U202" i="6"/>
  <c r="M202" i="6"/>
  <c r="E202" i="6"/>
  <c r="J202" i="6"/>
  <c r="B202" i="6"/>
  <c r="R204" i="6"/>
  <c r="N204" i="6"/>
  <c r="J204" i="6"/>
  <c r="F204" i="6"/>
  <c r="B204" i="6"/>
  <c r="U204" i="6"/>
  <c r="Q204" i="6"/>
  <c r="M204" i="6"/>
  <c r="I204" i="6"/>
  <c r="E204" i="6"/>
  <c r="O204" i="6"/>
  <c r="G204" i="6"/>
  <c r="T204" i="6"/>
  <c r="L204" i="6"/>
  <c r="D204" i="6"/>
  <c r="S204" i="6"/>
  <c r="K204" i="6"/>
  <c r="C204" i="6"/>
  <c r="P204" i="6"/>
  <c r="T206" i="6"/>
  <c r="P206" i="6"/>
  <c r="L206" i="6"/>
  <c r="H206" i="6"/>
  <c r="D206" i="6"/>
  <c r="S206" i="6"/>
  <c r="O206" i="6"/>
  <c r="K206" i="6"/>
  <c r="G206" i="6"/>
  <c r="C206" i="6"/>
  <c r="U206" i="6"/>
  <c r="M206" i="6"/>
  <c r="E206" i="6"/>
  <c r="R206" i="6"/>
  <c r="J206" i="6"/>
  <c r="B206" i="6"/>
  <c r="Q206" i="6"/>
  <c r="I206" i="6"/>
  <c r="N206" i="6"/>
  <c r="F206" i="6"/>
  <c r="R208" i="6"/>
  <c r="N208" i="6"/>
  <c r="J208" i="6"/>
  <c r="F208" i="6"/>
  <c r="B208" i="6"/>
  <c r="U208" i="6"/>
  <c r="Q208" i="6"/>
  <c r="M208" i="6"/>
  <c r="I208" i="6"/>
  <c r="E208" i="6"/>
  <c r="S208" i="6"/>
  <c r="K208" i="6"/>
  <c r="C208" i="6"/>
  <c r="P208" i="6"/>
  <c r="H208" i="6"/>
  <c r="O208" i="6"/>
  <c r="G208" i="6"/>
  <c r="L208" i="6"/>
  <c r="D208" i="6"/>
  <c r="T210" i="6"/>
  <c r="P210" i="6"/>
  <c r="L210" i="6"/>
  <c r="H210" i="6"/>
  <c r="D210" i="6"/>
  <c r="S210" i="6"/>
  <c r="O210" i="6"/>
  <c r="K210" i="6"/>
  <c r="G210" i="6"/>
  <c r="C210" i="6"/>
  <c r="Q210" i="6"/>
  <c r="I210" i="6"/>
  <c r="N210" i="6"/>
  <c r="F210" i="6"/>
  <c r="U210" i="6"/>
  <c r="M210" i="6"/>
  <c r="E210" i="6"/>
  <c r="B210" i="6"/>
  <c r="R210" i="6"/>
  <c r="R212" i="6"/>
  <c r="N212" i="6"/>
  <c r="J212" i="6"/>
  <c r="F212" i="6"/>
  <c r="B212" i="6"/>
  <c r="U212" i="6"/>
  <c r="Q212" i="6"/>
  <c r="M212" i="6"/>
  <c r="I212" i="6"/>
  <c r="E212" i="6"/>
  <c r="O212" i="6"/>
  <c r="G212" i="6"/>
  <c r="T212" i="6"/>
  <c r="L212" i="6"/>
  <c r="D212" i="6"/>
  <c r="S212" i="6"/>
  <c r="K212" i="6"/>
  <c r="C212" i="6"/>
  <c r="P212" i="6"/>
  <c r="H212" i="6"/>
  <c r="T214" i="6"/>
  <c r="P214" i="6"/>
  <c r="L214" i="6"/>
  <c r="H214" i="6"/>
  <c r="D214" i="6"/>
  <c r="S214" i="6"/>
  <c r="O214" i="6"/>
  <c r="K214" i="6"/>
  <c r="G214" i="6"/>
  <c r="C214" i="6"/>
  <c r="U214" i="6"/>
  <c r="M214" i="6"/>
  <c r="E214" i="6"/>
  <c r="R214" i="6"/>
  <c r="J214" i="6"/>
  <c r="B214" i="6"/>
  <c r="Q214" i="6"/>
  <c r="I214" i="6"/>
  <c r="N214" i="6"/>
  <c r="F214" i="6"/>
  <c r="R216" i="6"/>
  <c r="N216" i="6"/>
  <c r="J216" i="6"/>
  <c r="F216" i="6"/>
  <c r="B216" i="6"/>
  <c r="U216" i="6"/>
  <c r="Q216" i="6"/>
  <c r="M216" i="6"/>
  <c r="I216" i="6"/>
  <c r="E216" i="6"/>
  <c r="T216" i="6"/>
  <c r="P216" i="6"/>
  <c r="L216" i="6"/>
  <c r="H216" i="6"/>
  <c r="D216" i="6"/>
  <c r="K216" i="6"/>
  <c r="G216" i="6"/>
  <c r="S216" i="6"/>
  <c r="C216" i="6"/>
  <c r="O216" i="6"/>
  <c r="T218" i="6"/>
  <c r="P218" i="6"/>
  <c r="L218" i="6"/>
  <c r="H218" i="6"/>
  <c r="D218" i="6"/>
  <c r="S218" i="6"/>
  <c r="O218" i="6"/>
  <c r="K218" i="6"/>
  <c r="G218" i="6"/>
  <c r="C218" i="6"/>
  <c r="R218" i="6"/>
  <c r="N218" i="6"/>
  <c r="J218" i="6"/>
  <c r="F218" i="6"/>
  <c r="B218" i="6"/>
  <c r="Q218" i="6"/>
  <c r="M218" i="6"/>
  <c r="I218" i="6"/>
  <c r="U218" i="6"/>
  <c r="E218" i="6"/>
  <c r="R220" i="6"/>
  <c r="N220" i="6"/>
  <c r="J220" i="6"/>
  <c r="U220" i="6"/>
  <c r="P220" i="6"/>
  <c r="K220" i="6"/>
  <c r="F220" i="6"/>
  <c r="B220" i="6"/>
  <c r="T220" i="6"/>
  <c r="O220" i="6"/>
  <c r="I220" i="6"/>
  <c r="E220" i="6"/>
  <c r="S220" i="6"/>
  <c r="M220" i="6"/>
  <c r="H220" i="6"/>
  <c r="D220" i="6"/>
  <c r="G220" i="6"/>
  <c r="C220" i="6"/>
  <c r="Q220" i="6"/>
  <c r="T222" i="6"/>
  <c r="P222" i="6"/>
  <c r="L222" i="6"/>
  <c r="H222" i="6"/>
  <c r="D222" i="6"/>
  <c r="S222" i="6"/>
  <c r="O222" i="6"/>
  <c r="K222" i="6"/>
  <c r="G222" i="6"/>
  <c r="C222" i="6"/>
  <c r="R222" i="6"/>
  <c r="N222" i="6"/>
  <c r="J222" i="6"/>
  <c r="F222" i="6"/>
  <c r="B222" i="6"/>
  <c r="U222" i="6"/>
  <c r="E222" i="6"/>
  <c r="Q222" i="6"/>
  <c r="M222" i="6"/>
  <c r="I222" i="6"/>
  <c r="R224" i="6"/>
  <c r="N224" i="6"/>
  <c r="J224" i="6"/>
  <c r="F224" i="6"/>
  <c r="B224" i="6"/>
  <c r="U224" i="6"/>
  <c r="Q224" i="6"/>
  <c r="M224" i="6"/>
  <c r="I224" i="6"/>
  <c r="E224" i="6"/>
  <c r="T224" i="6"/>
  <c r="P224" i="6"/>
  <c r="L224" i="6"/>
  <c r="H224" i="6"/>
  <c r="D224" i="6"/>
  <c r="K224" i="6"/>
  <c r="G224" i="6"/>
  <c r="S224" i="6"/>
  <c r="C224" i="6"/>
  <c r="O224" i="6"/>
  <c r="T226" i="6"/>
  <c r="P226" i="6"/>
  <c r="L226" i="6"/>
  <c r="H226" i="6"/>
  <c r="D226" i="6"/>
  <c r="S226" i="6"/>
  <c r="O226" i="6"/>
  <c r="K226" i="6"/>
  <c r="G226" i="6"/>
  <c r="C226" i="6"/>
  <c r="R226" i="6"/>
  <c r="N226" i="6"/>
  <c r="J226" i="6"/>
  <c r="F226" i="6"/>
  <c r="B226" i="6"/>
  <c r="Q226" i="6"/>
  <c r="M226" i="6"/>
  <c r="I226" i="6"/>
  <c r="E226" i="6"/>
  <c r="U226" i="6"/>
  <c r="R228" i="6"/>
  <c r="N228" i="6"/>
  <c r="J228" i="6"/>
  <c r="F228" i="6"/>
  <c r="B228" i="6"/>
  <c r="U228" i="6"/>
  <c r="Q228" i="6"/>
  <c r="M228" i="6"/>
  <c r="I228" i="6"/>
  <c r="E228" i="6"/>
  <c r="T228" i="6"/>
  <c r="P228" i="6"/>
  <c r="L228" i="6"/>
  <c r="H228" i="6"/>
  <c r="D228" i="6"/>
  <c r="G228" i="6"/>
  <c r="S228" i="6"/>
  <c r="C228" i="6"/>
  <c r="O228" i="6"/>
  <c r="K228" i="6"/>
  <c r="R232" i="6"/>
  <c r="N232" i="6"/>
  <c r="J232" i="6"/>
  <c r="F232" i="6"/>
  <c r="B232" i="6"/>
  <c r="U232" i="6"/>
  <c r="Q232" i="6"/>
  <c r="M232" i="6"/>
  <c r="I232" i="6"/>
  <c r="E232" i="6"/>
  <c r="T232" i="6"/>
  <c r="P232" i="6"/>
  <c r="L232" i="6"/>
  <c r="H232" i="6"/>
  <c r="D232" i="6"/>
  <c r="S232" i="6"/>
  <c r="C232" i="6"/>
  <c r="O232" i="6"/>
  <c r="K232" i="6"/>
  <c r="G232" i="6"/>
  <c r="T234" i="6"/>
  <c r="P234" i="6"/>
  <c r="L234" i="6"/>
  <c r="H234" i="6"/>
  <c r="D234" i="6"/>
  <c r="S234" i="6"/>
  <c r="O234" i="6"/>
  <c r="K234" i="6"/>
  <c r="G234" i="6"/>
  <c r="C234" i="6"/>
  <c r="R234" i="6"/>
  <c r="N234" i="6"/>
  <c r="J234" i="6"/>
  <c r="F234" i="6"/>
  <c r="B234" i="6"/>
  <c r="I234" i="6"/>
  <c r="U234" i="6"/>
  <c r="E234" i="6"/>
  <c r="Q234" i="6"/>
  <c r="M234" i="6"/>
  <c r="R236" i="6"/>
  <c r="N236" i="6"/>
  <c r="J236" i="6"/>
  <c r="F236" i="6"/>
  <c r="B236" i="6"/>
  <c r="U236" i="6"/>
  <c r="Q236" i="6"/>
  <c r="M236" i="6"/>
  <c r="I236" i="6"/>
  <c r="E236" i="6"/>
  <c r="T236" i="6"/>
  <c r="P236" i="6"/>
  <c r="L236" i="6"/>
  <c r="H236" i="6"/>
  <c r="D236" i="6"/>
  <c r="O236" i="6"/>
  <c r="K236" i="6"/>
  <c r="G236" i="6"/>
  <c r="S236" i="6"/>
  <c r="C236" i="6"/>
  <c r="T238" i="6"/>
  <c r="P238" i="6"/>
  <c r="L238" i="6"/>
  <c r="H238" i="6"/>
  <c r="D238" i="6"/>
  <c r="S238" i="6"/>
  <c r="O238" i="6"/>
  <c r="K238" i="6"/>
  <c r="G238" i="6"/>
  <c r="C238" i="6"/>
  <c r="R238" i="6"/>
  <c r="N238" i="6"/>
  <c r="J238" i="6"/>
  <c r="F238" i="6"/>
  <c r="B238" i="6"/>
  <c r="U238" i="6"/>
  <c r="E238" i="6"/>
  <c r="Q238" i="6"/>
  <c r="M238" i="6"/>
  <c r="I238" i="6"/>
  <c r="R240" i="6"/>
  <c r="N240" i="6"/>
  <c r="J240" i="6"/>
  <c r="F240" i="6"/>
  <c r="B240" i="6"/>
  <c r="U240" i="6"/>
  <c r="Q240" i="6"/>
  <c r="M240" i="6"/>
  <c r="I240" i="6"/>
  <c r="E240" i="6"/>
  <c r="T240" i="6"/>
  <c r="P240" i="6"/>
  <c r="L240" i="6"/>
  <c r="H240" i="6"/>
  <c r="D240" i="6"/>
  <c r="K240" i="6"/>
  <c r="G240" i="6"/>
  <c r="S240" i="6"/>
  <c r="C240" i="6"/>
  <c r="O240" i="6"/>
  <c r="T242" i="6"/>
  <c r="P242" i="6"/>
  <c r="L242" i="6"/>
  <c r="H242" i="6"/>
  <c r="D242" i="6"/>
  <c r="U242" i="6"/>
  <c r="O242" i="6"/>
  <c r="J242" i="6"/>
  <c r="E242" i="6"/>
  <c r="S242" i="6"/>
  <c r="N242" i="6"/>
  <c r="I242" i="6"/>
  <c r="C242" i="6"/>
  <c r="R242" i="6"/>
  <c r="M242" i="6"/>
  <c r="G242" i="6"/>
  <c r="B242" i="6"/>
  <c r="Q242" i="6"/>
  <c r="K242" i="6"/>
  <c r="R244" i="6"/>
  <c r="N244" i="6"/>
  <c r="J244" i="6"/>
  <c r="F244" i="6"/>
  <c r="B244" i="6"/>
  <c r="T244" i="6"/>
  <c r="P244" i="6"/>
  <c r="L244" i="6"/>
  <c r="S244" i="6"/>
  <c r="K244" i="6"/>
  <c r="E244" i="6"/>
  <c r="Q244" i="6"/>
  <c r="I244" i="6"/>
  <c r="D244" i="6"/>
  <c r="O244" i="6"/>
  <c r="H244" i="6"/>
  <c r="C244" i="6"/>
  <c r="U244" i="6"/>
  <c r="M244" i="6"/>
  <c r="G244" i="6"/>
  <c r="T246" i="6"/>
  <c r="P246" i="6"/>
  <c r="L246" i="6"/>
  <c r="H246" i="6"/>
  <c r="D246" i="6"/>
  <c r="R246" i="6"/>
  <c r="N246" i="6"/>
  <c r="J246" i="6"/>
  <c r="F246" i="6"/>
  <c r="B246" i="6"/>
  <c r="Q246" i="6"/>
  <c r="I246" i="6"/>
  <c r="O246" i="6"/>
  <c r="G246" i="6"/>
  <c r="U246" i="6"/>
  <c r="M246" i="6"/>
  <c r="E246" i="6"/>
  <c r="S246" i="6"/>
  <c r="K246" i="6"/>
  <c r="C246" i="6"/>
  <c r="R248" i="6"/>
  <c r="N248" i="6"/>
  <c r="J248" i="6"/>
  <c r="F248" i="6"/>
  <c r="B248" i="6"/>
  <c r="T248" i="6"/>
  <c r="P248" i="6"/>
  <c r="L248" i="6"/>
  <c r="H248" i="6"/>
  <c r="D248" i="6"/>
  <c r="O248" i="6"/>
  <c r="G248" i="6"/>
  <c r="U248" i="6"/>
  <c r="M248" i="6"/>
  <c r="E248" i="6"/>
  <c r="S248" i="6"/>
  <c r="K248" i="6"/>
  <c r="C248" i="6"/>
  <c r="I248" i="6"/>
  <c r="Q248" i="6"/>
  <c r="T250" i="6"/>
  <c r="P250" i="6"/>
  <c r="L250" i="6"/>
  <c r="H250" i="6"/>
  <c r="D250" i="6"/>
  <c r="R250" i="6"/>
  <c r="N250" i="6"/>
  <c r="J250" i="6"/>
  <c r="F250" i="6"/>
  <c r="B250" i="6"/>
  <c r="U250" i="6"/>
  <c r="M250" i="6"/>
  <c r="E250" i="6"/>
  <c r="S250" i="6"/>
  <c r="K250" i="6"/>
  <c r="C250" i="6"/>
  <c r="Q250" i="6"/>
  <c r="I250" i="6"/>
  <c r="O250" i="6"/>
  <c r="G250" i="6"/>
  <c r="R252" i="6"/>
  <c r="N252" i="6"/>
  <c r="J252" i="6"/>
  <c r="F252" i="6"/>
  <c r="B252" i="6"/>
  <c r="T252" i="6"/>
  <c r="P252" i="6"/>
  <c r="L252" i="6"/>
  <c r="H252" i="6"/>
  <c r="D252" i="6"/>
  <c r="S252" i="6"/>
  <c r="K252" i="6"/>
  <c r="C252" i="6"/>
  <c r="Q252" i="6"/>
  <c r="I252" i="6"/>
  <c r="O252" i="6"/>
  <c r="G252" i="6"/>
  <c r="U252" i="6"/>
  <c r="M252" i="6"/>
  <c r="E252" i="6"/>
  <c r="T254" i="6"/>
  <c r="P254" i="6"/>
  <c r="L254" i="6"/>
  <c r="H254" i="6"/>
  <c r="D254" i="6"/>
  <c r="R254" i="6"/>
  <c r="N254" i="6"/>
  <c r="J254" i="6"/>
  <c r="F254" i="6"/>
  <c r="B254" i="6"/>
  <c r="Q254" i="6"/>
  <c r="I254" i="6"/>
  <c r="O254" i="6"/>
  <c r="G254" i="6"/>
  <c r="U254" i="6"/>
  <c r="M254" i="6"/>
  <c r="E254" i="6"/>
  <c r="K254" i="6"/>
  <c r="C254" i="6"/>
  <c r="S254" i="6"/>
  <c r="R256" i="6"/>
  <c r="N256" i="6"/>
  <c r="J256" i="6"/>
  <c r="F256" i="6"/>
  <c r="B256" i="6"/>
  <c r="U256" i="6"/>
  <c r="Q256" i="6"/>
  <c r="T256" i="6"/>
  <c r="P256" i="6"/>
  <c r="L256" i="6"/>
  <c r="H256" i="6"/>
  <c r="D256" i="6"/>
  <c r="O256" i="6"/>
  <c r="G256" i="6"/>
  <c r="M256" i="6"/>
  <c r="E256" i="6"/>
  <c r="K256" i="6"/>
  <c r="C256" i="6"/>
  <c r="S256" i="6"/>
  <c r="I256" i="6"/>
  <c r="T258" i="6"/>
  <c r="P258" i="6"/>
  <c r="L258" i="6"/>
  <c r="H258" i="6"/>
  <c r="D258" i="6"/>
  <c r="S258" i="6"/>
  <c r="O258" i="6"/>
  <c r="K258" i="6"/>
  <c r="G258" i="6"/>
  <c r="C258" i="6"/>
  <c r="R258" i="6"/>
  <c r="N258" i="6"/>
  <c r="J258" i="6"/>
  <c r="F258" i="6"/>
  <c r="B258" i="6"/>
  <c r="U258" i="6"/>
  <c r="E258" i="6"/>
  <c r="Q258" i="6"/>
  <c r="M258" i="6"/>
  <c r="I258" i="6"/>
  <c r="R260" i="6"/>
  <c r="N260" i="6"/>
  <c r="J260" i="6"/>
  <c r="F260" i="6"/>
  <c r="B260" i="6"/>
  <c r="U260" i="6"/>
  <c r="Q260" i="6"/>
  <c r="M260" i="6"/>
  <c r="I260" i="6"/>
  <c r="E260" i="6"/>
  <c r="T260" i="6"/>
  <c r="P260" i="6"/>
  <c r="L260" i="6"/>
  <c r="H260" i="6"/>
  <c r="D260" i="6"/>
  <c r="K260" i="6"/>
  <c r="G260" i="6"/>
  <c r="S260" i="6"/>
  <c r="C260" i="6"/>
  <c r="O260" i="6"/>
  <c r="T262" i="6"/>
  <c r="P262" i="6"/>
  <c r="L262" i="6"/>
  <c r="H262" i="6"/>
  <c r="D262" i="6"/>
  <c r="S262" i="6"/>
  <c r="O262" i="6"/>
  <c r="K262" i="6"/>
  <c r="G262" i="6"/>
  <c r="C262" i="6"/>
  <c r="R262" i="6"/>
  <c r="N262" i="6"/>
  <c r="J262" i="6"/>
  <c r="F262" i="6"/>
  <c r="B262" i="6"/>
  <c r="Q262" i="6"/>
  <c r="M262" i="6"/>
  <c r="I262" i="6"/>
  <c r="U262" i="6"/>
  <c r="E262" i="6"/>
  <c r="R264" i="6"/>
  <c r="N264" i="6"/>
  <c r="J264" i="6"/>
  <c r="F264" i="6"/>
  <c r="B264" i="6"/>
  <c r="U264" i="6"/>
  <c r="Q264" i="6"/>
  <c r="M264" i="6"/>
  <c r="I264" i="6"/>
  <c r="E264" i="6"/>
  <c r="T264" i="6"/>
  <c r="P264" i="6"/>
  <c r="L264" i="6"/>
  <c r="H264" i="6"/>
  <c r="D264" i="6"/>
  <c r="G264" i="6"/>
  <c r="S264" i="6"/>
  <c r="C264" i="6"/>
  <c r="O264" i="6"/>
  <c r="K264" i="6"/>
  <c r="S266" i="6"/>
  <c r="O266" i="6"/>
  <c r="K266" i="6"/>
  <c r="G266" i="6"/>
  <c r="C266" i="6"/>
  <c r="R266" i="6"/>
  <c r="N266" i="6"/>
  <c r="J266" i="6"/>
  <c r="F266" i="6"/>
  <c r="U266" i="6"/>
  <c r="M266" i="6"/>
  <c r="E266" i="6"/>
  <c r="T266" i="6"/>
  <c r="L266" i="6"/>
  <c r="D266" i="6"/>
  <c r="Q266" i="6"/>
  <c r="I266" i="6"/>
  <c r="B266" i="6"/>
  <c r="P266" i="6"/>
  <c r="H266" i="6"/>
  <c r="R268" i="6"/>
  <c r="N268" i="6"/>
  <c r="J268" i="6"/>
  <c r="F268" i="6"/>
  <c r="B268" i="6"/>
  <c r="U268" i="6"/>
  <c r="Q268" i="6"/>
  <c r="M268" i="6"/>
  <c r="I268" i="6"/>
  <c r="E268" i="6"/>
  <c r="T268" i="6"/>
  <c r="P268" i="6"/>
  <c r="L268" i="6"/>
  <c r="H268" i="6"/>
  <c r="D268" i="6"/>
  <c r="K268" i="6"/>
  <c r="G268" i="6"/>
  <c r="S268" i="6"/>
  <c r="C268" i="6"/>
  <c r="O268" i="6"/>
  <c r="T270" i="6"/>
  <c r="P270" i="6"/>
  <c r="L270" i="6"/>
  <c r="H270" i="6"/>
  <c r="D270" i="6"/>
  <c r="S270" i="6"/>
  <c r="O270" i="6"/>
  <c r="K270" i="6"/>
  <c r="G270" i="6"/>
  <c r="C270" i="6"/>
  <c r="R270" i="6"/>
  <c r="N270" i="6"/>
  <c r="J270" i="6"/>
  <c r="F270" i="6"/>
  <c r="B270" i="6"/>
  <c r="Q270" i="6"/>
  <c r="M270" i="6"/>
  <c r="I270" i="6"/>
  <c r="E270" i="6"/>
  <c r="U270" i="6"/>
  <c r="R272" i="6"/>
  <c r="N272" i="6"/>
  <c r="J272" i="6"/>
  <c r="F272" i="6"/>
  <c r="B272" i="6"/>
  <c r="U272" i="6"/>
  <c r="Q272" i="6"/>
  <c r="M272" i="6"/>
  <c r="I272" i="6"/>
  <c r="E272" i="6"/>
  <c r="T272" i="6"/>
  <c r="P272" i="6"/>
  <c r="L272" i="6"/>
  <c r="H272" i="6"/>
  <c r="D272" i="6"/>
  <c r="G272" i="6"/>
  <c r="S272" i="6"/>
  <c r="C272" i="6"/>
  <c r="O272" i="6"/>
  <c r="K272" i="6"/>
  <c r="T274" i="6"/>
  <c r="P274" i="6"/>
  <c r="L274" i="6"/>
  <c r="H274" i="6"/>
  <c r="D274" i="6"/>
  <c r="S274" i="6"/>
  <c r="O274" i="6"/>
  <c r="K274" i="6"/>
  <c r="G274" i="6"/>
  <c r="C274" i="6"/>
  <c r="R274" i="6"/>
  <c r="N274" i="6"/>
  <c r="J274" i="6"/>
  <c r="F274" i="6"/>
  <c r="B274" i="6"/>
  <c r="M274" i="6"/>
  <c r="I274" i="6"/>
  <c r="U274" i="6"/>
  <c r="E274" i="6"/>
  <c r="Q274" i="6"/>
  <c r="R276" i="6"/>
  <c r="N276" i="6"/>
  <c r="J276" i="6"/>
  <c r="F276" i="6"/>
  <c r="B276" i="6"/>
  <c r="U276" i="6"/>
  <c r="Q276" i="6"/>
  <c r="M276" i="6"/>
  <c r="I276" i="6"/>
  <c r="E276" i="6"/>
  <c r="T276" i="6"/>
  <c r="P276" i="6"/>
  <c r="L276" i="6"/>
  <c r="H276" i="6"/>
  <c r="D276" i="6"/>
  <c r="S276" i="6"/>
  <c r="C276" i="6"/>
  <c r="O276" i="6"/>
  <c r="K276" i="6"/>
  <c r="G276" i="6"/>
  <c r="T278" i="6"/>
  <c r="P278" i="6"/>
  <c r="L278" i="6"/>
  <c r="H278" i="6"/>
  <c r="D278" i="6"/>
  <c r="S278" i="6"/>
  <c r="O278" i="6"/>
  <c r="K278" i="6"/>
  <c r="G278" i="6"/>
  <c r="C278" i="6"/>
  <c r="R278" i="6"/>
  <c r="N278" i="6"/>
  <c r="J278" i="6"/>
  <c r="F278" i="6"/>
  <c r="B278" i="6"/>
  <c r="I278" i="6"/>
  <c r="U278" i="6"/>
  <c r="E278" i="6"/>
  <c r="Q278" i="6"/>
  <c r="M278" i="6"/>
  <c r="R280" i="6"/>
  <c r="N280" i="6"/>
  <c r="J280" i="6"/>
  <c r="F280" i="6"/>
  <c r="B280" i="6"/>
  <c r="Q280" i="6"/>
  <c r="L280" i="6"/>
  <c r="G280" i="6"/>
  <c r="U280" i="6"/>
  <c r="P280" i="6"/>
  <c r="K280" i="6"/>
  <c r="E280" i="6"/>
  <c r="T280" i="6"/>
  <c r="O280" i="6"/>
  <c r="I280" i="6"/>
  <c r="D280" i="6"/>
  <c r="C280" i="6"/>
  <c r="S280" i="6"/>
  <c r="M280" i="6"/>
  <c r="H280" i="6"/>
  <c r="T282" i="6"/>
  <c r="P282" i="6"/>
  <c r="L282" i="6"/>
  <c r="H282" i="6"/>
  <c r="D282" i="6"/>
  <c r="R282" i="6"/>
  <c r="M282" i="6"/>
  <c r="G282" i="6"/>
  <c r="B282" i="6"/>
  <c r="Q282" i="6"/>
  <c r="K282" i="6"/>
  <c r="F282" i="6"/>
  <c r="U282" i="6"/>
  <c r="O282" i="6"/>
  <c r="J282" i="6"/>
  <c r="E282" i="6"/>
  <c r="C282" i="6"/>
  <c r="S282" i="6"/>
  <c r="N282" i="6"/>
  <c r="I282" i="6"/>
  <c r="R284" i="6"/>
  <c r="N284" i="6"/>
  <c r="J284" i="6"/>
  <c r="F284" i="6"/>
  <c r="B284" i="6"/>
  <c r="S284" i="6"/>
  <c r="M284" i="6"/>
  <c r="H284" i="6"/>
  <c r="C284" i="6"/>
  <c r="Q284" i="6"/>
  <c r="L284" i="6"/>
  <c r="G284" i="6"/>
  <c r="U284" i="6"/>
  <c r="P284" i="6"/>
  <c r="K284" i="6"/>
  <c r="E284" i="6"/>
  <c r="D284" i="6"/>
  <c r="T284" i="6"/>
  <c r="O284" i="6"/>
  <c r="I284" i="6"/>
  <c r="T286" i="6"/>
  <c r="P286" i="6"/>
  <c r="L286" i="6"/>
  <c r="H286" i="6"/>
  <c r="D286" i="6"/>
  <c r="S286" i="6"/>
  <c r="N286" i="6"/>
  <c r="I286" i="6"/>
  <c r="C286" i="6"/>
  <c r="R286" i="6"/>
  <c r="M286" i="6"/>
  <c r="G286" i="6"/>
  <c r="B286" i="6"/>
  <c r="Q286" i="6"/>
  <c r="K286" i="6"/>
  <c r="F286" i="6"/>
  <c r="E286" i="6"/>
  <c r="U286" i="6"/>
  <c r="O286" i="6"/>
  <c r="J286" i="6"/>
  <c r="R288" i="6"/>
  <c r="N288" i="6"/>
  <c r="J288" i="6"/>
  <c r="F288" i="6"/>
  <c r="B288" i="6"/>
  <c r="T288" i="6"/>
  <c r="O288" i="6"/>
  <c r="I288" i="6"/>
  <c r="D288" i="6"/>
  <c r="S288" i="6"/>
  <c r="M288" i="6"/>
  <c r="H288" i="6"/>
  <c r="C288" i="6"/>
  <c r="Q288" i="6"/>
  <c r="L288" i="6"/>
  <c r="G288" i="6"/>
  <c r="E288" i="6"/>
  <c r="U288" i="6"/>
  <c r="P288" i="6"/>
  <c r="K288" i="6"/>
  <c r="T290" i="6"/>
  <c r="P290" i="6"/>
  <c r="L290" i="6"/>
  <c r="H290" i="6"/>
  <c r="D290" i="6"/>
  <c r="U290" i="6"/>
  <c r="O290" i="6"/>
  <c r="J290" i="6"/>
  <c r="E290" i="6"/>
  <c r="S290" i="6"/>
  <c r="N290" i="6"/>
  <c r="I290" i="6"/>
  <c r="C290" i="6"/>
  <c r="R290" i="6"/>
  <c r="M290" i="6"/>
  <c r="G290" i="6"/>
  <c r="B290" i="6"/>
  <c r="F290" i="6"/>
  <c r="Q290" i="6"/>
  <c r="K290" i="6"/>
  <c r="R292" i="6"/>
  <c r="N292" i="6"/>
  <c r="J292" i="6"/>
  <c r="F292" i="6"/>
  <c r="B292" i="6"/>
  <c r="U292" i="6"/>
  <c r="P292" i="6"/>
  <c r="K292" i="6"/>
  <c r="E292" i="6"/>
  <c r="T292" i="6"/>
  <c r="O292" i="6"/>
  <c r="I292" i="6"/>
  <c r="D292" i="6"/>
  <c r="S292" i="6"/>
  <c r="M292" i="6"/>
  <c r="H292" i="6"/>
  <c r="C292" i="6"/>
  <c r="G292" i="6"/>
  <c r="Q292" i="6"/>
  <c r="L292" i="6"/>
  <c r="U294" i="6"/>
  <c r="Q294" i="6"/>
  <c r="M294" i="6"/>
  <c r="I294" i="6"/>
  <c r="E294" i="6"/>
  <c r="T294" i="6"/>
  <c r="P294" i="6"/>
  <c r="L294" i="6"/>
  <c r="H294" i="6"/>
  <c r="D294" i="6"/>
  <c r="O294" i="6"/>
  <c r="G294" i="6"/>
  <c r="N294" i="6"/>
  <c r="F294" i="6"/>
  <c r="S294" i="6"/>
  <c r="K294" i="6"/>
  <c r="C294" i="6"/>
  <c r="J294" i="6"/>
  <c r="B294" i="6"/>
  <c r="R294" i="6"/>
  <c r="S296" i="6"/>
  <c r="O296" i="6"/>
  <c r="K296" i="6"/>
  <c r="G296" i="6"/>
  <c r="C296" i="6"/>
  <c r="R296" i="6"/>
  <c r="N296" i="6"/>
  <c r="J296" i="6"/>
  <c r="F296" i="6"/>
  <c r="B296" i="6"/>
  <c r="U296" i="6"/>
  <c r="M296" i="6"/>
  <c r="E296" i="6"/>
  <c r="T296" i="6"/>
  <c r="L296" i="6"/>
  <c r="D296" i="6"/>
  <c r="Q296" i="6"/>
  <c r="I296" i="6"/>
  <c r="P296" i="6"/>
  <c r="H296" i="6"/>
  <c r="U298" i="6"/>
  <c r="Q298" i="6"/>
  <c r="M298" i="6"/>
  <c r="I298" i="6"/>
  <c r="E298" i="6"/>
  <c r="T298" i="6"/>
  <c r="P298" i="6"/>
  <c r="L298" i="6"/>
  <c r="H298" i="6"/>
  <c r="D298" i="6"/>
  <c r="S298" i="6"/>
  <c r="K298" i="6"/>
  <c r="C298" i="6"/>
  <c r="R298" i="6"/>
  <c r="J298" i="6"/>
  <c r="B298" i="6"/>
  <c r="O298" i="6"/>
  <c r="G298" i="6"/>
  <c r="N298" i="6"/>
  <c r="F298" i="6"/>
  <c r="R300" i="6"/>
  <c r="N300" i="6"/>
  <c r="J300" i="6"/>
  <c r="F300" i="6"/>
  <c r="B300" i="6"/>
  <c r="U300" i="6"/>
  <c r="P300" i="6"/>
  <c r="K300" i="6"/>
  <c r="E300" i="6"/>
  <c r="T300" i="6"/>
  <c r="O300" i="6"/>
  <c r="I300" i="6"/>
  <c r="D300" i="6"/>
  <c r="M300" i="6"/>
  <c r="C300" i="6"/>
  <c r="L300" i="6"/>
  <c r="S300" i="6"/>
  <c r="H300" i="6"/>
  <c r="Q300" i="6"/>
  <c r="G300" i="6"/>
  <c r="T302" i="6"/>
  <c r="P302" i="6"/>
  <c r="L302" i="6"/>
  <c r="H302" i="6"/>
  <c r="D302" i="6"/>
  <c r="Q302" i="6"/>
  <c r="K302" i="6"/>
  <c r="F302" i="6"/>
  <c r="U302" i="6"/>
  <c r="O302" i="6"/>
  <c r="J302" i="6"/>
  <c r="E302" i="6"/>
  <c r="N302" i="6"/>
  <c r="C302" i="6"/>
  <c r="M302" i="6"/>
  <c r="B302" i="6"/>
  <c r="S302" i="6"/>
  <c r="I302" i="6"/>
  <c r="R302" i="6"/>
  <c r="G302" i="6"/>
  <c r="R304" i="6"/>
  <c r="N304" i="6"/>
  <c r="J304" i="6"/>
  <c r="F304" i="6"/>
  <c r="B304" i="6"/>
  <c r="Q304" i="6"/>
  <c r="L304" i="6"/>
  <c r="G304" i="6"/>
  <c r="U304" i="6"/>
  <c r="P304" i="6"/>
  <c r="K304" i="6"/>
  <c r="E304" i="6"/>
  <c r="O304" i="6"/>
  <c r="D304" i="6"/>
  <c r="M304" i="6"/>
  <c r="C304" i="6"/>
  <c r="T304" i="6"/>
  <c r="I304" i="6"/>
  <c r="S304" i="6"/>
  <c r="H304" i="6"/>
  <c r="T306" i="6"/>
  <c r="P306" i="6"/>
  <c r="L306" i="6"/>
  <c r="H306" i="6"/>
  <c r="D306" i="6"/>
  <c r="R306" i="6"/>
  <c r="M306" i="6"/>
  <c r="G306" i="6"/>
  <c r="B306" i="6"/>
  <c r="Q306" i="6"/>
  <c r="K306" i="6"/>
  <c r="F306" i="6"/>
  <c r="O306" i="6"/>
  <c r="E306" i="6"/>
  <c r="N306" i="6"/>
  <c r="C306" i="6"/>
  <c r="U306" i="6"/>
  <c r="J306" i="6"/>
  <c r="S306" i="6"/>
  <c r="I306" i="6"/>
  <c r="S308" i="6"/>
  <c r="O308" i="6"/>
  <c r="K308" i="6"/>
  <c r="G308" i="6"/>
  <c r="C308" i="6"/>
  <c r="U308" i="6"/>
  <c r="P308" i="6"/>
  <c r="J308" i="6"/>
  <c r="E308" i="6"/>
  <c r="T308" i="6"/>
  <c r="M308" i="6"/>
  <c r="F308" i="6"/>
  <c r="R308" i="6"/>
  <c r="L308" i="6"/>
  <c r="D308" i="6"/>
  <c r="I308" i="6"/>
  <c r="H308" i="6"/>
  <c r="Q308" i="6"/>
  <c r="B308" i="6"/>
  <c r="N308" i="6"/>
  <c r="U310" i="6"/>
  <c r="Q310" i="6"/>
  <c r="M310" i="6"/>
  <c r="I310" i="6"/>
  <c r="E310" i="6"/>
  <c r="P310" i="6"/>
  <c r="K310" i="6"/>
  <c r="F310" i="6"/>
  <c r="T310" i="6"/>
  <c r="N310" i="6"/>
  <c r="G310" i="6"/>
  <c r="S310" i="6"/>
  <c r="L310" i="6"/>
  <c r="D310" i="6"/>
  <c r="J310" i="6"/>
  <c r="H310" i="6"/>
  <c r="R310" i="6"/>
  <c r="C310" i="6"/>
  <c r="O310" i="6"/>
  <c r="B310" i="6"/>
  <c r="S312" i="6"/>
  <c r="O312" i="6"/>
  <c r="K312" i="6"/>
  <c r="G312" i="6"/>
  <c r="C312" i="6"/>
  <c r="Q312" i="6"/>
  <c r="L312" i="6"/>
  <c r="F312" i="6"/>
  <c r="U312" i="6"/>
  <c r="N312" i="6"/>
  <c r="H312" i="6"/>
  <c r="T312" i="6"/>
  <c r="M312" i="6"/>
  <c r="E312" i="6"/>
  <c r="J312" i="6"/>
  <c r="I312" i="6"/>
  <c r="R312" i="6"/>
  <c r="D312" i="6"/>
  <c r="B312" i="6"/>
  <c r="P312" i="6"/>
  <c r="E86" i="6"/>
  <c r="M86" i="6"/>
  <c r="U86" i="6"/>
  <c r="C88" i="6"/>
  <c r="K88" i="6"/>
  <c r="C89" i="6"/>
  <c r="N90" i="6"/>
  <c r="D92" i="6"/>
  <c r="T92" i="6"/>
  <c r="J94" i="6"/>
  <c r="P96" i="6"/>
  <c r="K97" i="6"/>
  <c r="F98" i="6"/>
  <c r="L100" i="6"/>
  <c r="G101" i="6"/>
  <c r="B102" i="6"/>
  <c r="R102" i="6"/>
  <c r="H104" i="6"/>
  <c r="C105" i="6"/>
  <c r="N106" i="6"/>
  <c r="D108" i="6"/>
  <c r="T108" i="6"/>
  <c r="O109" i="6"/>
  <c r="J110" i="6"/>
  <c r="P112" i="6"/>
  <c r="K113" i="6"/>
  <c r="F114" i="6"/>
  <c r="L116" i="6"/>
  <c r="B118" i="6"/>
  <c r="R118" i="6"/>
  <c r="H120" i="6"/>
  <c r="C121" i="6"/>
  <c r="N122" i="6"/>
  <c r="D124" i="6"/>
  <c r="T124" i="6"/>
  <c r="O125" i="6"/>
  <c r="J126" i="6"/>
  <c r="P128" i="6"/>
  <c r="F130" i="6"/>
  <c r="L132" i="6"/>
  <c r="N136" i="6"/>
  <c r="K138" i="6"/>
  <c r="L141" i="6"/>
  <c r="M144" i="6"/>
  <c r="N147" i="6"/>
  <c r="O150" i="6"/>
  <c r="S162" i="6"/>
  <c r="G166" i="6"/>
  <c r="I170" i="6"/>
  <c r="J174" i="6"/>
  <c r="K178" i="6"/>
  <c r="C189" i="6"/>
  <c r="E195" i="6"/>
  <c r="R89" i="6"/>
  <c r="N89" i="6"/>
  <c r="J89" i="6"/>
  <c r="F89" i="6"/>
  <c r="B89" i="6"/>
  <c r="U89" i="6"/>
  <c r="Q89" i="6"/>
  <c r="M89" i="6"/>
  <c r="I89" i="6"/>
  <c r="E89" i="6"/>
  <c r="T89" i="6"/>
  <c r="P89" i="6"/>
  <c r="L89" i="6"/>
  <c r="H89" i="6"/>
  <c r="D89" i="6"/>
  <c r="R93" i="6"/>
  <c r="N93" i="6"/>
  <c r="J93" i="6"/>
  <c r="F93" i="6"/>
  <c r="B93" i="6"/>
  <c r="U93" i="6"/>
  <c r="Q93" i="6"/>
  <c r="M93" i="6"/>
  <c r="I93" i="6"/>
  <c r="E93" i="6"/>
  <c r="T93" i="6"/>
  <c r="P93" i="6"/>
  <c r="L93" i="6"/>
  <c r="H93" i="6"/>
  <c r="D93" i="6"/>
  <c r="R105" i="6"/>
  <c r="N105" i="6"/>
  <c r="J105" i="6"/>
  <c r="F105" i="6"/>
  <c r="B105" i="6"/>
  <c r="U105" i="6"/>
  <c r="Q105" i="6"/>
  <c r="M105" i="6"/>
  <c r="I105" i="6"/>
  <c r="E105" i="6"/>
  <c r="T105" i="6"/>
  <c r="P105" i="6"/>
  <c r="L105" i="6"/>
  <c r="H105" i="6"/>
  <c r="D105" i="6"/>
  <c r="R117" i="6"/>
  <c r="N117" i="6"/>
  <c r="J117" i="6"/>
  <c r="F117" i="6"/>
  <c r="B117" i="6"/>
  <c r="U117" i="6"/>
  <c r="Q117" i="6"/>
  <c r="M117" i="6"/>
  <c r="I117" i="6"/>
  <c r="E117" i="6"/>
  <c r="T117" i="6"/>
  <c r="P117" i="6"/>
  <c r="L117" i="6"/>
  <c r="H117" i="6"/>
  <c r="D117" i="6"/>
  <c r="R121" i="6"/>
  <c r="N121" i="6"/>
  <c r="J121" i="6"/>
  <c r="F121" i="6"/>
  <c r="B121" i="6"/>
  <c r="U121" i="6"/>
  <c r="Q121" i="6"/>
  <c r="M121" i="6"/>
  <c r="I121" i="6"/>
  <c r="E121" i="6"/>
  <c r="T121" i="6"/>
  <c r="P121" i="6"/>
  <c r="L121" i="6"/>
  <c r="H121" i="6"/>
  <c r="D121" i="6"/>
  <c r="R129" i="6"/>
  <c r="N129" i="6"/>
  <c r="J129" i="6"/>
  <c r="F129" i="6"/>
  <c r="B129" i="6"/>
  <c r="U129" i="6"/>
  <c r="Q129" i="6"/>
  <c r="M129" i="6"/>
  <c r="I129" i="6"/>
  <c r="E129" i="6"/>
  <c r="T129" i="6"/>
  <c r="P129" i="6"/>
  <c r="L129" i="6"/>
  <c r="H129" i="6"/>
  <c r="D129" i="6"/>
  <c r="S133" i="6"/>
  <c r="O133" i="6"/>
  <c r="K133" i="6"/>
  <c r="G133" i="6"/>
  <c r="C133" i="6"/>
  <c r="R133" i="6"/>
  <c r="N133" i="6"/>
  <c r="J133" i="6"/>
  <c r="F133" i="6"/>
  <c r="B133" i="6"/>
  <c r="T133" i="6"/>
  <c r="L133" i="6"/>
  <c r="D133" i="6"/>
  <c r="Q133" i="6"/>
  <c r="I133" i="6"/>
  <c r="P133" i="6"/>
  <c r="H133" i="6"/>
  <c r="U135" i="6"/>
  <c r="Q135" i="6"/>
  <c r="M135" i="6"/>
  <c r="I135" i="6"/>
  <c r="E135" i="6"/>
  <c r="T135" i="6"/>
  <c r="P135" i="6"/>
  <c r="L135" i="6"/>
  <c r="H135" i="6"/>
  <c r="D135" i="6"/>
  <c r="R135" i="6"/>
  <c r="J135" i="6"/>
  <c r="B135" i="6"/>
  <c r="O135" i="6"/>
  <c r="G135" i="6"/>
  <c r="N135" i="6"/>
  <c r="F135" i="6"/>
  <c r="U139" i="6"/>
  <c r="Q139" i="6"/>
  <c r="M139" i="6"/>
  <c r="I139" i="6"/>
  <c r="E139" i="6"/>
  <c r="T139" i="6"/>
  <c r="P139" i="6"/>
  <c r="L139" i="6"/>
  <c r="H139" i="6"/>
  <c r="D139" i="6"/>
  <c r="S139" i="6"/>
  <c r="O139" i="6"/>
  <c r="K139" i="6"/>
  <c r="G139" i="6"/>
  <c r="C139" i="6"/>
  <c r="R139" i="6"/>
  <c r="B139" i="6"/>
  <c r="N139" i="6"/>
  <c r="J139" i="6"/>
  <c r="U143" i="6"/>
  <c r="Q143" i="6"/>
  <c r="M143" i="6"/>
  <c r="I143" i="6"/>
  <c r="E143" i="6"/>
  <c r="T143" i="6"/>
  <c r="P143" i="6"/>
  <c r="L143" i="6"/>
  <c r="H143" i="6"/>
  <c r="D143" i="6"/>
  <c r="S143" i="6"/>
  <c r="O143" i="6"/>
  <c r="K143" i="6"/>
  <c r="G143" i="6"/>
  <c r="C143" i="6"/>
  <c r="N143" i="6"/>
  <c r="J143" i="6"/>
  <c r="F143" i="6"/>
  <c r="S145" i="6"/>
  <c r="O145" i="6"/>
  <c r="K145" i="6"/>
  <c r="G145" i="6"/>
  <c r="C145" i="6"/>
  <c r="R145" i="6"/>
  <c r="N145" i="6"/>
  <c r="J145" i="6"/>
  <c r="F145" i="6"/>
  <c r="B145" i="6"/>
  <c r="U145" i="6"/>
  <c r="Q145" i="6"/>
  <c r="M145" i="6"/>
  <c r="I145" i="6"/>
  <c r="E145" i="6"/>
  <c r="T145" i="6"/>
  <c r="D145" i="6"/>
  <c r="P145" i="6"/>
  <c r="L145" i="6"/>
  <c r="S149" i="6"/>
  <c r="O149" i="6"/>
  <c r="K149" i="6"/>
  <c r="G149" i="6"/>
  <c r="C149" i="6"/>
  <c r="R149" i="6"/>
  <c r="N149" i="6"/>
  <c r="J149" i="6"/>
  <c r="F149" i="6"/>
  <c r="B149" i="6"/>
  <c r="U149" i="6"/>
  <c r="Q149" i="6"/>
  <c r="M149" i="6"/>
  <c r="I149" i="6"/>
  <c r="E149" i="6"/>
  <c r="P149" i="6"/>
  <c r="L149" i="6"/>
  <c r="H149" i="6"/>
  <c r="U151" i="6"/>
  <c r="Q151" i="6"/>
  <c r="M151" i="6"/>
  <c r="I151" i="6"/>
  <c r="E151" i="6"/>
  <c r="T151" i="6"/>
  <c r="P151" i="6"/>
  <c r="L151" i="6"/>
  <c r="H151" i="6"/>
  <c r="D151" i="6"/>
  <c r="S151" i="6"/>
  <c r="O151" i="6"/>
  <c r="K151" i="6"/>
  <c r="G151" i="6"/>
  <c r="C151" i="6"/>
  <c r="F151" i="6"/>
  <c r="R151" i="6"/>
  <c r="B151" i="6"/>
  <c r="N151" i="6"/>
  <c r="S153" i="6"/>
  <c r="O153" i="6"/>
  <c r="K153" i="6"/>
  <c r="G153" i="6"/>
  <c r="C153" i="6"/>
  <c r="R153" i="6"/>
  <c r="N153" i="6"/>
  <c r="J153" i="6"/>
  <c r="F153" i="6"/>
  <c r="B153" i="6"/>
  <c r="U153" i="6"/>
  <c r="Q153" i="6"/>
  <c r="M153" i="6"/>
  <c r="I153" i="6"/>
  <c r="E153" i="6"/>
  <c r="L153" i="6"/>
  <c r="H153" i="6"/>
  <c r="T153" i="6"/>
  <c r="D153" i="6"/>
  <c r="U159" i="6"/>
  <c r="Q159" i="6"/>
  <c r="M159" i="6"/>
  <c r="I159" i="6"/>
  <c r="E159" i="6"/>
  <c r="T159" i="6"/>
  <c r="P159" i="6"/>
  <c r="L159" i="6"/>
  <c r="H159" i="6"/>
  <c r="D159" i="6"/>
  <c r="S159" i="6"/>
  <c r="O159" i="6"/>
  <c r="K159" i="6"/>
  <c r="G159" i="6"/>
  <c r="C159" i="6"/>
  <c r="N159" i="6"/>
  <c r="J159" i="6"/>
  <c r="F159" i="6"/>
  <c r="S161" i="6"/>
  <c r="O161" i="6"/>
  <c r="K161" i="6"/>
  <c r="G161" i="6"/>
  <c r="C161" i="6"/>
  <c r="R161" i="6"/>
  <c r="N161" i="6"/>
  <c r="J161" i="6"/>
  <c r="F161" i="6"/>
  <c r="B161" i="6"/>
  <c r="U161" i="6"/>
  <c r="Q161" i="6"/>
  <c r="M161" i="6"/>
  <c r="I161" i="6"/>
  <c r="E161" i="6"/>
  <c r="T161" i="6"/>
  <c r="D161" i="6"/>
  <c r="P161" i="6"/>
  <c r="L161" i="6"/>
  <c r="U163" i="6"/>
  <c r="Q163" i="6"/>
  <c r="M163" i="6"/>
  <c r="I163" i="6"/>
  <c r="E163" i="6"/>
  <c r="T163" i="6"/>
  <c r="P163" i="6"/>
  <c r="L163" i="6"/>
  <c r="H163" i="6"/>
  <c r="D163" i="6"/>
  <c r="S163" i="6"/>
  <c r="O163" i="6"/>
  <c r="K163" i="6"/>
  <c r="G163" i="6"/>
  <c r="C163" i="6"/>
  <c r="J163" i="6"/>
  <c r="F163" i="6"/>
  <c r="R163" i="6"/>
  <c r="B163" i="6"/>
  <c r="U165" i="6"/>
  <c r="Q165" i="6"/>
  <c r="M165" i="6"/>
  <c r="I165" i="6"/>
  <c r="E165" i="6"/>
  <c r="P165" i="6"/>
  <c r="K165" i="6"/>
  <c r="F165" i="6"/>
  <c r="T165" i="6"/>
  <c r="O165" i="6"/>
  <c r="J165" i="6"/>
  <c r="D165" i="6"/>
  <c r="S165" i="6"/>
  <c r="N165" i="6"/>
  <c r="H165" i="6"/>
  <c r="C165" i="6"/>
  <c r="B165" i="6"/>
  <c r="R165" i="6"/>
  <c r="L165" i="6"/>
  <c r="S167" i="6"/>
  <c r="O167" i="6"/>
  <c r="K167" i="6"/>
  <c r="G167" i="6"/>
  <c r="C167" i="6"/>
  <c r="Q167" i="6"/>
  <c r="L167" i="6"/>
  <c r="F167" i="6"/>
  <c r="U167" i="6"/>
  <c r="P167" i="6"/>
  <c r="J167" i="6"/>
  <c r="E167" i="6"/>
  <c r="T167" i="6"/>
  <c r="N167" i="6"/>
  <c r="I167" i="6"/>
  <c r="D167" i="6"/>
  <c r="B167" i="6"/>
  <c r="R167" i="6"/>
  <c r="M167" i="6"/>
  <c r="U169" i="6"/>
  <c r="Q169" i="6"/>
  <c r="M169" i="6"/>
  <c r="I169" i="6"/>
  <c r="E169" i="6"/>
  <c r="R169" i="6"/>
  <c r="L169" i="6"/>
  <c r="G169" i="6"/>
  <c r="B169" i="6"/>
  <c r="P169" i="6"/>
  <c r="K169" i="6"/>
  <c r="F169" i="6"/>
  <c r="T169" i="6"/>
  <c r="O169" i="6"/>
  <c r="J169" i="6"/>
  <c r="D169" i="6"/>
  <c r="C169" i="6"/>
  <c r="S169" i="6"/>
  <c r="N169" i="6"/>
  <c r="S175" i="6"/>
  <c r="O175" i="6"/>
  <c r="K175" i="6"/>
  <c r="G175" i="6"/>
  <c r="C175" i="6"/>
  <c r="T175" i="6"/>
  <c r="N175" i="6"/>
  <c r="I175" i="6"/>
  <c r="D175" i="6"/>
  <c r="R175" i="6"/>
  <c r="M175" i="6"/>
  <c r="H175" i="6"/>
  <c r="B175" i="6"/>
  <c r="Q175" i="6"/>
  <c r="L175" i="6"/>
  <c r="F175" i="6"/>
  <c r="E175" i="6"/>
  <c r="U175" i="6"/>
  <c r="P175" i="6"/>
  <c r="U177" i="6"/>
  <c r="Q177" i="6"/>
  <c r="M177" i="6"/>
  <c r="I177" i="6"/>
  <c r="E177" i="6"/>
  <c r="T177" i="6"/>
  <c r="O177" i="6"/>
  <c r="J177" i="6"/>
  <c r="D177" i="6"/>
  <c r="S177" i="6"/>
  <c r="N177" i="6"/>
  <c r="H177" i="6"/>
  <c r="C177" i="6"/>
  <c r="R177" i="6"/>
  <c r="L177" i="6"/>
  <c r="G177" i="6"/>
  <c r="B177" i="6"/>
  <c r="F177" i="6"/>
  <c r="P177" i="6"/>
  <c r="U193" i="6"/>
  <c r="Q193" i="6"/>
  <c r="M193" i="6"/>
  <c r="I193" i="6"/>
  <c r="E193" i="6"/>
  <c r="T193" i="6"/>
  <c r="P193" i="6"/>
  <c r="L193" i="6"/>
  <c r="H193" i="6"/>
  <c r="D193" i="6"/>
  <c r="N193" i="6"/>
  <c r="F193" i="6"/>
  <c r="S193" i="6"/>
  <c r="K193" i="6"/>
  <c r="C193" i="6"/>
  <c r="R193" i="6"/>
  <c r="J193" i="6"/>
  <c r="B193" i="6"/>
  <c r="G193" i="6"/>
  <c r="U197" i="6"/>
  <c r="Q197" i="6"/>
  <c r="M197" i="6"/>
  <c r="I197" i="6"/>
  <c r="E197" i="6"/>
  <c r="T197" i="6"/>
  <c r="P197" i="6"/>
  <c r="L197" i="6"/>
  <c r="H197" i="6"/>
  <c r="D197" i="6"/>
  <c r="R197" i="6"/>
  <c r="J197" i="6"/>
  <c r="B197" i="6"/>
  <c r="O197" i="6"/>
  <c r="G197" i="6"/>
  <c r="N197" i="6"/>
  <c r="F197" i="6"/>
  <c r="S197" i="6"/>
  <c r="K197" i="6"/>
  <c r="C197" i="6"/>
  <c r="S199" i="6"/>
  <c r="O199" i="6"/>
  <c r="K199" i="6"/>
  <c r="G199" i="6"/>
  <c r="C199" i="6"/>
  <c r="R199" i="6"/>
  <c r="N199" i="6"/>
  <c r="J199" i="6"/>
  <c r="F199" i="6"/>
  <c r="B199" i="6"/>
  <c r="P199" i="6"/>
  <c r="H199" i="6"/>
  <c r="U199" i="6"/>
  <c r="M199" i="6"/>
  <c r="E199" i="6"/>
  <c r="T199" i="6"/>
  <c r="L199" i="6"/>
  <c r="D199" i="6"/>
  <c r="I199" i="6"/>
  <c r="U201" i="6"/>
  <c r="Q201" i="6"/>
  <c r="M201" i="6"/>
  <c r="I201" i="6"/>
  <c r="E201" i="6"/>
  <c r="T201" i="6"/>
  <c r="P201" i="6"/>
  <c r="L201" i="6"/>
  <c r="H201" i="6"/>
  <c r="D201" i="6"/>
  <c r="N201" i="6"/>
  <c r="F201" i="6"/>
  <c r="S201" i="6"/>
  <c r="K201" i="6"/>
  <c r="C201" i="6"/>
  <c r="R201" i="6"/>
  <c r="J201" i="6"/>
  <c r="B201" i="6"/>
  <c r="O201" i="6"/>
  <c r="U205" i="6"/>
  <c r="Q205" i="6"/>
  <c r="M205" i="6"/>
  <c r="I205" i="6"/>
  <c r="E205" i="6"/>
  <c r="T205" i="6"/>
  <c r="P205" i="6"/>
  <c r="L205" i="6"/>
  <c r="H205" i="6"/>
  <c r="D205" i="6"/>
  <c r="R205" i="6"/>
  <c r="J205" i="6"/>
  <c r="B205" i="6"/>
  <c r="O205" i="6"/>
  <c r="G205" i="6"/>
  <c r="N205" i="6"/>
  <c r="F205" i="6"/>
  <c r="K205" i="6"/>
  <c r="C205" i="6"/>
  <c r="S207" i="6"/>
  <c r="O207" i="6"/>
  <c r="K207" i="6"/>
  <c r="G207" i="6"/>
  <c r="C207" i="6"/>
  <c r="R207" i="6"/>
  <c r="N207" i="6"/>
  <c r="J207" i="6"/>
  <c r="F207" i="6"/>
  <c r="B207" i="6"/>
  <c r="P207" i="6"/>
  <c r="H207" i="6"/>
  <c r="U207" i="6"/>
  <c r="M207" i="6"/>
  <c r="E207" i="6"/>
  <c r="T207" i="6"/>
  <c r="L207" i="6"/>
  <c r="D207" i="6"/>
  <c r="Q207" i="6"/>
  <c r="S211" i="6"/>
  <c r="O211" i="6"/>
  <c r="K211" i="6"/>
  <c r="G211" i="6"/>
  <c r="C211" i="6"/>
  <c r="R211" i="6"/>
  <c r="N211" i="6"/>
  <c r="J211" i="6"/>
  <c r="F211" i="6"/>
  <c r="B211" i="6"/>
  <c r="T211" i="6"/>
  <c r="L211" i="6"/>
  <c r="D211" i="6"/>
  <c r="Q211" i="6"/>
  <c r="I211" i="6"/>
  <c r="P211" i="6"/>
  <c r="H211" i="6"/>
  <c r="M211" i="6"/>
  <c r="E211" i="6"/>
  <c r="U213" i="6"/>
  <c r="Q213" i="6"/>
  <c r="M213" i="6"/>
  <c r="I213" i="6"/>
  <c r="E213" i="6"/>
  <c r="T213" i="6"/>
  <c r="P213" i="6"/>
  <c r="L213" i="6"/>
  <c r="H213" i="6"/>
  <c r="D213" i="6"/>
  <c r="R213" i="6"/>
  <c r="J213" i="6"/>
  <c r="B213" i="6"/>
  <c r="O213" i="6"/>
  <c r="G213" i="6"/>
  <c r="N213" i="6"/>
  <c r="F213" i="6"/>
  <c r="C213" i="6"/>
  <c r="S213" i="6"/>
  <c r="U221" i="6"/>
  <c r="Q221" i="6"/>
  <c r="M221" i="6"/>
  <c r="I221" i="6"/>
  <c r="E221" i="6"/>
  <c r="T221" i="6"/>
  <c r="P221" i="6"/>
  <c r="K221" i="6"/>
  <c r="F221" i="6"/>
  <c r="O221" i="6"/>
  <c r="J221" i="6"/>
  <c r="D221" i="6"/>
  <c r="S221" i="6"/>
  <c r="N221" i="6"/>
  <c r="H221" i="6"/>
  <c r="C221" i="6"/>
  <c r="G221" i="6"/>
  <c r="B221" i="6"/>
  <c r="R221" i="6"/>
  <c r="L221" i="6"/>
  <c r="S223" i="6"/>
  <c r="O223" i="6"/>
  <c r="K223" i="6"/>
  <c r="G223" i="6"/>
  <c r="C223" i="6"/>
  <c r="R223" i="6"/>
  <c r="N223" i="6"/>
  <c r="J223" i="6"/>
  <c r="F223" i="6"/>
  <c r="B223" i="6"/>
  <c r="U223" i="6"/>
  <c r="Q223" i="6"/>
  <c r="M223" i="6"/>
  <c r="I223" i="6"/>
  <c r="E223" i="6"/>
  <c r="P223" i="6"/>
  <c r="L223" i="6"/>
  <c r="H223" i="6"/>
  <c r="D223" i="6"/>
  <c r="T223" i="6"/>
  <c r="U225" i="6"/>
  <c r="Q225" i="6"/>
  <c r="M225" i="6"/>
  <c r="I225" i="6"/>
  <c r="E225" i="6"/>
  <c r="T225" i="6"/>
  <c r="P225" i="6"/>
  <c r="L225" i="6"/>
  <c r="H225" i="6"/>
  <c r="D225" i="6"/>
  <c r="S225" i="6"/>
  <c r="O225" i="6"/>
  <c r="K225" i="6"/>
  <c r="G225" i="6"/>
  <c r="C225" i="6"/>
  <c r="F225" i="6"/>
  <c r="R225" i="6"/>
  <c r="B225" i="6"/>
  <c r="N225" i="6"/>
  <c r="J225" i="6"/>
  <c r="S227" i="6"/>
  <c r="O227" i="6"/>
  <c r="K227" i="6"/>
  <c r="G227" i="6"/>
  <c r="C227" i="6"/>
  <c r="R227" i="6"/>
  <c r="N227" i="6"/>
  <c r="J227" i="6"/>
  <c r="F227" i="6"/>
  <c r="B227" i="6"/>
  <c r="U227" i="6"/>
  <c r="Q227" i="6"/>
  <c r="M227" i="6"/>
  <c r="I227" i="6"/>
  <c r="E227" i="6"/>
  <c r="L227" i="6"/>
  <c r="H227" i="6"/>
  <c r="T227" i="6"/>
  <c r="D227" i="6"/>
  <c r="P227" i="6"/>
  <c r="S231" i="6"/>
  <c r="O231" i="6"/>
  <c r="K231" i="6"/>
  <c r="G231" i="6"/>
  <c r="C231" i="6"/>
  <c r="R231" i="6"/>
  <c r="N231" i="6"/>
  <c r="J231" i="6"/>
  <c r="F231" i="6"/>
  <c r="B231" i="6"/>
  <c r="U231" i="6"/>
  <c r="Q231" i="6"/>
  <c r="M231" i="6"/>
  <c r="I231" i="6"/>
  <c r="E231" i="6"/>
  <c r="H231" i="6"/>
  <c r="T231" i="6"/>
  <c r="D231" i="6"/>
  <c r="P231" i="6"/>
  <c r="L231" i="6"/>
  <c r="U233" i="6"/>
  <c r="Q233" i="6"/>
  <c r="M233" i="6"/>
  <c r="I233" i="6"/>
  <c r="E233" i="6"/>
  <c r="T233" i="6"/>
  <c r="P233" i="6"/>
  <c r="L233" i="6"/>
  <c r="H233" i="6"/>
  <c r="D233" i="6"/>
  <c r="S233" i="6"/>
  <c r="O233" i="6"/>
  <c r="K233" i="6"/>
  <c r="G233" i="6"/>
  <c r="C233" i="6"/>
  <c r="N233" i="6"/>
  <c r="J233" i="6"/>
  <c r="F233" i="6"/>
  <c r="R233" i="6"/>
  <c r="B233" i="6"/>
  <c r="S235" i="6"/>
  <c r="O235" i="6"/>
  <c r="K235" i="6"/>
  <c r="G235" i="6"/>
  <c r="C235" i="6"/>
  <c r="R235" i="6"/>
  <c r="N235" i="6"/>
  <c r="J235" i="6"/>
  <c r="F235" i="6"/>
  <c r="B235" i="6"/>
  <c r="U235" i="6"/>
  <c r="Q235" i="6"/>
  <c r="M235" i="6"/>
  <c r="I235" i="6"/>
  <c r="E235" i="6"/>
  <c r="T235" i="6"/>
  <c r="D235" i="6"/>
  <c r="P235" i="6"/>
  <c r="L235" i="6"/>
  <c r="H235" i="6"/>
  <c r="U237" i="6"/>
  <c r="Q237" i="6"/>
  <c r="M237" i="6"/>
  <c r="I237" i="6"/>
  <c r="E237" i="6"/>
  <c r="T237" i="6"/>
  <c r="P237" i="6"/>
  <c r="L237" i="6"/>
  <c r="H237" i="6"/>
  <c r="D237" i="6"/>
  <c r="S237" i="6"/>
  <c r="O237" i="6"/>
  <c r="K237" i="6"/>
  <c r="G237" i="6"/>
  <c r="C237" i="6"/>
  <c r="J237" i="6"/>
  <c r="F237" i="6"/>
  <c r="R237" i="6"/>
  <c r="B237" i="6"/>
  <c r="N237" i="6"/>
  <c r="S239" i="6"/>
  <c r="O239" i="6"/>
  <c r="K239" i="6"/>
  <c r="G239" i="6"/>
  <c r="C239" i="6"/>
  <c r="R239" i="6"/>
  <c r="N239" i="6"/>
  <c r="J239" i="6"/>
  <c r="F239" i="6"/>
  <c r="B239" i="6"/>
  <c r="U239" i="6"/>
  <c r="Q239" i="6"/>
  <c r="M239" i="6"/>
  <c r="I239" i="6"/>
  <c r="E239" i="6"/>
  <c r="P239" i="6"/>
  <c r="L239" i="6"/>
  <c r="H239" i="6"/>
  <c r="T239" i="6"/>
  <c r="D239" i="6"/>
  <c r="U241" i="6"/>
  <c r="Q241" i="6"/>
  <c r="M241" i="6"/>
  <c r="I241" i="6"/>
  <c r="E241" i="6"/>
  <c r="T241" i="6"/>
  <c r="P241" i="6"/>
  <c r="L241" i="6"/>
  <c r="H241" i="6"/>
  <c r="D241" i="6"/>
  <c r="S241" i="6"/>
  <c r="O241" i="6"/>
  <c r="K241" i="6"/>
  <c r="G241" i="6"/>
  <c r="C241" i="6"/>
  <c r="F241" i="6"/>
  <c r="R241" i="6"/>
  <c r="B241" i="6"/>
  <c r="N241" i="6"/>
  <c r="J241" i="6"/>
  <c r="S255" i="6"/>
  <c r="O255" i="6"/>
  <c r="K255" i="6"/>
  <c r="G255" i="6"/>
  <c r="C255" i="6"/>
  <c r="U255" i="6"/>
  <c r="Q255" i="6"/>
  <c r="M255" i="6"/>
  <c r="I255" i="6"/>
  <c r="E255" i="6"/>
  <c r="T255" i="6"/>
  <c r="L255" i="6"/>
  <c r="D255" i="6"/>
  <c r="R255" i="6"/>
  <c r="J255" i="6"/>
  <c r="B255" i="6"/>
  <c r="P255" i="6"/>
  <c r="H255" i="6"/>
  <c r="N255" i="6"/>
  <c r="F255" i="6"/>
  <c r="U257" i="6"/>
  <c r="Q257" i="6"/>
  <c r="M257" i="6"/>
  <c r="I257" i="6"/>
  <c r="E257" i="6"/>
  <c r="T257" i="6"/>
  <c r="P257" i="6"/>
  <c r="L257" i="6"/>
  <c r="H257" i="6"/>
  <c r="D257" i="6"/>
  <c r="S257" i="6"/>
  <c r="O257" i="6"/>
  <c r="K257" i="6"/>
  <c r="G257" i="6"/>
  <c r="C257" i="6"/>
  <c r="J257" i="6"/>
  <c r="F257" i="6"/>
  <c r="R257" i="6"/>
  <c r="B257" i="6"/>
  <c r="N257" i="6"/>
  <c r="S263" i="6"/>
  <c r="O263" i="6"/>
  <c r="K263" i="6"/>
  <c r="G263" i="6"/>
  <c r="C263" i="6"/>
  <c r="R263" i="6"/>
  <c r="N263" i="6"/>
  <c r="J263" i="6"/>
  <c r="F263" i="6"/>
  <c r="B263" i="6"/>
  <c r="U263" i="6"/>
  <c r="Q263" i="6"/>
  <c r="M263" i="6"/>
  <c r="I263" i="6"/>
  <c r="E263" i="6"/>
  <c r="L263" i="6"/>
  <c r="H263" i="6"/>
  <c r="T263" i="6"/>
  <c r="D263" i="6"/>
  <c r="P263" i="6"/>
  <c r="U265" i="6"/>
  <c r="Q265" i="6"/>
  <c r="M265" i="6"/>
  <c r="I265" i="6"/>
  <c r="E265" i="6"/>
  <c r="T265" i="6"/>
  <c r="P265" i="6"/>
  <c r="L265" i="6"/>
  <c r="H265" i="6"/>
  <c r="D265" i="6"/>
  <c r="S265" i="6"/>
  <c r="O265" i="6"/>
  <c r="K265" i="6"/>
  <c r="G265" i="6"/>
  <c r="C265" i="6"/>
  <c r="R265" i="6"/>
  <c r="B265" i="6"/>
  <c r="N265" i="6"/>
  <c r="J265" i="6"/>
  <c r="F265" i="6"/>
  <c r="S267" i="6"/>
  <c r="O267" i="6"/>
  <c r="K267" i="6"/>
  <c r="G267" i="6"/>
  <c r="C267" i="6"/>
  <c r="R267" i="6"/>
  <c r="N267" i="6"/>
  <c r="J267" i="6"/>
  <c r="F267" i="6"/>
  <c r="B267" i="6"/>
  <c r="U267" i="6"/>
  <c r="Q267" i="6"/>
  <c r="M267" i="6"/>
  <c r="I267" i="6"/>
  <c r="E267" i="6"/>
  <c r="P267" i="6"/>
  <c r="L267" i="6"/>
  <c r="H267" i="6"/>
  <c r="D267" i="6"/>
  <c r="T267" i="6"/>
  <c r="U269" i="6"/>
  <c r="Q269" i="6"/>
  <c r="M269" i="6"/>
  <c r="I269" i="6"/>
  <c r="E269" i="6"/>
  <c r="T269" i="6"/>
  <c r="P269" i="6"/>
  <c r="L269" i="6"/>
  <c r="H269" i="6"/>
  <c r="D269" i="6"/>
  <c r="S269" i="6"/>
  <c r="O269" i="6"/>
  <c r="K269" i="6"/>
  <c r="G269" i="6"/>
  <c r="C269" i="6"/>
  <c r="F269" i="6"/>
  <c r="R269" i="6"/>
  <c r="B269" i="6"/>
  <c r="N269" i="6"/>
  <c r="J269" i="6"/>
  <c r="S271" i="6"/>
  <c r="O271" i="6"/>
  <c r="K271" i="6"/>
  <c r="G271" i="6"/>
  <c r="C271" i="6"/>
  <c r="R271" i="6"/>
  <c r="N271" i="6"/>
  <c r="J271" i="6"/>
  <c r="F271" i="6"/>
  <c r="B271" i="6"/>
  <c r="U271" i="6"/>
  <c r="Q271" i="6"/>
  <c r="M271" i="6"/>
  <c r="I271" i="6"/>
  <c r="E271" i="6"/>
  <c r="L271" i="6"/>
  <c r="H271" i="6"/>
  <c r="T271" i="6"/>
  <c r="D271" i="6"/>
  <c r="P271" i="6"/>
  <c r="S275" i="6"/>
  <c r="O275" i="6"/>
  <c r="K275" i="6"/>
  <c r="G275" i="6"/>
  <c r="C275" i="6"/>
  <c r="R275" i="6"/>
  <c r="N275" i="6"/>
  <c r="J275" i="6"/>
  <c r="F275" i="6"/>
  <c r="B275" i="6"/>
  <c r="U275" i="6"/>
  <c r="Q275" i="6"/>
  <c r="M275" i="6"/>
  <c r="I275" i="6"/>
  <c r="E275" i="6"/>
  <c r="H275" i="6"/>
  <c r="T275" i="6"/>
  <c r="D275" i="6"/>
  <c r="P275" i="6"/>
  <c r="L275" i="6"/>
  <c r="U277" i="6"/>
  <c r="Q277" i="6"/>
  <c r="M277" i="6"/>
  <c r="I277" i="6"/>
  <c r="E277" i="6"/>
  <c r="T277" i="6"/>
  <c r="P277" i="6"/>
  <c r="L277" i="6"/>
  <c r="H277" i="6"/>
  <c r="D277" i="6"/>
  <c r="S277" i="6"/>
  <c r="O277" i="6"/>
  <c r="K277" i="6"/>
  <c r="G277" i="6"/>
  <c r="C277" i="6"/>
  <c r="N277" i="6"/>
  <c r="J277" i="6"/>
  <c r="F277" i="6"/>
  <c r="R277" i="6"/>
  <c r="B277" i="6"/>
  <c r="S279" i="6"/>
  <c r="O279" i="6"/>
  <c r="K279" i="6"/>
  <c r="Q279" i="6"/>
  <c r="L279" i="6"/>
  <c r="G279" i="6"/>
  <c r="C279" i="6"/>
  <c r="U279" i="6"/>
  <c r="P279" i="6"/>
  <c r="J279" i="6"/>
  <c r="F279" i="6"/>
  <c r="B279" i="6"/>
  <c r="T279" i="6"/>
  <c r="N279" i="6"/>
  <c r="I279" i="6"/>
  <c r="E279" i="6"/>
  <c r="D279" i="6"/>
  <c r="R279" i="6"/>
  <c r="M279" i="6"/>
  <c r="H279" i="6"/>
  <c r="S283" i="6"/>
  <c r="O283" i="6"/>
  <c r="K283" i="6"/>
  <c r="G283" i="6"/>
  <c r="C283" i="6"/>
  <c r="R283" i="6"/>
  <c r="M283" i="6"/>
  <c r="H283" i="6"/>
  <c r="B283" i="6"/>
  <c r="Q283" i="6"/>
  <c r="L283" i="6"/>
  <c r="F283" i="6"/>
  <c r="U283" i="6"/>
  <c r="P283" i="6"/>
  <c r="J283" i="6"/>
  <c r="E283" i="6"/>
  <c r="D283" i="6"/>
  <c r="T283" i="6"/>
  <c r="N283" i="6"/>
  <c r="I283" i="6"/>
  <c r="U285" i="6"/>
  <c r="Q285" i="6"/>
  <c r="M285" i="6"/>
  <c r="I285" i="6"/>
  <c r="E285" i="6"/>
  <c r="S285" i="6"/>
  <c r="N285" i="6"/>
  <c r="H285" i="6"/>
  <c r="C285" i="6"/>
  <c r="R285" i="6"/>
  <c r="L285" i="6"/>
  <c r="G285" i="6"/>
  <c r="B285" i="6"/>
  <c r="P285" i="6"/>
  <c r="K285" i="6"/>
  <c r="F285" i="6"/>
  <c r="D285" i="6"/>
  <c r="T285" i="6"/>
  <c r="O285" i="6"/>
  <c r="J285" i="6"/>
  <c r="U289" i="6"/>
  <c r="Q289" i="6"/>
  <c r="M289" i="6"/>
  <c r="I289" i="6"/>
  <c r="E289" i="6"/>
  <c r="T289" i="6"/>
  <c r="O289" i="6"/>
  <c r="J289" i="6"/>
  <c r="D289" i="6"/>
  <c r="S289" i="6"/>
  <c r="N289" i="6"/>
  <c r="H289" i="6"/>
  <c r="C289" i="6"/>
  <c r="R289" i="6"/>
  <c r="L289" i="6"/>
  <c r="G289" i="6"/>
  <c r="B289" i="6"/>
  <c r="F289" i="6"/>
  <c r="P289" i="6"/>
  <c r="K289" i="6"/>
  <c r="T295" i="6"/>
  <c r="P295" i="6"/>
  <c r="L295" i="6"/>
  <c r="H295" i="6"/>
  <c r="D295" i="6"/>
  <c r="S295" i="6"/>
  <c r="O295" i="6"/>
  <c r="K295" i="6"/>
  <c r="G295" i="6"/>
  <c r="C295" i="6"/>
  <c r="R295" i="6"/>
  <c r="J295" i="6"/>
  <c r="B295" i="6"/>
  <c r="Q295" i="6"/>
  <c r="I295" i="6"/>
  <c r="N295" i="6"/>
  <c r="F295" i="6"/>
  <c r="U295" i="6"/>
  <c r="M295" i="6"/>
  <c r="E295" i="6"/>
  <c r="R297" i="6"/>
  <c r="N297" i="6"/>
  <c r="J297" i="6"/>
  <c r="F297" i="6"/>
  <c r="B297" i="6"/>
  <c r="U297" i="6"/>
  <c r="Q297" i="6"/>
  <c r="M297" i="6"/>
  <c r="I297" i="6"/>
  <c r="E297" i="6"/>
  <c r="P297" i="6"/>
  <c r="H297" i="6"/>
  <c r="O297" i="6"/>
  <c r="G297" i="6"/>
  <c r="T297" i="6"/>
  <c r="L297" i="6"/>
  <c r="D297" i="6"/>
  <c r="K297" i="6"/>
  <c r="C297" i="6"/>
  <c r="S297" i="6"/>
  <c r="S299" i="6"/>
  <c r="U299" i="6"/>
  <c r="P299" i="6"/>
  <c r="L299" i="6"/>
  <c r="H299" i="6"/>
  <c r="D299" i="6"/>
  <c r="T299" i="6"/>
  <c r="O299" i="6"/>
  <c r="K299" i="6"/>
  <c r="G299" i="6"/>
  <c r="C299" i="6"/>
  <c r="N299" i="6"/>
  <c r="F299" i="6"/>
  <c r="M299" i="6"/>
  <c r="E299" i="6"/>
  <c r="R299" i="6"/>
  <c r="J299" i="6"/>
  <c r="B299" i="6"/>
  <c r="Q299" i="6"/>
  <c r="I299" i="6"/>
  <c r="T311" i="6"/>
  <c r="P311" i="6"/>
  <c r="L311" i="6"/>
  <c r="H311" i="6"/>
  <c r="D311" i="6"/>
  <c r="Q311" i="6"/>
  <c r="K311" i="6"/>
  <c r="F311" i="6"/>
  <c r="U311" i="6"/>
  <c r="N311" i="6"/>
  <c r="G311" i="6"/>
  <c r="S311" i="6"/>
  <c r="M311" i="6"/>
  <c r="E311" i="6"/>
  <c r="R311" i="6"/>
  <c r="C311" i="6"/>
  <c r="O311" i="6"/>
  <c r="B311" i="6"/>
  <c r="J311" i="6"/>
  <c r="I311" i="6"/>
  <c r="I86" i="6"/>
  <c r="Q86" i="6"/>
  <c r="G125" i="6"/>
  <c r="C129" i="6"/>
  <c r="B143" i="6"/>
  <c r="D149" i="6"/>
  <c r="F155" i="6"/>
  <c r="F86" i="6"/>
  <c r="N86" i="6"/>
  <c r="D88" i="6"/>
  <c r="L88" i="6"/>
  <c r="G89" i="6"/>
  <c r="B90" i="6"/>
  <c r="R90" i="6"/>
  <c r="H92" i="6"/>
  <c r="C93" i="6"/>
  <c r="S93" i="6"/>
  <c r="N94" i="6"/>
  <c r="D96" i="6"/>
  <c r="T96" i="6"/>
  <c r="O97" i="6"/>
  <c r="J98" i="6"/>
  <c r="P100" i="6"/>
  <c r="K101" i="6"/>
  <c r="F102" i="6"/>
  <c r="L104" i="6"/>
  <c r="G105" i="6"/>
  <c r="B106" i="6"/>
  <c r="R106" i="6"/>
  <c r="H108" i="6"/>
  <c r="C109" i="6"/>
  <c r="S109" i="6"/>
  <c r="N110" i="6"/>
  <c r="D112" i="6"/>
  <c r="T112" i="6"/>
  <c r="O113" i="6"/>
  <c r="J114" i="6"/>
  <c r="P116" i="6"/>
  <c r="K117" i="6"/>
  <c r="F118" i="6"/>
  <c r="L120" i="6"/>
  <c r="G121" i="6"/>
  <c r="B122" i="6"/>
  <c r="R122" i="6"/>
  <c r="H124" i="6"/>
  <c r="C125" i="6"/>
  <c r="S125" i="6"/>
  <c r="N126" i="6"/>
  <c r="D128" i="6"/>
  <c r="T128" i="6"/>
  <c r="O129" i="6"/>
  <c r="J130" i="6"/>
  <c r="P132" i="6"/>
  <c r="U133" i="6"/>
  <c r="K135" i="6"/>
  <c r="F139" i="6"/>
  <c r="G142" i="6"/>
  <c r="H145" i="6"/>
  <c r="I148" i="6"/>
  <c r="J151" i="6"/>
  <c r="K154" i="6"/>
  <c r="L157" i="6"/>
  <c r="M160" i="6"/>
  <c r="N163" i="6"/>
  <c r="H167" i="6"/>
  <c r="I171" i="6"/>
  <c r="J175" i="6"/>
  <c r="L179" i="6"/>
  <c r="L184" i="6"/>
  <c r="N190" i="6"/>
  <c r="P196" i="6"/>
  <c r="R202" i="6"/>
  <c r="T208" i="6"/>
  <c r="F242" i="6"/>
  <c r="B27" i="7" l="1"/>
  <c r="C27" i="7" s="1"/>
  <c r="B26" i="7"/>
  <c r="C26" i="7" s="1"/>
  <c r="D113" i="7"/>
  <c r="C113" i="7"/>
  <c r="L11" i="7"/>
  <c r="H11" i="7"/>
  <c r="D11" i="7"/>
  <c r="F113" i="7"/>
  <c r="B113" i="7"/>
  <c r="K11" i="7"/>
  <c r="G11" i="7"/>
  <c r="C11" i="7"/>
  <c r="J11" i="7"/>
  <c r="B11" i="7"/>
  <c r="E113" i="7"/>
  <c r="F11" i="7"/>
  <c r="I11" i="7"/>
  <c r="E11" i="7"/>
  <c r="G21" i="7"/>
  <c r="H21" i="7" s="1"/>
  <c r="G20" i="7"/>
  <c r="H20" i="7" s="1"/>
  <c r="F115" i="7"/>
  <c r="B115" i="7"/>
  <c r="E115" i="7"/>
  <c r="I12" i="7"/>
  <c r="E12" i="7"/>
  <c r="D115" i="7"/>
  <c r="L12" i="7"/>
  <c r="H12" i="7"/>
  <c r="D12" i="7"/>
  <c r="G12" i="7"/>
  <c r="F12" i="7"/>
  <c r="K12" i="7"/>
  <c r="C12" i="7"/>
  <c r="C115" i="7"/>
  <c r="J12" i="7"/>
  <c r="B12" i="7"/>
  <c r="F111" i="7"/>
  <c r="B111" i="7"/>
  <c r="E111" i="7"/>
  <c r="J9" i="7"/>
  <c r="F9" i="7"/>
  <c r="B9" i="7"/>
  <c r="D111" i="7"/>
  <c r="I9" i="7"/>
  <c r="E9" i="7"/>
  <c r="C111" i="7"/>
  <c r="H9" i="7"/>
  <c r="L9" i="7"/>
  <c r="D9" i="7"/>
  <c r="K9" i="7"/>
  <c r="G9" i="7"/>
  <c r="C9" i="7"/>
  <c r="B38" i="7"/>
  <c r="C38" i="7" s="1"/>
  <c r="B36" i="7"/>
  <c r="C36" i="7" s="1"/>
  <c r="B35" i="7"/>
  <c r="C35" i="7" s="1"/>
  <c r="B33" i="7"/>
  <c r="C33" i="7" s="1"/>
  <c r="B37" i="7"/>
  <c r="C37" i="7" s="1"/>
  <c r="B34" i="7"/>
  <c r="C34" i="7" s="1"/>
  <c r="B32" i="7"/>
  <c r="C32" i="7" s="1"/>
  <c r="E112" i="7"/>
  <c r="D112" i="7"/>
  <c r="K10" i="7"/>
  <c r="G10" i="7"/>
  <c r="C10" i="7"/>
  <c r="C112" i="7"/>
  <c r="J10" i="7"/>
  <c r="F10" i="7"/>
  <c r="B10" i="7"/>
  <c r="E10" i="7"/>
  <c r="F112" i="7"/>
  <c r="I10" i="7"/>
  <c r="D10" i="7"/>
  <c r="B112" i="7"/>
  <c r="L10" i="7"/>
  <c r="H10" i="7"/>
  <c r="I8" i="7"/>
  <c r="E8" i="7"/>
  <c r="L8" i="7"/>
  <c r="H8" i="7"/>
  <c r="G8" i="7"/>
  <c r="B8" i="7"/>
  <c r="K8" i="7"/>
  <c r="C8" i="7"/>
  <c r="J8" i="7"/>
  <c r="F8" i="7"/>
  <c r="D8" i="7"/>
  <c r="B21" i="7"/>
  <c r="C21" i="7" s="1"/>
  <c r="B20" i="7"/>
  <c r="C20" i="7" s="1"/>
  <c r="C114" i="7"/>
  <c r="F114" i="7"/>
  <c r="B114" i="7"/>
  <c r="J13" i="7"/>
  <c r="F13" i="7"/>
  <c r="B13" i="7"/>
  <c r="E114" i="7"/>
  <c r="I13" i="7"/>
  <c r="E13" i="7"/>
  <c r="D114" i="7"/>
  <c r="L13" i="7"/>
  <c r="D13" i="7"/>
  <c r="K13" i="7"/>
  <c r="C13" i="7"/>
  <c r="H13" i="7"/>
  <c r="G13" i="7"/>
  <c r="Q13" i="6"/>
  <c r="R13" i="6" s="1"/>
  <c r="S13" i="6" s="1"/>
  <c r="G27" i="7"/>
  <c r="H27" i="7" s="1"/>
  <c r="G26" i="7"/>
  <c r="H26" i="7" s="1"/>
  <c r="V5" i="7"/>
  <c r="B85" i="7" l="1" a="1"/>
  <c r="K14" i="7"/>
  <c r="G14" i="7"/>
  <c r="C14" i="7"/>
  <c r="J14" i="7"/>
  <c r="F14" i="7"/>
  <c r="B14" i="7"/>
  <c r="I14" i="7"/>
  <c r="H14" i="7"/>
  <c r="E14" i="7"/>
  <c r="D14" i="7"/>
  <c r="T5" i="7"/>
  <c r="L14" i="7"/>
  <c r="B10" i="6"/>
  <c r="T13" i="6" s="1"/>
  <c r="B11" i="6"/>
  <c r="C123" i="7" l="1"/>
  <c r="B122" i="7"/>
  <c r="B105" i="7"/>
  <c r="B104" i="7"/>
  <c r="B103" i="7"/>
  <c r="F60" i="7" a="1"/>
  <c r="F60" i="7" s="1"/>
  <c r="D60" i="7" a="1"/>
  <c r="D60" i="7" s="1"/>
  <c r="B60" i="7" a="1"/>
  <c r="B60" i="7" s="1"/>
  <c r="B123" i="7"/>
  <c r="D123" i="7" s="1"/>
  <c r="D105" i="7" a="1"/>
  <c r="D105" i="7" s="1"/>
  <c r="D104" i="7" a="1"/>
  <c r="D104" i="7" s="1"/>
  <c r="D103" i="7" a="1"/>
  <c r="D103" i="7" s="1"/>
  <c r="E59" i="7" a="1"/>
  <c r="E59" i="7" s="1"/>
  <c r="C59" i="7" a="1"/>
  <c r="C59" i="7" s="1"/>
  <c r="G34" i="7"/>
  <c r="H34" i="7" s="1"/>
  <c r="G33" i="7"/>
  <c r="H33" i="7" s="1"/>
  <c r="G32" i="7"/>
  <c r="H32" i="7" s="1"/>
  <c r="C121" i="7"/>
  <c r="E60" i="7" a="1"/>
  <c r="E60" i="7" s="1"/>
  <c r="I60" i="7" s="1"/>
  <c r="C60" i="7" a="1"/>
  <c r="C60" i="7" s="1"/>
  <c r="F58" i="7" a="1"/>
  <c r="F58" i="7" s="1"/>
  <c r="D58" i="7" a="1"/>
  <c r="D58" i="7" s="1"/>
  <c r="B58" i="7" a="1"/>
  <c r="B58" i="7" s="1"/>
  <c r="F59" i="7" a="1"/>
  <c r="F59" i="7" s="1"/>
  <c r="J59" i="7" s="1"/>
  <c r="C122" i="7"/>
  <c r="C105" i="7"/>
  <c r="D59" i="7" a="1"/>
  <c r="D59" i="7" s="1"/>
  <c r="H59" i="7" s="1"/>
  <c r="E58" i="7" a="1"/>
  <c r="E58" i="7" s="1"/>
  <c r="B121" i="7"/>
  <c r="C104" i="7"/>
  <c r="B59" i="7" a="1"/>
  <c r="B59" i="7" s="1"/>
  <c r="C103" i="7"/>
  <c r="C58" i="7" a="1"/>
  <c r="C58" i="7" s="1"/>
  <c r="U13" i="6"/>
  <c r="N5" i="7"/>
  <c r="P5" i="7"/>
  <c r="R5" i="7"/>
  <c r="B94" i="7"/>
  <c r="B90" i="7"/>
  <c r="B86" i="7"/>
  <c r="B97" i="7"/>
  <c r="B93" i="7"/>
  <c r="B89" i="7"/>
  <c r="B96" i="7"/>
  <c r="B92" i="7"/>
  <c r="B88" i="7"/>
  <c r="B85" i="7"/>
  <c r="B95" i="7"/>
  <c r="B91" i="7"/>
  <c r="B87" i="7"/>
  <c r="I58" i="7" l="1"/>
  <c r="G60" i="7"/>
  <c r="K60" i="7"/>
  <c r="H60" i="7"/>
  <c r="H58" i="7"/>
  <c r="C124" i="7"/>
  <c r="K59" i="7"/>
  <c r="G59" i="7"/>
  <c r="J60" i="7"/>
  <c r="D122" i="7"/>
  <c r="K58" i="7"/>
  <c r="G58" i="7"/>
  <c r="D121" i="7"/>
  <c r="B124" i="7"/>
  <c r="J58" i="7"/>
  <c r="I59" i="7"/>
  <c r="D124" i="7" l="1"/>
</calcChain>
</file>

<file path=xl/sharedStrings.xml><?xml version="1.0" encoding="utf-8"?>
<sst xmlns="http://schemas.openxmlformats.org/spreadsheetml/2006/main" count="765" uniqueCount="323">
  <si>
    <t>ÍNDICE DE COMPROMISO ACADÉMICO</t>
  </si>
  <si>
    <t>NeuroCorp Ecuador · Facultad de Psicología, PUCE</t>
  </si>
  <si>
    <t>¿QUÉ ES EL ÍNDICE DE COMPROMISO ACADÉMICO (ICA)?</t>
  </si>
  <si>
    <t>El ICA es un indicador compuesto que resume, en un solo puntaje, el nivel de compromiso académico (engagement) de un estudiante junto con tres recursos psicológicos que lo predicen y lo acompañan: el sentido de vida (presencia), el hardiness académico y la satisfacción académica. Se construye mediante análisis factorial (un factor común) a partir de estas cuatro variables, ponderando cada una según su carga factorial.</t>
  </si>
  <si>
    <t>OBJETIVO</t>
  </si>
  <si>
    <t>Ofrecer a la facultad una herramienta de tamizaje rápida y estandarizada para identificar estudiantes con bajo compromiso académico esperado, y así dirigir oportunamente estrategias de acompañamiento, tutoría o intervención antes de que ese menor compromiso se traduzca en bajo rendimiento, deserción o malestar.</t>
  </si>
  <si>
    <t>¿QUÉ MIDE Y CON QUÉ INSTRUMENTOS?</t>
  </si>
  <si>
    <t>•  Sentido de vida (subescala Presencia) — MLQ (5 ítems, escala 1-7)</t>
  </si>
  <si>
    <t>•  Hardiness académico — PRA (15 ítems, escala 1-4, 5 ítems en sentido inverso)</t>
  </si>
  <si>
    <t>•  Satisfacción académica — ESA-8 (8 ítems, escala 0-3)</t>
  </si>
  <si>
    <t>•  Compromiso académico / Engagement — UWES-9 (9 ítems, escala 0-6)</t>
  </si>
  <si>
    <t>•  Malestar psicológico — K10 (10 ítems, escala 1-5) — se recolecta como variable de contexto/tamizaje complementario, no forma parte del cálculo del ICA.</t>
  </si>
  <si>
    <t>CÓMO USAR ESTE EXCEL — INSTRUCCIONES</t>
  </si>
  <si>
    <t>1.  Aplique el formulario "TRABAJO EN CLASE - EVALUACIÓN GENERAL" a través de Google Forms.</t>
  </si>
  <si>
    <t>2.  En Google Forms, abra las respuestas en Google Sheets y copie TODAS las filas de datos (sin encabezados) exactamente en el mismo orden de columnas del formulario.</t>
  </si>
  <si>
    <t>3.  Pegue esos datos en la hoja "DATOS_FORMS", empezando en la celda A2 (respetando el orden de columnas mostrado en el encabezado de esa hoja). No modifique los encabezados. La columna "ID (correlativo)" es opcional: el sistema genera un identificador interno de forma automática con solo que la columna "Edad" esté llena, así que no es necesario llenarla a mano.</t>
  </si>
  <si>
    <t>4.  No toque nada en las hojas "DATOS_NUMERICOS", "ESCALAS" ni "CALCULO_INDICE": se actualizan automáticamente con fórmulas.</t>
  </si>
  <si>
    <t>5.  Revise la hoja "DASHBOARD" para ver los estadísticos descriptivos y gráficos actualizados automáticamente con cada nuevo grupo de respuestas.</t>
  </si>
  <si>
    <t>6.  Si supera la capacidad de 300 filas precargada, seleccione la última fila con fórmulas en DATOS_NUMERICOS y CALCULO_INDICE y arrastre/copie hacia abajo.</t>
  </si>
  <si>
    <t>CONTENIDO DEL LIBRO</t>
  </si>
  <si>
    <t>•  PORTADA — esta hoja</t>
  </si>
  <si>
    <t>•  CODEBOOK — diccionario de variables, ítems e instrucciones de puntuación</t>
  </si>
  <si>
    <t>•  ESCALAS — tablas de conversión texto → número (uso interno, no editar)</t>
  </si>
  <si>
    <t>•  DATOS_FORMS — aquí se pega la exportación de Google Forms (texto)</t>
  </si>
  <si>
    <t>•  DATOS_NUMERICOS — conversión automática a valores numéricos</t>
  </si>
  <si>
    <t>•  CALCULO_INDICE — subtotales, z-scores y cálculo del ICA por estudiante</t>
  </si>
  <si>
    <t>•  DASHBOARD — estadística descriptiva y gráficos</t>
  </si>
  <si>
    <t>CODEBOOK — Diccionario de variables</t>
  </si>
  <si>
    <t>Código</t>
  </si>
  <si>
    <t>Descripción / ítem</t>
  </si>
  <si>
    <t>Tipo</t>
  </si>
  <si>
    <t>Escala</t>
  </si>
  <si>
    <t>Instrumento</t>
  </si>
  <si>
    <t>Nota</t>
  </si>
  <si>
    <t>ID</t>
  </si>
  <si>
    <t>ID (correlativo)</t>
  </si>
  <si>
    <t>id</t>
  </si>
  <si>
    <t>Sociodemográfico</t>
  </si>
  <si>
    <t>EDAD</t>
  </si>
  <si>
    <t>Edad</t>
  </si>
  <si>
    <t>numeric</t>
  </si>
  <si>
    <t>SEXO</t>
  </si>
  <si>
    <t>Sexo</t>
  </si>
  <si>
    <t>scale</t>
  </si>
  <si>
    <t>ESTADO_RELACIONAL</t>
  </si>
  <si>
    <t>Estado relacional</t>
  </si>
  <si>
    <t>RELACION</t>
  </si>
  <si>
    <t>CARRERA</t>
  </si>
  <si>
    <t>Carrera</t>
  </si>
  <si>
    <t>text</t>
  </si>
  <si>
    <t>NIVEL</t>
  </si>
  <si>
    <t>Nivel</t>
  </si>
  <si>
    <t>LE_GUSTA_CARRERA</t>
  </si>
  <si>
    <t>¿Le gusta la carrera?</t>
  </si>
  <si>
    <t>SINO</t>
  </si>
  <si>
    <t>OTRA_CARRERA</t>
  </si>
  <si>
    <t>Qué otra carrera le gustaría</t>
  </si>
  <si>
    <t>TRAT_PSICOLOGICO</t>
  </si>
  <si>
    <t>¿Está en tratamiento psicológico?</t>
  </si>
  <si>
    <t>CREENCIA_RELIGIOSA</t>
  </si>
  <si>
    <t>Creencia religiosa</t>
  </si>
  <si>
    <t>RELIGION</t>
  </si>
  <si>
    <t>MLQ1</t>
  </si>
  <si>
    <t>MLQ1. Sé cuál es el sentido de mi vida</t>
  </si>
  <si>
    <t>MLQ</t>
  </si>
  <si>
    <t>MLQ (sentido de vida)</t>
  </si>
  <si>
    <t>Subescala Presencia (usada en el ICA)</t>
  </si>
  <si>
    <t>MLQ2</t>
  </si>
  <si>
    <t>MLQ2. Estoy buscando algo que me haga sentir que vivo una vida significativa</t>
  </si>
  <si>
    <t>Subescala Búsqueda (no se usa en el ICA)</t>
  </si>
  <si>
    <t>MLQ3</t>
  </si>
  <si>
    <t>MLQ3. Siempre estoy buscando encontrar el propósito de mi vida</t>
  </si>
  <si>
    <t>MLQ4</t>
  </si>
  <si>
    <t>MLQ4. Mi vida tiene un sentido claro de propósito</t>
  </si>
  <si>
    <t>MLQ5</t>
  </si>
  <si>
    <t>MLQ5. Tengo bien en claro qué es lo que hace que mi vida tenga sentido</t>
  </si>
  <si>
    <t>MLQ6</t>
  </si>
  <si>
    <t>MLQ6. Descubrí un propósito de vida que me da plena satisfacción</t>
  </si>
  <si>
    <t>MLQ7</t>
  </si>
  <si>
    <t>MLQ7. Siempre estoy buscando algo que me haga sentir que mi vida tiene sentido</t>
  </si>
  <si>
    <t>MLQ8</t>
  </si>
  <si>
    <t>MLQ8. Estoy en la búsqueda de un propósito o misión para mi vida</t>
  </si>
  <si>
    <t>MLQ9</t>
  </si>
  <si>
    <t>MLQ9. Mi vida no tiene un claro propósito</t>
  </si>
  <si>
    <t>Ítem inverso: recodificar 8 - valor | Subescala Presencia (usada en el ICA)</t>
  </si>
  <si>
    <t>MLQ10</t>
  </si>
  <si>
    <t>MLQ10. Estoy buscándole sentido a mi vida</t>
  </si>
  <si>
    <t>ESA1</t>
  </si>
  <si>
    <t>ESA1. Las clases me interesan</t>
  </si>
  <si>
    <t>ESA</t>
  </si>
  <si>
    <t>ESA-8 (satisfacción académica)</t>
  </si>
  <si>
    <t>ESA2</t>
  </si>
  <si>
    <t>ESA2. Me siento motivado con el curso</t>
  </si>
  <si>
    <t>ESA3</t>
  </si>
  <si>
    <t>ESA3. Me gustan mis profesores</t>
  </si>
  <si>
    <t>ESA4</t>
  </si>
  <si>
    <t>ESA4. Me gustan las clases</t>
  </si>
  <si>
    <t>ESA5</t>
  </si>
  <si>
    <t>ESA5. El curso responde a mis expectativas</t>
  </si>
  <si>
    <t>ESA6</t>
  </si>
  <si>
    <t>ESA6. Me siento a gusto con el curso</t>
  </si>
  <si>
    <t>ESA7</t>
  </si>
  <si>
    <t>ESA7. Los profesores son abiertos al diálogo</t>
  </si>
  <si>
    <t>ESA8</t>
  </si>
  <si>
    <t>ESA8. Siento que los contenidos de las clases se corresponden con los de mi profesión</t>
  </si>
  <si>
    <t>K10_1</t>
  </si>
  <si>
    <t>K10_1. ¿Con qué frecuencia te has sentido cansado, sin alguna buena razón?</t>
  </si>
  <si>
    <t>K10</t>
  </si>
  <si>
    <t>K10 (malestar psicológico)</t>
  </si>
  <si>
    <t>K10_2</t>
  </si>
  <si>
    <t>K10_2. ¿Con qué frecuencia te has sentido nervioso?</t>
  </si>
  <si>
    <t>K10_3</t>
  </si>
  <si>
    <t>K10_3. ¿Con qué frecuencia te has sentido tan nervioso que nada te podía calmar?</t>
  </si>
  <si>
    <t>K10_4</t>
  </si>
  <si>
    <t>K10_4. ¿Con qué frecuencia te has sentido desesperado?</t>
  </si>
  <si>
    <t>K10_5</t>
  </si>
  <si>
    <t>K10_5. ¿Con qué frecuencia te has sentido inquieto o intranquilo?</t>
  </si>
  <si>
    <t>K10_6</t>
  </si>
  <si>
    <t>K10_6. ¿Con qué frecuencia te has sentido tan impaciente que no has podido mantenerte quieto?</t>
  </si>
  <si>
    <t>K10_7</t>
  </si>
  <si>
    <t>K10_7. ¿Con qué frecuencia te has sentido deprimido?</t>
  </si>
  <si>
    <t>K10_8</t>
  </si>
  <si>
    <t>K10_8. ¿Con qué frecuencia has sentido que todo lo que haces representa un gran esfuerzo?</t>
  </si>
  <si>
    <t>K10_9</t>
  </si>
  <si>
    <t>K10_9. ¿Con qué frecuencia te has sentido tan triste que nada podía animarte?</t>
  </si>
  <si>
    <t>K10_10</t>
  </si>
  <si>
    <t>K10_10. ¿Con qué frecuencia te has sentido un inútil?</t>
  </si>
  <si>
    <t>UWES1</t>
  </si>
  <si>
    <t>UWES1. Mis tareas como estudiante me hacen sentir lleno de energía</t>
  </si>
  <si>
    <t>UWES</t>
  </si>
  <si>
    <t>UWES-9 (engagement)</t>
  </si>
  <si>
    <t>UWES2</t>
  </si>
  <si>
    <t>UWES2. Me siento fuerte y vigoroso(a) cuando estudio o voy a clases</t>
  </si>
  <si>
    <t>UWES3</t>
  </si>
  <si>
    <t>UWES3. Estoy entusiasmado(a) con mi carrera</t>
  </si>
  <si>
    <t>UWES4</t>
  </si>
  <si>
    <t>UWES4. Mis estudios me inspiran cosas nuevas</t>
  </si>
  <si>
    <t>UWES5</t>
  </si>
  <si>
    <t>UWES5. Cuando me levanto por la mañana me dan ganas de ir a clases o estudiar</t>
  </si>
  <si>
    <t>UWES6</t>
  </si>
  <si>
    <t>UWES6. Soy feliz cuando estoy haciendo tareas relacionadas con mis estudios</t>
  </si>
  <si>
    <t>UWES7</t>
  </si>
  <si>
    <t>UWES7. Estoy orgulloso(a) de estar en esta carrera</t>
  </si>
  <si>
    <t>UWES8</t>
  </si>
  <si>
    <t>UWES8. Estoy inmerso(a) en mis estudios</t>
  </si>
  <si>
    <t>UWES9</t>
  </si>
  <si>
    <t>UWES9. Me "dejo llevar" cuando realizo mis tareas como estudiante</t>
  </si>
  <si>
    <t>PRA1</t>
  </si>
  <si>
    <t>PRA1. Tengo gran curiosidad por las experiencias académicas nuevas.</t>
  </si>
  <si>
    <t>PRA</t>
  </si>
  <si>
    <t>PRA (hardiness académico)</t>
  </si>
  <si>
    <t>PRA2</t>
  </si>
  <si>
    <t>PRA2. Considero que mis actividades académicas son de valor para la sociedad y me gusta dedicarle todos mis esfuerzos.</t>
  </si>
  <si>
    <t>PRA3</t>
  </si>
  <si>
    <t>PRA3. Mis actividades académicas me satisfacen y hacen que me dedique totalmente a ellas.</t>
  </si>
  <si>
    <t>PRA4</t>
  </si>
  <si>
    <t>PRA4. (ítem inverso) Aunque me esfuerce en mis actividades académicas, no consigo nada.</t>
  </si>
  <si>
    <t>Ítem inverso: recodificar 5 - valor</t>
  </si>
  <si>
    <t>PRA5</t>
  </si>
  <si>
    <t>PRA5. Mis propios sueños son los que hacen que siga adelante con la realización de mis actividades académicas.</t>
  </si>
  <si>
    <t>PRA6</t>
  </si>
  <si>
    <t>PRA6. Realmente me esfuerzo y me identifico con mis actividades académicas.</t>
  </si>
  <si>
    <t>PRA7</t>
  </si>
  <si>
    <t>PRA7. Me atraen las actividades académicas que tienen un desafío personal.</t>
  </si>
  <si>
    <t>PRA8</t>
  </si>
  <si>
    <t>PRA8. (ítem inverso) No importa lo que me esfuerce en mis actividades académicas, a pesar de mi empeño no suelo conseguir nada.</t>
  </si>
  <si>
    <t>PRA9</t>
  </si>
  <si>
    <t>PRA9. A menudo trabajo duro, pues es la mejor manera para alcanzar mis metas académicas.</t>
  </si>
  <si>
    <t>PRA10</t>
  </si>
  <si>
    <t>PRA10. (ítem inverso) No me esfuerzo en mis actividades académicas, ya que, de cualquier forma, el resultado es el mismo.</t>
  </si>
  <si>
    <t>PRA11</t>
  </si>
  <si>
    <t>PRA11. En la medida que puedo, trato de tener nuevas experiencias en mis actividades académicas diarias.</t>
  </si>
  <si>
    <t>PRA12</t>
  </si>
  <si>
    <t>PRA12. En mis actividades académicas, prefiero aquellas que enseñan novedades en la forma de hacer las cosas.</t>
  </si>
  <si>
    <t>PRA13</t>
  </si>
  <si>
    <t>PRA13. (ítem inverso) No vale la pena que me esfuerce académicamente, ya que haga lo que haga las cosas nunca me salen.</t>
  </si>
  <si>
    <t>PRA14</t>
  </si>
  <si>
    <t>PRA14. (ítem inverso) Aunque haga un buen trabajo, jamás alcanzaré mis metas académicas.</t>
  </si>
  <si>
    <t>PRA15</t>
  </si>
  <si>
    <t>PRA15. Dentro de lo posible, busco situaciones nuevas y diferentes en mi ambiente académico.</t>
  </si>
  <si>
    <t>TABLAS DE CONVERSIÓN (texto de Google Forms → valor numérico)</t>
  </si>
  <si>
    <t>No modifique esta hoja: las fórmulas de DATOS_NUMERICOS buscan aquí los valores.</t>
  </si>
  <si>
    <t>Escala: MLQ</t>
  </si>
  <si>
    <t>Texto (Google Forms)</t>
  </si>
  <si>
    <t>Valor numérico</t>
  </si>
  <si>
    <t>Absolutamente falso</t>
  </si>
  <si>
    <t>Mayormente falso</t>
  </si>
  <si>
    <t>Algo falso</t>
  </si>
  <si>
    <t>Ni verdadero ni falso</t>
  </si>
  <si>
    <t>Algo Verdadero</t>
  </si>
  <si>
    <t>Mayormente Verdadero</t>
  </si>
  <si>
    <t>Absolutamente Verdadero</t>
  </si>
  <si>
    <t>Escala: ESA</t>
  </si>
  <si>
    <t>Ligeramente cierto</t>
  </si>
  <si>
    <t>Principalmente cierto</t>
  </si>
  <si>
    <t>Muy cierto</t>
  </si>
  <si>
    <t>Escala: K10</t>
  </si>
  <si>
    <t>Nunca</t>
  </si>
  <si>
    <t>Pocas veces</t>
  </si>
  <si>
    <t>A veces</t>
  </si>
  <si>
    <t>Muchas veces</t>
  </si>
  <si>
    <t>Siempre</t>
  </si>
  <si>
    <t>Casi nunca</t>
  </si>
  <si>
    <t>Escala: UWES</t>
  </si>
  <si>
    <t>Ninguna vez</t>
  </si>
  <si>
    <t>Pocas veces al año</t>
  </si>
  <si>
    <t>Una vez al mes o menos</t>
  </si>
  <si>
    <t>Pocas veces al mes</t>
  </si>
  <si>
    <t>Una vez por semana</t>
  </si>
  <si>
    <t>Pocas veces por semana</t>
  </si>
  <si>
    <t>Todos los días</t>
  </si>
  <si>
    <t>Escala: PRA</t>
  </si>
  <si>
    <t>Muy en desacuerdo</t>
  </si>
  <si>
    <t>En desacuerdo</t>
  </si>
  <si>
    <t>De acuerdo</t>
  </si>
  <si>
    <t>Muy de acuerdo</t>
  </si>
  <si>
    <t>Escala: SEXO</t>
  </si>
  <si>
    <t>Hombre</t>
  </si>
  <si>
    <t>Mujer</t>
  </si>
  <si>
    <t>Escala: SINO</t>
  </si>
  <si>
    <t>Sí</t>
  </si>
  <si>
    <t>No</t>
  </si>
  <si>
    <t>Si</t>
  </si>
  <si>
    <t>Escala: RELACION</t>
  </si>
  <si>
    <t>Con pareja</t>
  </si>
  <si>
    <t>Sin pareja</t>
  </si>
  <si>
    <t>Escala: RELIGION</t>
  </si>
  <si>
    <t>Católico</t>
  </si>
  <si>
    <t>Evangélico</t>
  </si>
  <si>
    <t>Testigo de Jehová</t>
  </si>
  <si>
    <t>Mormón</t>
  </si>
  <si>
    <t>Agnóstico</t>
  </si>
  <si>
    <t>Ateo</t>
  </si>
  <si>
    <t>Otro</t>
  </si>
  <si>
    <t>Otros</t>
  </si>
  <si>
    <t>Otra</t>
  </si>
  <si>
    <t>Otras</t>
  </si>
  <si>
    <t>Ninguna</t>
  </si>
  <si>
    <t>Ninguno</t>
  </si>
  <si>
    <t>No creyente</t>
  </si>
  <si>
    <t>No tengo</t>
  </si>
  <si>
    <t>← Fila 2 (amarilla) es un EJEMPLO. Bórrela y pegue sus datos reales desde la fila 2.</t>
  </si>
  <si>
    <t>Psicología</t>
  </si>
  <si>
    <t>3</t>
  </si>
  <si>
    <t>CÁLCULO DEL ÍNDICE DE COMPROMISO ACADÉMICO (ICA)</t>
  </si>
  <si>
    <t>Pesos del modelo (fijos, tomados del estudio de validación, N=125)</t>
  </si>
  <si>
    <t>Sentido de vida (presencia)</t>
  </si>
  <si>
    <t>Hardiness académico</t>
  </si>
  <si>
    <t>Satisfacción académica</t>
  </si>
  <si>
    <t>Engagement (UWES)</t>
  </si>
  <si>
    <t>Cortes de nivel ICA (terciles, calculados sobre la muestra cargada)</t>
  </si>
  <si>
    <t>Corte Bajo/Moderado (percentil 33)</t>
  </si>
  <si>
    <t>Corte Moderado/Alto (percentil 66)</t>
  </si>
  <si>
    <t>MLQ_PRESENCIA</t>
  </si>
  <si>
    <t>MLQ_BUSQUEDA</t>
  </si>
  <si>
    <t>ESA8_TOTAL</t>
  </si>
  <si>
    <t>K10_TOTAL_MALESTAR</t>
  </si>
  <si>
    <t>UWES_TOTAL_ENGAGEMENT</t>
  </si>
  <si>
    <t>PRA_TOTAL_HARDINESS</t>
  </si>
  <si>
    <t>z_sentido</t>
  </si>
  <si>
    <t>z_hardiness</t>
  </si>
  <si>
    <t>z_satisfaccion</t>
  </si>
  <si>
    <t>z_engagement</t>
  </si>
  <si>
    <t>ICA_raw</t>
  </si>
  <si>
    <t>ICA</t>
  </si>
  <si>
    <t>nivel_ICA</t>
  </si>
  <si>
    <t>nivel_ICA_cod</t>
  </si>
  <si>
    <t>DASHBOARD — ESTADÍSTICA DESCRIPTIVA</t>
  </si>
  <si>
    <t>Índice de Compromiso Académico (ICA) — se actualiza automáticamente al cargar datos</t>
  </si>
  <si>
    <t>N total de casos cargados:</t>
  </si>
  <si>
    <t>% Nivel Bajo</t>
  </si>
  <si>
    <t>% Nivel Moderado</t>
  </si>
  <si>
    <t>% Nivel Alto</t>
  </si>
  <si>
    <t>Media ICA (global)</t>
  </si>
  <si>
    <t>% Malestar alto (K10&gt;=30)</t>
  </si>
  <si>
    <t>1. Estadísticos descriptivos</t>
  </si>
  <si>
    <t>Variable</t>
  </si>
  <si>
    <t>N</t>
  </si>
  <si>
    <t>Mínimo</t>
  </si>
  <si>
    <t>Máximo</t>
  </si>
  <si>
    <t>Rango</t>
  </si>
  <si>
    <t>Media</t>
  </si>
  <si>
    <t>Mediana</t>
  </si>
  <si>
    <t>Moda</t>
  </si>
  <si>
    <t>Desv. estándar</t>
  </si>
  <si>
    <t>Varianza</t>
  </si>
  <si>
    <t>Asimetría</t>
  </si>
  <si>
    <t>Curtosis</t>
  </si>
  <si>
    <t>Satisfacción académica (ESA-8)</t>
  </si>
  <si>
    <t>Malestar psicológico (K10)</t>
  </si>
  <si>
    <t>Índice de Compromiso Académico (ICA)</t>
  </si>
  <si>
    <t>2. Tablas de frecuencia y porcentaje (variables categóricas)</t>
  </si>
  <si>
    <t>Categoría</t>
  </si>
  <si>
    <t>n</t>
  </si>
  <si>
    <t>%</t>
  </si>
  <si>
    <t>¿Tratamiento psicológico?</t>
  </si>
  <si>
    <t>Nivel del ICA</t>
  </si>
  <si>
    <t>Bajo</t>
  </si>
  <si>
    <t>Moderado</t>
  </si>
  <si>
    <t>Alto</t>
  </si>
  <si>
    <t>3. Diagrama de caja y bigotes — ICA por nivel</t>
  </si>
  <si>
    <t>Q1</t>
  </si>
  <si>
    <t>Q3</t>
  </si>
  <si>
    <t>Q1-Min (base)</t>
  </si>
  <si>
    <t>Q1-a-Mediana</t>
  </si>
  <si>
    <t>Mediana-a-Q3</t>
  </si>
  <si>
    <t>Max-Q3 (err+)</t>
  </si>
  <si>
    <t>Q1-Min (err-)</t>
  </si>
  <si>
    <t>4. Distribución del ICA (histograma)</t>
  </si>
  <si>
    <t>Intervalo (límite superior)</t>
  </si>
  <si>
    <t>Frecuencia</t>
  </si>
  <si>
    <t>5. Media del ICA por nivel (n, media, DE)</t>
  </si>
  <si>
    <t>Media ICA</t>
  </si>
  <si>
    <t>6. Matriz de correlaciones (Pearson)</t>
  </si>
  <si>
    <t>Sentido de vida</t>
  </si>
  <si>
    <t>Hardiness</t>
  </si>
  <si>
    <t>Satisfacción</t>
  </si>
  <si>
    <t>Engagement</t>
  </si>
  <si>
    <t>Malestar (K10)</t>
  </si>
  <si>
    <t>7. Tabla cruzada: Nivel del ICA × Sexo</t>
  </si>
  <si>
    <t>Nivel ICA</t>
  </si>
  <si>
    <t>Total</t>
  </si>
  <si>
    <t>Patricio R. Arias, PhD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</si>
</sst>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\%"/>
    <numFmt numFmtId="166" formatCode="0.0"/>
  </numFmts>
  <fonts count="28" x14ac:knownFonts="1">
    <font>
      <sz val="11"/>
      <color theme="1"/>
      <name val="Calibri"/>
      <family val="2"/>
      <charset val="1"/>
    </font>
    <font>
      <b/>
      <sz val="22"/>
      <color rgb="FF1B3A5C"/>
      <name val="Arial"/>
      <family val="2"/>
    </font>
    <font>
      <b/>
      <sz val="13"/>
      <color rgb="FF444444"/>
      <name val="Arial"/>
      <family val="2"/>
    </font>
    <font>
      <i/>
      <sz val="11"/>
      <color rgb="FF888888"/>
      <name val="Arial"/>
      <family val="2"/>
    </font>
    <font>
      <b/>
      <sz val="13"/>
      <color rgb="FFFFFFFF"/>
      <name val="Arial"/>
      <family val="2"/>
    </font>
    <font>
      <sz val="10.5"/>
      <name val="Arial"/>
      <family val="2"/>
    </font>
    <font>
      <b/>
      <sz val="14"/>
      <color rgb="FF1B3A5C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color rgb="FF888888"/>
      <name val="Arial"/>
      <family val="2"/>
    </font>
    <font>
      <b/>
      <sz val="13"/>
      <color rgb="FF1B3A5C"/>
      <name val="Arial"/>
      <family val="2"/>
    </font>
    <font>
      <i/>
      <sz val="9"/>
      <color rgb="FF888888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FFFFFF"/>
      <name val="Arial"/>
      <family val="2"/>
    </font>
    <font>
      <i/>
      <sz val="10"/>
      <color rgb="FFCC0000"/>
      <name val="Arial"/>
      <family val="2"/>
    </font>
    <font>
      <i/>
      <sz val="9"/>
      <color rgb="FF806000"/>
      <name val="Arial"/>
      <family val="2"/>
    </font>
    <font>
      <b/>
      <sz val="11"/>
      <name val="Arial"/>
      <family val="2"/>
    </font>
    <font>
      <b/>
      <sz val="9"/>
      <color rgb="FFFFFFFF"/>
      <name val="Arial"/>
      <family val="2"/>
    </font>
    <font>
      <b/>
      <sz val="16"/>
      <color rgb="FF1B3A5C"/>
      <name val="Arial"/>
      <family val="2"/>
    </font>
    <font>
      <i/>
      <sz val="10"/>
      <color rgb="FF888888"/>
      <name val="Arial"/>
      <family val="2"/>
    </font>
    <font>
      <b/>
      <sz val="11"/>
      <color rgb="FF2E8B7A"/>
      <name val="Arial"/>
      <family val="2"/>
    </font>
    <font>
      <b/>
      <sz val="8"/>
      <color rgb="FF555555"/>
      <name val="Arial"/>
      <family val="2"/>
    </font>
    <font>
      <b/>
      <sz val="14"/>
      <color rgb="FF2E8B7A"/>
      <name val="Arial"/>
      <family val="2"/>
    </font>
    <font>
      <b/>
      <sz val="12"/>
      <color rgb="FF1B3A5C"/>
      <name val="Arial"/>
      <family val="2"/>
    </font>
    <font>
      <b/>
      <sz val="10"/>
      <color rgb="FF2E8B7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E8B7A"/>
        <bgColor rgb="FF4299B0"/>
      </patternFill>
    </fill>
    <fill>
      <patternFill patternType="solid">
        <fgColor rgb="FF1B3A5C"/>
        <bgColor rgb="FF444444"/>
      </patternFill>
    </fill>
    <fill>
      <patternFill patternType="solid">
        <fgColor rgb="FFFFF2CC"/>
        <bgColor rgb="FFEFF6F4"/>
      </patternFill>
    </fill>
    <fill>
      <patternFill patternType="solid">
        <fgColor rgb="FFEFF6F4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2">
    <xf numFmtId="0" fontId="0" fillId="0" borderId="0" xfId="0"/>
    <xf numFmtId="2" fontId="25" fillId="5" borderId="0" xfId="0" applyNumberFormat="1" applyFont="1" applyFill="1" applyBorder="1"/>
    <xf numFmtId="165" fontId="25" fillId="5" borderId="0" xfId="0" applyNumberFormat="1" applyFont="1" applyFill="1" applyBorder="1"/>
    <xf numFmtId="0" fontId="24" fillId="5" borderId="0" xfId="0" applyFont="1" applyFill="1" applyBorder="1"/>
    <xf numFmtId="0" fontId="13" fillId="2" borderId="0" xfId="0" applyFont="1" applyFill="1" applyBorder="1"/>
    <xf numFmtId="0" fontId="6" fillId="0" borderId="0" xfId="0" applyFont="1" applyBorder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8" fillId="4" borderId="1" xfId="0" applyFont="1" applyFill="1" applyBorder="1" applyAlignment="1">
      <alignment horizontal="center" vertical="center"/>
    </xf>
    <xf numFmtId="1" fontId="9" fillId="0" borderId="0" xfId="0" applyNumberFormat="1" applyFont="1"/>
    <xf numFmtId="0" fontId="9" fillId="0" borderId="0" xfId="0" applyFont="1"/>
    <xf numFmtId="0" fontId="19" fillId="0" borderId="0" xfId="0" applyFont="1"/>
    <xf numFmtId="164" fontId="15" fillId="0" borderId="0" xfId="0" applyNumberFormat="1" applyFont="1"/>
    <xf numFmtId="164" fontId="0" fillId="0" borderId="0" xfId="0" applyNumberFormat="1"/>
    <xf numFmtId="0" fontId="20" fillId="3" borderId="1" xfId="0" applyFont="1" applyFill="1" applyBorder="1" applyAlignment="1">
      <alignment horizontal="center" vertical="center" wrapText="1"/>
    </xf>
    <xf numFmtId="164" fontId="9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/>
    <xf numFmtId="0" fontId="7" fillId="3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/>
    <xf numFmtId="0" fontId="27" fillId="0" borderId="0" xfId="0" applyFont="1"/>
    <xf numFmtId="0" fontId="20" fillId="3" borderId="1" xfId="0" applyFont="1" applyFill="1" applyBorder="1" applyAlignment="1">
      <alignment horizontal="center" vertical="center"/>
    </xf>
    <xf numFmtId="165" fontId="9" fillId="0" borderId="1" xfId="0" applyNumberFormat="1" applyFont="1" applyBorder="1"/>
    <xf numFmtId="0" fontId="20" fillId="3" borderId="0" xfId="0" applyFont="1" applyFill="1"/>
    <xf numFmtId="164" fontId="9" fillId="0" borderId="1" xfId="0" applyNumberFormat="1" applyFont="1" applyBorder="1"/>
    <xf numFmtId="0" fontId="20" fillId="3" borderId="1" xfId="0" applyFont="1" applyFill="1" applyBorder="1"/>
    <xf numFmtId="166" fontId="9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4F81BD"/>
      <rgbColor rgb="FFCCCCCC"/>
      <rgbColor rgb="FF878787"/>
      <rgbColor rgb="FF93A9CE"/>
      <rgbColor rgb="FFAB4744"/>
      <rgbColor rgb="FFFFF2CC"/>
      <rgbColor rgb="FFEFF6F4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70AD47"/>
      <rgbColor rgb="FF0000FF"/>
      <rgbColor rgb="FF00CCFF"/>
      <rgbColor rgb="FFCCFFFF"/>
      <rgbColor rgb="FFCCFFCC"/>
      <rgbColor rgb="FFFFFF99"/>
      <rgbColor rgb="FF8AA64F"/>
      <rgbColor rgb="FFFF99CC"/>
      <rgbColor rgb="FFCC99FF"/>
      <rgbColor rgb="FFF4B183"/>
      <rgbColor rgb="FF4672A8"/>
      <rgbColor rgb="FF4299B0"/>
      <rgbColor rgb="FF9BBB59"/>
      <rgbColor rgb="FFFFC000"/>
      <rgbColor rgb="FFFF9900"/>
      <rgbColor rgb="FFFF6600"/>
      <rgbColor rgb="FF725990"/>
      <rgbColor rgb="FF888888"/>
      <rgbColor rgb="FF1B3A5C"/>
      <rgbColor rgb="FF2E8B7A"/>
      <rgbColor rgb="FF003300"/>
      <rgbColor rgb="FF333300"/>
      <rgbColor rgb="FF993300"/>
      <rgbColor rgb="FFC0504D"/>
      <rgbColor rgb="FF555555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Sexo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DASHBOARD!$B$19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A2-44D8-A9BD-9F1C548695A7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82A2-44D8-A9BD-9F1C548695A7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82A2-44D8-A9BD-9F1C548695A7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82A2-44D8-A9BD-9F1C548695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C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DASHBOARD!$A$20:$A$21</c:f>
              <c:strCache>
                <c:ptCount val="2"/>
                <c:pt idx="0">
                  <c:v>Hombre</c:v>
                </c:pt>
                <c:pt idx="1">
                  <c:v>Mujer</c:v>
                </c:pt>
              </c:strCache>
            </c:strRef>
          </c:cat>
          <c:val>
            <c:numRef>
              <c:f>DASHBOARD!$B$20:$B$21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A2-44D8-A9BD-9F1C54869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s-EC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Estado relacional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DASHBOARD!$G$19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E-422E-841A-64AB476F30F8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8E-422E-841A-64AB476F30F8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1F8E-422E-841A-64AB476F30F8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1F8E-422E-841A-64AB476F3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C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DASHBOARD!$F$20:$F$21</c:f>
              <c:strCache>
                <c:ptCount val="2"/>
                <c:pt idx="0">
                  <c:v>Con pareja</c:v>
                </c:pt>
                <c:pt idx="1">
                  <c:v>Sin pareja</c:v>
                </c:pt>
              </c:strCache>
            </c:strRef>
          </c:cat>
          <c:val>
            <c:numRef>
              <c:f>DASHBOARD!$G$20:$G$21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8E-422E-841A-64AB476F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s-EC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¿Le gusta la carrera?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DASHBOARD!$B$25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6B-40A9-8F1A-F62F92CE68BF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6B-40A9-8F1A-F62F92CE68BF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5A6B-40A9-8F1A-F62F92CE68BF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5A6B-40A9-8F1A-F62F92CE6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C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DASHBOARD!$A$26:$A$27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DASHBOARD!$B$26:$B$27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6B-40A9-8F1A-F62F92CE6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s-EC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¿Tratamiento psicológico?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DASHBOARD!$G$25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8E-4880-9F4C-2877FB4D1A6B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8E-4880-9F4C-2877FB4D1A6B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F58E-4880-9F4C-2877FB4D1A6B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F58E-4880-9F4C-2877FB4D1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C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DASHBOARD!$F$26:$F$27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DASHBOARD!$G$26:$G$27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8E-4880-9F4C-2877FB4D1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s-EC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Creencia religiosa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DASHBOARD!$B$31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E17B-4BD9-B595-43C4D8526656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E17B-4BD9-B595-43C4D8526656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E17B-4BD9-B595-43C4D8526656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E17B-4BD9-B595-43C4D8526656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E17B-4BD9-B595-43C4D8526656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E17B-4BD9-B595-43C4D8526656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E17B-4BD9-B595-43C4D8526656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E17B-4BD9-B595-43C4D8526656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E17B-4BD9-B595-43C4D8526656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E17B-4BD9-B595-43C4D8526656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E17B-4BD9-B595-43C4D8526656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E17B-4BD9-B595-43C4D8526656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E17B-4BD9-B595-43C4D8526656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E17B-4BD9-B595-43C4D8526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C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DASHBOARD!$A$32:$A$38</c:f>
              <c:strCache>
                <c:ptCount val="7"/>
                <c:pt idx="0">
                  <c:v>Católico</c:v>
                </c:pt>
                <c:pt idx="1">
                  <c:v>Evangélico</c:v>
                </c:pt>
                <c:pt idx="2">
                  <c:v>Testigo de Jehová</c:v>
                </c:pt>
                <c:pt idx="3">
                  <c:v>Mormón</c:v>
                </c:pt>
                <c:pt idx="4">
                  <c:v>Agnóstico</c:v>
                </c:pt>
                <c:pt idx="5">
                  <c:v>Ateo</c:v>
                </c:pt>
                <c:pt idx="6">
                  <c:v>Otro</c:v>
                </c:pt>
              </c:strCache>
            </c:strRef>
          </c:cat>
          <c:val>
            <c:numRef>
              <c:f>DASHBOARD!$B$32:$B$38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7B-4BD9-B595-43C4D852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s-EC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Nivel del ICA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DASHBOARD!$G$31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D2-4141-8AB7-E35505674690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14D2-4141-8AB7-E35505674690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14D2-4141-8AB7-E35505674690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14D2-4141-8AB7-E35505674690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14D2-4141-8AB7-E35505674690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EC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14D2-4141-8AB7-E35505674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C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DASHBOARD!$F$32:$F$34</c:f>
              <c:strCache>
                <c:ptCount val="3"/>
                <c:pt idx="0">
                  <c:v>Bajo</c:v>
                </c:pt>
                <c:pt idx="1">
                  <c:v>Moderado</c:v>
                </c:pt>
                <c:pt idx="2">
                  <c:v>Alto</c:v>
                </c:pt>
              </c:strCache>
            </c:strRef>
          </c:cat>
          <c:val>
            <c:numRef>
              <c:f>DASHBOARD!$G$32:$G$34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D2-4141-8AB7-E35505674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s-EC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Diagrama de caja y bigotes — ICA por nivel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DASHBOARD!$G$57</c:f>
              <c:strCache>
                <c:ptCount val="1"/>
                <c:pt idx="0">
                  <c:v>Q1-Min (base)</c:v>
                </c:pt>
              </c:strCache>
            </c:strRef>
          </c:tx>
          <c:spPr>
            <a:noFill/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DASHBOARD!$A$58:$A$60</c:f>
              <c:strCache>
                <c:ptCount val="3"/>
                <c:pt idx="0">
                  <c:v>Bajo</c:v>
                </c:pt>
                <c:pt idx="1">
                  <c:v>Moderado</c:v>
                </c:pt>
                <c:pt idx="2">
                  <c:v>Alto</c:v>
                </c:pt>
              </c:strCache>
            </c:strRef>
          </c:cat>
          <c:val>
            <c:numRef>
              <c:f>DASHBOARD!$G$58:$G$60</c:f>
              <c:numCache>
                <c:formatCode>0.000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70-467C-855C-F7A6C8CA3435}"/>
            </c:ext>
          </c:extLst>
        </c:ser>
        <c:ser>
          <c:idx val="1"/>
          <c:order val="1"/>
          <c:tx>
            <c:strRef>
              <c:f>DASHBOARD!$H$57</c:f>
              <c:strCache>
                <c:ptCount val="1"/>
                <c:pt idx="0">
                  <c:v>Q1-a-Mediana</c:v>
                </c:pt>
              </c:strCache>
            </c:strRef>
          </c:tx>
          <c:spPr>
            <a:solidFill>
              <a:srgbClr val="F4B183"/>
            </a:solidFill>
            <a:ln w="0">
              <a:solidFill>
                <a:srgbClr val="1B3A5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DASHBOARD!$A$58:$A$60</c:f>
              <c:strCache>
                <c:ptCount val="3"/>
                <c:pt idx="0">
                  <c:v>Bajo</c:v>
                </c:pt>
                <c:pt idx="1">
                  <c:v>Moderado</c:v>
                </c:pt>
                <c:pt idx="2">
                  <c:v>Alto</c:v>
                </c:pt>
              </c:strCache>
            </c:strRef>
          </c:cat>
          <c:val>
            <c:numRef>
              <c:f>DASHBOARD!$H$58:$H$60</c:f>
              <c:numCache>
                <c:formatCode>0.000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70-467C-855C-F7A6C8CA3435}"/>
            </c:ext>
          </c:extLst>
        </c:ser>
        <c:ser>
          <c:idx val="2"/>
          <c:order val="2"/>
          <c:tx>
            <c:strRef>
              <c:f>DASHBOARD!$I$57</c:f>
              <c:strCache>
                <c:ptCount val="1"/>
                <c:pt idx="0">
                  <c:v>Mediana-a-Q3</c:v>
                </c:pt>
              </c:strCache>
            </c:strRef>
          </c:tx>
          <c:spPr>
            <a:solidFill>
              <a:srgbClr val="2E8B7A"/>
            </a:solidFill>
            <a:ln w="0">
              <a:solidFill>
                <a:srgbClr val="1B3A5C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BarType val="both"/>
            <c:errValType val="cust"/>
            <c:noEndCap val="0"/>
            <c:plus>
              <c:numRef>
                <c:f>DASHBOARD!$J$58:$J$60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</c:numCache>
              </c:numRef>
            </c:plus>
            <c:minus>
              <c:numRef>
                <c:f>DASHBOARD!$K$58:$K$60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</c:numCache>
              </c:numRef>
            </c:minus>
            <c:spPr>
              <a:ln w="9360">
                <a:solidFill>
                  <a:srgbClr val="000000"/>
                </a:solidFill>
                <a:round/>
              </a:ln>
            </c:spPr>
          </c:errBars>
          <c:cat>
            <c:strRef>
              <c:f>DASHBOARD!$A$58:$A$60</c:f>
              <c:strCache>
                <c:ptCount val="3"/>
                <c:pt idx="0">
                  <c:v>Bajo</c:v>
                </c:pt>
                <c:pt idx="1">
                  <c:v>Moderado</c:v>
                </c:pt>
                <c:pt idx="2">
                  <c:v>Alto</c:v>
                </c:pt>
              </c:strCache>
            </c:strRef>
          </c:cat>
          <c:val>
            <c:numRef>
              <c:f>DASHBOARD!$I$58:$I$60</c:f>
              <c:numCache>
                <c:formatCode>0.000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70-467C-855C-F7A6C8CA3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115278"/>
        <c:axId val="1435592"/>
      </c:barChart>
      <c:catAx>
        <c:axId val="5011527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Nivel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EC"/>
          </a:p>
        </c:txPr>
        <c:crossAx val="1435592"/>
        <c:crosses val="autoZero"/>
        <c:auto val="1"/>
        <c:lblAlgn val="ctr"/>
        <c:lblOffset val="100"/>
        <c:noMultiLvlLbl val="0"/>
      </c:catAx>
      <c:valAx>
        <c:axId val="143559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Índice de Compromiso Académico (ICA)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EC"/>
          </a:p>
        </c:txPr>
        <c:crossAx val="5011527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Distribución del ICA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DASHBOARD!$B$84</c:f>
              <c:strCache>
                <c:ptCount val="1"/>
                <c:pt idx="0">
                  <c:v>Frecuencia</c:v>
                </c:pt>
              </c:strCache>
            </c:strRef>
          </c:tx>
          <c:spPr>
            <a:solidFill>
              <a:srgbClr val="2E8B7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DASHBOARD!$A$85:$A$97</c:f>
              <c:numCache>
                <c:formatCode>0.0</c:formatCode>
                <c:ptCount val="13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</c:numCache>
            </c:numRef>
          </c:cat>
          <c:val>
            <c:numRef>
              <c:f>DASHBOARD!$B$85:$B$97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2-4FC9-899C-B2444EBE3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5492886"/>
        <c:axId val="94214971"/>
      </c:barChart>
      <c:catAx>
        <c:axId val="2549288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ICA (límite superior de intervalo)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EC"/>
          </a:p>
        </c:txPr>
        <c:crossAx val="94214971"/>
        <c:crosses val="autoZero"/>
        <c:auto val="1"/>
        <c:lblAlgn val="ctr"/>
        <c:lblOffset val="100"/>
        <c:noMultiLvlLbl val="0"/>
      </c:catAx>
      <c:valAx>
        <c:axId val="942149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Frecuencia (n)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EC"/>
          </a:p>
        </c:txPr>
        <c:crossAx val="2549288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Media del ICA por nivel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DASHBOARD!$C$102</c:f>
              <c:strCache>
                <c:ptCount val="1"/>
                <c:pt idx="0">
                  <c:v>Media ICA</c:v>
                </c:pt>
              </c:strCache>
            </c:strRef>
          </c:tx>
          <c:spPr>
            <a:solidFill>
              <a:srgbClr val="1B3A5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DASHBOARD!$A$103:$A$105</c:f>
              <c:strCache>
                <c:ptCount val="3"/>
                <c:pt idx="0">
                  <c:v>Bajo</c:v>
                </c:pt>
                <c:pt idx="1">
                  <c:v>Moderado</c:v>
                </c:pt>
                <c:pt idx="2">
                  <c:v>Alto</c:v>
                </c:pt>
              </c:strCache>
            </c:strRef>
          </c:cat>
          <c:val>
            <c:numRef>
              <c:f>DASHBOARD!$C$103:$C$105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4-4F8E-9A30-8D2B81141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44718"/>
        <c:axId val="77186275"/>
      </c:barChart>
      <c:catAx>
        <c:axId val="3164471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EC"/>
          </a:p>
        </c:txPr>
        <c:crossAx val="77186275"/>
        <c:crosses val="autoZero"/>
        <c:auto val="1"/>
        <c:lblAlgn val="ctr"/>
        <c:lblOffset val="100"/>
        <c:noMultiLvlLbl val="0"/>
      </c:catAx>
      <c:valAx>
        <c:axId val="7718627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Media ICA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EC"/>
          </a:p>
        </c:txPr>
        <c:crossAx val="3164471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179280</xdr:rowOff>
    </xdr:from>
    <xdr:to>
      <xdr:col>14</xdr:col>
      <xdr:colOff>270720</xdr:colOff>
      <xdr:row>28</xdr:row>
      <xdr:rowOff>42120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0</xdr:colOff>
      <xdr:row>15</xdr:row>
      <xdr:rowOff>179280</xdr:rowOff>
    </xdr:from>
    <xdr:to>
      <xdr:col>22</xdr:col>
      <xdr:colOff>552600</xdr:colOff>
      <xdr:row>28</xdr:row>
      <xdr:rowOff>42120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0</xdr:colOff>
      <xdr:row>27</xdr:row>
      <xdr:rowOff>179280</xdr:rowOff>
    </xdr:from>
    <xdr:to>
      <xdr:col>14</xdr:col>
      <xdr:colOff>270720</xdr:colOff>
      <xdr:row>40</xdr:row>
      <xdr:rowOff>42120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19</xdr:col>
      <xdr:colOff>0</xdr:colOff>
      <xdr:row>27</xdr:row>
      <xdr:rowOff>179280</xdr:rowOff>
    </xdr:from>
    <xdr:to>
      <xdr:col>22</xdr:col>
      <xdr:colOff>552600</xdr:colOff>
      <xdr:row>40</xdr:row>
      <xdr:rowOff>42120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0</xdr:colOff>
      <xdr:row>39</xdr:row>
      <xdr:rowOff>179280</xdr:rowOff>
    </xdr:from>
    <xdr:to>
      <xdr:col>14</xdr:col>
      <xdr:colOff>270720</xdr:colOff>
      <xdr:row>52</xdr:row>
      <xdr:rowOff>42120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0</xdr:colOff>
      <xdr:row>39</xdr:row>
      <xdr:rowOff>179280</xdr:rowOff>
    </xdr:from>
    <xdr:to>
      <xdr:col>22</xdr:col>
      <xdr:colOff>552600</xdr:colOff>
      <xdr:row>52</xdr:row>
      <xdr:rowOff>42120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59</xdr:row>
      <xdr:rowOff>178920</xdr:rowOff>
    </xdr:from>
    <xdr:to>
      <xdr:col>4</xdr:col>
      <xdr:colOff>35280</xdr:colOff>
      <xdr:row>76</xdr:row>
      <xdr:rowOff>180000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3</xdr:col>
      <xdr:colOff>0</xdr:colOff>
      <xdr:row>79</xdr:row>
      <xdr:rowOff>179280</xdr:rowOff>
    </xdr:from>
    <xdr:to>
      <xdr:col>8</xdr:col>
      <xdr:colOff>520920</xdr:colOff>
      <xdr:row>95</xdr:row>
      <xdr:rowOff>10800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0</xdr:colOff>
      <xdr:row>97</xdr:row>
      <xdr:rowOff>179280</xdr:rowOff>
    </xdr:from>
    <xdr:to>
      <xdr:col>9</xdr:col>
      <xdr:colOff>428040</xdr:colOff>
      <xdr:row>113</xdr:row>
      <xdr:rowOff>10800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3A5C"/>
  </sheetPr>
  <dimension ref="B2:B34"/>
  <sheetViews>
    <sheetView showGridLines="0" tabSelected="1" topLeftCell="A22" zoomScaleNormal="100" workbookViewId="0">
      <selection activeCell="B7" sqref="B7"/>
    </sheetView>
  </sheetViews>
  <sheetFormatPr baseColWidth="10" defaultColWidth="8.7109375" defaultRowHeight="15" x14ac:dyDescent="0.25"/>
  <cols>
    <col min="1" max="1" width="3" customWidth="1"/>
    <col min="2" max="2" width="100" customWidth="1"/>
  </cols>
  <sheetData>
    <row r="2" spans="2:2" ht="27.75" x14ac:dyDescent="0.25">
      <c r="B2" s="6" t="s">
        <v>0</v>
      </c>
    </row>
    <row r="3" spans="2:2" ht="16.5" x14ac:dyDescent="0.25">
      <c r="B3" s="7" t="s">
        <v>322</v>
      </c>
    </row>
    <row r="4" spans="2:2" x14ac:dyDescent="0.25">
      <c r="B4" s="8" t="s">
        <v>1</v>
      </c>
    </row>
    <row r="6" spans="2:2" ht="21.75" customHeight="1" x14ac:dyDescent="0.25">
      <c r="B6" s="9" t="s">
        <v>2</v>
      </c>
    </row>
    <row r="7" spans="2:2" ht="75" customHeight="1" x14ac:dyDescent="0.25">
      <c r="B7" s="10" t="s">
        <v>3</v>
      </c>
    </row>
    <row r="9" spans="2:2" ht="21.75" customHeight="1" x14ac:dyDescent="0.25">
      <c r="B9" s="9" t="s">
        <v>4</v>
      </c>
    </row>
    <row r="10" spans="2:2" ht="60" customHeight="1" x14ac:dyDescent="0.25">
      <c r="B10" s="10" t="s">
        <v>5</v>
      </c>
    </row>
    <row r="12" spans="2:2" ht="21.75" customHeight="1" x14ac:dyDescent="0.25">
      <c r="B12" s="9" t="s">
        <v>6</v>
      </c>
    </row>
    <row r="13" spans="2:2" ht="18" customHeight="1" x14ac:dyDescent="0.25">
      <c r="B13" s="10" t="s">
        <v>7</v>
      </c>
    </row>
    <row r="14" spans="2:2" ht="18" customHeight="1" x14ac:dyDescent="0.25">
      <c r="B14" s="10" t="s">
        <v>8</v>
      </c>
    </row>
    <row r="15" spans="2:2" ht="18" customHeight="1" x14ac:dyDescent="0.25">
      <c r="B15" s="10" t="s">
        <v>9</v>
      </c>
    </row>
    <row r="16" spans="2:2" ht="18" customHeight="1" x14ac:dyDescent="0.25">
      <c r="B16" s="10" t="s">
        <v>10</v>
      </c>
    </row>
    <row r="17" spans="2:2" ht="30" customHeight="1" x14ac:dyDescent="0.25">
      <c r="B17" s="10" t="s">
        <v>11</v>
      </c>
    </row>
    <row r="19" spans="2:2" ht="21.75" customHeight="1" x14ac:dyDescent="0.25">
      <c r="B19" s="9" t="s">
        <v>12</v>
      </c>
    </row>
    <row r="20" spans="2:2" ht="18" customHeight="1" x14ac:dyDescent="0.25">
      <c r="B20" s="10" t="s">
        <v>13</v>
      </c>
    </row>
    <row r="21" spans="2:2" ht="30" customHeight="1" x14ac:dyDescent="0.25">
      <c r="B21" s="10" t="s">
        <v>14</v>
      </c>
    </row>
    <row r="22" spans="2:2" ht="60" customHeight="1" x14ac:dyDescent="0.25">
      <c r="B22" s="10" t="s">
        <v>15</v>
      </c>
    </row>
    <row r="23" spans="2:2" ht="30" customHeight="1" x14ac:dyDescent="0.25">
      <c r="B23" s="10" t="s">
        <v>16</v>
      </c>
    </row>
    <row r="24" spans="2:2" ht="30" customHeight="1" x14ac:dyDescent="0.25">
      <c r="B24" s="10" t="s">
        <v>17</v>
      </c>
    </row>
    <row r="25" spans="2:2" ht="30" customHeight="1" x14ac:dyDescent="0.25">
      <c r="B25" s="10" t="s">
        <v>18</v>
      </c>
    </row>
    <row r="27" spans="2:2" ht="21.75" customHeight="1" x14ac:dyDescent="0.25">
      <c r="B27" s="9" t="s">
        <v>19</v>
      </c>
    </row>
    <row r="28" spans="2:2" ht="18" customHeight="1" x14ac:dyDescent="0.25">
      <c r="B28" s="10" t="s">
        <v>20</v>
      </c>
    </row>
    <row r="29" spans="2:2" ht="18" customHeight="1" x14ac:dyDescent="0.25">
      <c r="B29" s="10" t="s">
        <v>21</v>
      </c>
    </row>
    <row r="30" spans="2:2" ht="18" customHeight="1" x14ac:dyDescent="0.25">
      <c r="B30" s="10" t="s">
        <v>22</v>
      </c>
    </row>
    <row r="31" spans="2:2" ht="18" customHeight="1" x14ac:dyDescent="0.25">
      <c r="B31" s="10" t="s">
        <v>23</v>
      </c>
    </row>
    <row r="32" spans="2:2" ht="18" customHeight="1" x14ac:dyDescent="0.25">
      <c r="B32" s="10" t="s">
        <v>24</v>
      </c>
    </row>
    <row r="33" spans="2:2" ht="18" customHeight="1" x14ac:dyDescent="0.25">
      <c r="B33" s="10" t="s">
        <v>25</v>
      </c>
    </row>
    <row r="34" spans="2:2" ht="18" customHeight="1" x14ac:dyDescent="0.25">
      <c r="B34" s="10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8B7A"/>
  </sheetPr>
  <dimension ref="A1:F65"/>
  <sheetViews>
    <sheetView showGridLines="0" zoomScaleNormal="100" workbookViewId="0">
      <pane ySplit="1" topLeftCell="A2" activePane="bottomLeft" state="frozen"/>
      <selection pane="bottomLeft"/>
    </sheetView>
  </sheetViews>
  <sheetFormatPr baseColWidth="10" defaultColWidth="8.7109375" defaultRowHeight="15" x14ac:dyDescent="0.25"/>
  <cols>
    <col min="1" max="1" width="14" customWidth="1"/>
    <col min="2" max="2" width="60" customWidth="1"/>
    <col min="3" max="4" width="10" customWidth="1"/>
    <col min="5" max="5" width="26" customWidth="1"/>
    <col min="6" max="6" width="40" customWidth="1"/>
  </cols>
  <sheetData>
    <row r="1" spans="1:6" ht="18" x14ac:dyDescent="0.25">
      <c r="A1" s="5" t="s">
        <v>27</v>
      </c>
      <c r="B1" s="5"/>
      <c r="C1" s="5"/>
      <c r="D1" s="5"/>
      <c r="E1" s="5"/>
      <c r="F1" s="5"/>
    </row>
    <row r="3" spans="1:6" x14ac:dyDescent="0.25">
      <c r="A3" s="11" t="s">
        <v>28</v>
      </c>
      <c r="B3" s="11" t="s">
        <v>29</v>
      </c>
      <c r="C3" s="11" t="s">
        <v>30</v>
      </c>
      <c r="D3" s="11" t="s">
        <v>31</v>
      </c>
      <c r="E3" s="11" t="s">
        <v>32</v>
      </c>
      <c r="F3" s="11" t="s">
        <v>33</v>
      </c>
    </row>
    <row r="4" spans="1:6" x14ac:dyDescent="0.25">
      <c r="A4" s="12" t="s">
        <v>34</v>
      </c>
      <c r="B4" s="13" t="s">
        <v>35</v>
      </c>
      <c r="C4" s="13" t="s">
        <v>36</v>
      </c>
      <c r="D4" s="13"/>
      <c r="E4" s="13" t="s">
        <v>37</v>
      </c>
      <c r="F4" s="14"/>
    </row>
    <row r="5" spans="1:6" x14ac:dyDescent="0.25">
      <c r="A5" s="12" t="s">
        <v>38</v>
      </c>
      <c r="B5" s="13" t="s">
        <v>39</v>
      </c>
      <c r="C5" s="13" t="s">
        <v>40</v>
      </c>
      <c r="D5" s="13"/>
      <c r="E5" s="13" t="s">
        <v>37</v>
      </c>
      <c r="F5" s="14"/>
    </row>
    <row r="6" spans="1:6" x14ac:dyDescent="0.25">
      <c r="A6" s="12" t="s">
        <v>41</v>
      </c>
      <c r="B6" s="13" t="s">
        <v>42</v>
      </c>
      <c r="C6" s="13" t="s">
        <v>43</v>
      </c>
      <c r="D6" s="13" t="s">
        <v>41</v>
      </c>
      <c r="E6" s="13" t="s">
        <v>37</v>
      </c>
      <c r="F6" s="14"/>
    </row>
    <row r="7" spans="1:6" x14ac:dyDescent="0.25">
      <c r="A7" s="12" t="s">
        <v>44</v>
      </c>
      <c r="B7" s="13" t="s">
        <v>45</v>
      </c>
      <c r="C7" s="13" t="s">
        <v>43</v>
      </c>
      <c r="D7" s="13" t="s">
        <v>46</v>
      </c>
      <c r="E7" s="13" t="s">
        <v>37</v>
      </c>
      <c r="F7" s="14"/>
    </row>
    <row r="8" spans="1:6" x14ac:dyDescent="0.25">
      <c r="A8" s="12" t="s">
        <v>47</v>
      </c>
      <c r="B8" s="13" t="s">
        <v>48</v>
      </c>
      <c r="C8" s="13" t="s">
        <v>49</v>
      </c>
      <c r="D8" s="13"/>
      <c r="E8" s="13" t="s">
        <v>37</v>
      </c>
      <c r="F8" s="14"/>
    </row>
    <row r="9" spans="1:6" x14ac:dyDescent="0.25">
      <c r="A9" s="12" t="s">
        <v>50</v>
      </c>
      <c r="B9" s="13" t="s">
        <v>51</v>
      </c>
      <c r="C9" s="13" t="s">
        <v>49</v>
      </c>
      <c r="D9" s="13"/>
      <c r="E9" s="13" t="s">
        <v>37</v>
      </c>
      <c r="F9" s="14"/>
    </row>
    <row r="10" spans="1:6" x14ac:dyDescent="0.25">
      <c r="A10" s="12" t="s">
        <v>52</v>
      </c>
      <c r="B10" s="13" t="s">
        <v>53</v>
      </c>
      <c r="C10" s="13" t="s">
        <v>43</v>
      </c>
      <c r="D10" s="13" t="s">
        <v>54</v>
      </c>
      <c r="E10" s="13" t="s">
        <v>37</v>
      </c>
      <c r="F10" s="14"/>
    </row>
    <row r="11" spans="1:6" x14ac:dyDescent="0.25">
      <c r="A11" s="12" t="s">
        <v>55</v>
      </c>
      <c r="B11" s="13" t="s">
        <v>56</v>
      </c>
      <c r="C11" s="13" t="s">
        <v>49</v>
      </c>
      <c r="D11" s="13"/>
      <c r="E11" s="13" t="s">
        <v>37</v>
      </c>
      <c r="F11" s="14"/>
    </row>
    <row r="12" spans="1:6" x14ac:dyDescent="0.25">
      <c r="A12" s="12" t="s">
        <v>57</v>
      </c>
      <c r="B12" s="13" t="s">
        <v>58</v>
      </c>
      <c r="C12" s="13" t="s">
        <v>43</v>
      </c>
      <c r="D12" s="13" t="s">
        <v>54</v>
      </c>
      <c r="E12" s="13" t="s">
        <v>37</v>
      </c>
      <c r="F12" s="14"/>
    </row>
    <row r="13" spans="1:6" x14ac:dyDescent="0.25">
      <c r="A13" s="12" t="s">
        <v>59</v>
      </c>
      <c r="B13" s="13" t="s">
        <v>60</v>
      </c>
      <c r="C13" s="13" t="s">
        <v>43</v>
      </c>
      <c r="D13" s="13" t="s">
        <v>61</v>
      </c>
      <c r="E13" s="13" t="s">
        <v>37</v>
      </c>
      <c r="F13" s="14"/>
    </row>
    <row r="14" spans="1:6" x14ac:dyDescent="0.25">
      <c r="A14" s="12" t="s">
        <v>62</v>
      </c>
      <c r="B14" s="13" t="s">
        <v>63</v>
      </c>
      <c r="C14" s="13" t="s">
        <v>43</v>
      </c>
      <c r="D14" s="13" t="s">
        <v>64</v>
      </c>
      <c r="E14" s="13" t="s">
        <v>65</v>
      </c>
      <c r="F14" s="14" t="s">
        <v>66</v>
      </c>
    </row>
    <row r="15" spans="1:6" x14ac:dyDescent="0.25">
      <c r="A15" s="12" t="s">
        <v>67</v>
      </c>
      <c r="B15" s="13" t="s">
        <v>68</v>
      </c>
      <c r="C15" s="13" t="s">
        <v>43</v>
      </c>
      <c r="D15" s="13" t="s">
        <v>64</v>
      </c>
      <c r="E15" s="13" t="s">
        <v>65</v>
      </c>
      <c r="F15" s="14" t="s">
        <v>69</v>
      </c>
    </row>
    <row r="16" spans="1:6" x14ac:dyDescent="0.25">
      <c r="A16" s="12" t="s">
        <v>70</v>
      </c>
      <c r="B16" s="13" t="s">
        <v>71</v>
      </c>
      <c r="C16" s="13" t="s">
        <v>43</v>
      </c>
      <c r="D16" s="13" t="s">
        <v>64</v>
      </c>
      <c r="E16" s="13" t="s">
        <v>65</v>
      </c>
      <c r="F16" s="14" t="s">
        <v>69</v>
      </c>
    </row>
    <row r="17" spans="1:6" x14ac:dyDescent="0.25">
      <c r="A17" s="12" t="s">
        <v>72</v>
      </c>
      <c r="B17" s="13" t="s">
        <v>73</v>
      </c>
      <c r="C17" s="13" t="s">
        <v>43</v>
      </c>
      <c r="D17" s="13" t="s">
        <v>64</v>
      </c>
      <c r="E17" s="13" t="s">
        <v>65</v>
      </c>
      <c r="F17" s="14" t="s">
        <v>66</v>
      </c>
    </row>
    <row r="18" spans="1:6" x14ac:dyDescent="0.25">
      <c r="A18" s="12" t="s">
        <v>74</v>
      </c>
      <c r="B18" s="13" t="s">
        <v>75</v>
      </c>
      <c r="C18" s="13" t="s">
        <v>43</v>
      </c>
      <c r="D18" s="13" t="s">
        <v>64</v>
      </c>
      <c r="E18" s="13" t="s">
        <v>65</v>
      </c>
      <c r="F18" s="14" t="s">
        <v>66</v>
      </c>
    </row>
    <row r="19" spans="1:6" x14ac:dyDescent="0.25">
      <c r="A19" s="12" t="s">
        <v>76</v>
      </c>
      <c r="B19" s="13" t="s">
        <v>77</v>
      </c>
      <c r="C19" s="13" t="s">
        <v>43</v>
      </c>
      <c r="D19" s="13" t="s">
        <v>64</v>
      </c>
      <c r="E19" s="13" t="s">
        <v>65</v>
      </c>
      <c r="F19" s="14" t="s">
        <v>66</v>
      </c>
    </row>
    <row r="20" spans="1:6" x14ac:dyDescent="0.25">
      <c r="A20" s="12" t="s">
        <v>78</v>
      </c>
      <c r="B20" s="13" t="s">
        <v>79</v>
      </c>
      <c r="C20" s="13" t="s">
        <v>43</v>
      </c>
      <c r="D20" s="13" t="s">
        <v>64</v>
      </c>
      <c r="E20" s="13" t="s">
        <v>65</v>
      </c>
      <c r="F20" s="14" t="s">
        <v>69</v>
      </c>
    </row>
    <row r="21" spans="1:6" x14ac:dyDescent="0.25">
      <c r="A21" s="12" t="s">
        <v>80</v>
      </c>
      <c r="B21" s="13" t="s">
        <v>81</v>
      </c>
      <c r="C21" s="13" t="s">
        <v>43</v>
      </c>
      <c r="D21" s="13" t="s">
        <v>64</v>
      </c>
      <c r="E21" s="13" t="s">
        <v>65</v>
      </c>
      <c r="F21" s="14" t="s">
        <v>69</v>
      </c>
    </row>
    <row r="22" spans="1:6" x14ac:dyDescent="0.25">
      <c r="A22" s="12" t="s">
        <v>82</v>
      </c>
      <c r="B22" s="13" t="s">
        <v>83</v>
      </c>
      <c r="C22" s="13" t="s">
        <v>43</v>
      </c>
      <c r="D22" s="13" t="s">
        <v>64</v>
      </c>
      <c r="E22" s="13" t="s">
        <v>65</v>
      </c>
      <c r="F22" s="14" t="s">
        <v>84</v>
      </c>
    </row>
    <row r="23" spans="1:6" x14ac:dyDescent="0.25">
      <c r="A23" s="12" t="s">
        <v>85</v>
      </c>
      <c r="B23" s="13" t="s">
        <v>86</v>
      </c>
      <c r="C23" s="13" t="s">
        <v>43</v>
      </c>
      <c r="D23" s="13" t="s">
        <v>64</v>
      </c>
      <c r="E23" s="13" t="s">
        <v>65</v>
      </c>
      <c r="F23" s="14" t="s">
        <v>69</v>
      </c>
    </row>
    <row r="24" spans="1:6" x14ac:dyDescent="0.25">
      <c r="A24" s="12" t="s">
        <v>87</v>
      </c>
      <c r="B24" s="13" t="s">
        <v>88</v>
      </c>
      <c r="C24" s="13" t="s">
        <v>43</v>
      </c>
      <c r="D24" s="13" t="s">
        <v>89</v>
      </c>
      <c r="E24" s="13" t="s">
        <v>90</v>
      </c>
      <c r="F24" s="14"/>
    </row>
    <row r="25" spans="1:6" x14ac:dyDescent="0.25">
      <c r="A25" s="12" t="s">
        <v>91</v>
      </c>
      <c r="B25" s="13" t="s">
        <v>92</v>
      </c>
      <c r="C25" s="13" t="s">
        <v>43</v>
      </c>
      <c r="D25" s="13" t="s">
        <v>89</v>
      </c>
      <c r="E25" s="13" t="s">
        <v>90</v>
      </c>
      <c r="F25" s="14"/>
    </row>
    <row r="26" spans="1:6" x14ac:dyDescent="0.25">
      <c r="A26" s="12" t="s">
        <v>93</v>
      </c>
      <c r="B26" s="13" t="s">
        <v>94</v>
      </c>
      <c r="C26" s="13" t="s">
        <v>43</v>
      </c>
      <c r="D26" s="13" t="s">
        <v>89</v>
      </c>
      <c r="E26" s="13" t="s">
        <v>90</v>
      </c>
      <c r="F26" s="14"/>
    </row>
    <row r="27" spans="1:6" x14ac:dyDescent="0.25">
      <c r="A27" s="12" t="s">
        <v>95</v>
      </c>
      <c r="B27" s="13" t="s">
        <v>96</v>
      </c>
      <c r="C27" s="13" t="s">
        <v>43</v>
      </c>
      <c r="D27" s="13" t="s">
        <v>89</v>
      </c>
      <c r="E27" s="13" t="s">
        <v>90</v>
      </c>
      <c r="F27" s="14"/>
    </row>
    <row r="28" spans="1:6" x14ac:dyDescent="0.25">
      <c r="A28" s="12" t="s">
        <v>97</v>
      </c>
      <c r="B28" s="13" t="s">
        <v>98</v>
      </c>
      <c r="C28" s="13" t="s">
        <v>43</v>
      </c>
      <c r="D28" s="13" t="s">
        <v>89</v>
      </c>
      <c r="E28" s="13" t="s">
        <v>90</v>
      </c>
      <c r="F28" s="14"/>
    </row>
    <row r="29" spans="1:6" x14ac:dyDescent="0.25">
      <c r="A29" s="12" t="s">
        <v>99</v>
      </c>
      <c r="B29" s="13" t="s">
        <v>100</v>
      </c>
      <c r="C29" s="13" t="s">
        <v>43</v>
      </c>
      <c r="D29" s="13" t="s">
        <v>89</v>
      </c>
      <c r="E29" s="13" t="s">
        <v>90</v>
      </c>
      <c r="F29" s="14"/>
    </row>
    <row r="30" spans="1:6" x14ac:dyDescent="0.25">
      <c r="A30" s="12" t="s">
        <v>101</v>
      </c>
      <c r="B30" s="13" t="s">
        <v>102</v>
      </c>
      <c r="C30" s="13" t="s">
        <v>43</v>
      </c>
      <c r="D30" s="13" t="s">
        <v>89</v>
      </c>
      <c r="E30" s="13" t="s">
        <v>90</v>
      </c>
      <c r="F30" s="14"/>
    </row>
    <row r="31" spans="1:6" x14ac:dyDescent="0.25">
      <c r="A31" s="12" t="s">
        <v>103</v>
      </c>
      <c r="B31" s="13" t="s">
        <v>104</v>
      </c>
      <c r="C31" s="13" t="s">
        <v>43</v>
      </c>
      <c r="D31" s="13" t="s">
        <v>89</v>
      </c>
      <c r="E31" s="13" t="s">
        <v>90</v>
      </c>
      <c r="F31" s="14"/>
    </row>
    <row r="32" spans="1:6" x14ac:dyDescent="0.25">
      <c r="A32" s="12" t="s">
        <v>105</v>
      </c>
      <c r="B32" s="13" t="s">
        <v>106</v>
      </c>
      <c r="C32" s="13" t="s">
        <v>43</v>
      </c>
      <c r="D32" s="13" t="s">
        <v>107</v>
      </c>
      <c r="E32" s="13" t="s">
        <v>108</v>
      </c>
      <c r="F32" s="14"/>
    </row>
    <row r="33" spans="1:6" x14ac:dyDescent="0.25">
      <c r="A33" s="12" t="s">
        <v>109</v>
      </c>
      <c r="B33" s="13" t="s">
        <v>110</v>
      </c>
      <c r="C33" s="13" t="s">
        <v>43</v>
      </c>
      <c r="D33" s="13" t="s">
        <v>107</v>
      </c>
      <c r="E33" s="13" t="s">
        <v>108</v>
      </c>
      <c r="F33" s="14"/>
    </row>
    <row r="34" spans="1:6" x14ac:dyDescent="0.25">
      <c r="A34" s="12" t="s">
        <v>111</v>
      </c>
      <c r="B34" s="13" t="s">
        <v>112</v>
      </c>
      <c r="C34" s="13" t="s">
        <v>43</v>
      </c>
      <c r="D34" s="13" t="s">
        <v>107</v>
      </c>
      <c r="E34" s="13" t="s">
        <v>108</v>
      </c>
      <c r="F34" s="14"/>
    </row>
    <row r="35" spans="1:6" x14ac:dyDescent="0.25">
      <c r="A35" s="12" t="s">
        <v>113</v>
      </c>
      <c r="B35" s="13" t="s">
        <v>114</v>
      </c>
      <c r="C35" s="13" t="s">
        <v>43</v>
      </c>
      <c r="D35" s="13" t="s">
        <v>107</v>
      </c>
      <c r="E35" s="13" t="s">
        <v>108</v>
      </c>
      <c r="F35" s="14"/>
    </row>
    <row r="36" spans="1:6" x14ac:dyDescent="0.25">
      <c r="A36" s="12" t="s">
        <v>115</v>
      </c>
      <c r="B36" s="13" t="s">
        <v>116</v>
      </c>
      <c r="C36" s="13" t="s">
        <v>43</v>
      </c>
      <c r="D36" s="13" t="s">
        <v>107</v>
      </c>
      <c r="E36" s="13" t="s">
        <v>108</v>
      </c>
      <c r="F36" s="14"/>
    </row>
    <row r="37" spans="1:6" x14ac:dyDescent="0.25">
      <c r="A37" s="12" t="s">
        <v>117</v>
      </c>
      <c r="B37" s="13" t="s">
        <v>118</v>
      </c>
      <c r="C37" s="13" t="s">
        <v>43</v>
      </c>
      <c r="D37" s="13" t="s">
        <v>107</v>
      </c>
      <c r="E37" s="13" t="s">
        <v>108</v>
      </c>
      <c r="F37" s="14"/>
    </row>
    <row r="38" spans="1:6" x14ac:dyDescent="0.25">
      <c r="A38" s="12" t="s">
        <v>119</v>
      </c>
      <c r="B38" s="13" t="s">
        <v>120</v>
      </c>
      <c r="C38" s="13" t="s">
        <v>43</v>
      </c>
      <c r="D38" s="13" t="s">
        <v>107</v>
      </c>
      <c r="E38" s="13" t="s">
        <v>108</v>
      </c>
      <c r="F38" s="14"/>
    </row>
    <row r="39" spans="1:6" x14ac:dyDescent="0.25">
      <c r="A39" s="12" t="s">
        <v>121</v>
      </c>
      <c r="B39" s="13" t="s">
        <v>122</v>
      </c>
      <c r="C39" s="13" t="s">
        <v>43</v>
      </c>
      <c r="D39" s="13" t="s">
        <v>107</v>
      </c>
      <c r="E39" s="13" t="s">
        <v>108</v>
      </c>
      <c r="F39" s="14"/>
    </row>
    <row r="40" spans="1:6" x14ac:dyDescent="0.25">
      <c r="A40" s="12" t="s">
        <v>123</v>
      </c>
      <c r="B40" s="13" t="s">
        <v>124</v>
      </c>
      <c r="C40" s="13" t="s">
        <v>43</v>
      </c>
      <c r="D40" s="13" t="s">
        <v>107</v>
      </c>
      <c r="E40" s="13" t="s">
        <v>108</v>
      </c>
      <c r="F40" s="14"/>
    </row>
    <row r="41" spans="1:6" x14ac:dyDescent="0.25">
      <c r="A41" s="12" t="s">
        <v>125</v>
      </c>
      <c r="B41" s="13" t="s">
        <v>126</v>
      </c>
      <c r="C41" s="13" t="s">
        <v>43</v>
      </c>
      <c r="D41" s="13" t="s">
        <v>107</v>
      </c>
      <c r="E41" s="13" t="s">
        <v>108</v>
      </c>
      <c r="F41" s="14"/>
    </row>
    <row r="42" spans="1:6" x14ac:dyDescent="0.25">
      <c r="A42" s="12" t="s">
        <v>127</v>
      </c>
      <c r="B42" s="13" t="s">
        <v>128</v>
      </c>
      <c r="C42" s="13" t="s">
        <v>43</v>
      </c>
      <c r="D42" s="13" t="s">
        <v>129</v>
      </c>
      <c r="E42" s="13" t="s">
        <v>130</v>
      </c>
      <c r="F42" s="14"/>
    </row>
    <row r="43" spans="1:6" x14ac:dyDescent="0.25">
      <c r="A43" s="12" t="s">
        <v>131</v>
      </c>
      <c r="B43" s="13" t="s">
        <v>132</v>
      </c>
      <c r="C43" s="13" t="s">
        <v>43</v>
      </c>
      <c r="D43" s="13" t="s">
        <v>129</v>
      </c>
      <c r="E43" s="13" t="s">
        <v>130</v>
      </c>
      <c r="F43" s="14"/>
    </row>
    <row r="44" spans="1:6" x14ac:dyDescent="0.25">
      <c r="A44" s="12" t="s">
        <v>133</v>
      </c>
      <c r="B44" s="13" t="s">
        <v>134</v>
      </c>
      <c r="C44" s="13" t="s">
        <v>43</v>
      </c>
      <c r="D44" s="13" t="s">
        <v>129</v>
      </c>
      <c r="E44" s="13" t="s">
        <v>130</v>
      </c>
      <c r="F44" s="14"/>
    </row>
    <row r="45" spans="1:6" x14ac:dyDescent="0.25">
      <c r="A45" s="12" t="s">
        <v>135</v>
      </c>
      <c r="B45" s="13" t="s">
        <v>136</v>
      </c>
      <c r="C45" s="13" t="s">
        <v>43</v>
      </c>
      <c r="D45" s="13" t="s">
        <v>129</v>
      </c>
      <c r="E45" s="13" t="s">
        <v>130</v>
      </c>
      <c r="F45" s="14"/>
    </row>
    <row r="46" spans="1:6" x14ac:dyDescent="0.25">
      <c r="A46" s="12" t="s">
        <v>137</v>
      </c>
      <c r="B46" s="13" t="s">
        <v>138</v>
      </c>
      <c r="C46" s="13" t="s">
        <v>43</v>
      </c>
      <c r="D46" s="13" t="s">
        <v>129</v>
      </c>
      <c r="E46" s="13" t="s">
        <v>130</v>
      </c>
      <c r="F46" s="14"/>
    </row>
    <row r="47" spans="1:6" x14ac:dyDescent="0.25">
      <c r="A47" s="12" t="s">
        <v>139</v>
      </c>
      <c r="B47" s="13" t="s">
        <v>140</v>
      </c>
      <c r="C47" s="13" t="s">
        <v>43</v>
      </c>
      <c r="D47" s="13" t="s">
        <v>129</v>
      </c>
      <c r="E47" s="13" t="s">
        <v>130</v>
      </c>
      <c r="F47" s="14"/>
    </row>
    <row r="48" spans="1:6" x14ac:dyDescent="0.25">
      <c r="A48" s="12" t="s">
        <v>141</v>
      </c>
      <c r="B48" s="13" t="s">
        <v>142</v>
      </c>
      <c r="C48" s="13" t="s">
        <v>43</v>
      </c>
      <c r="D48" s="13" t="s">
        <v>129</v>
      </c>
      <c r="E48" s="13" t="s">
        <v>130</v>
      </c>
      <c r="F48" s="14"/>
    </row>
    <row r="49" spans="1:6" x14ac:dyDescent="0.25">
      <c r="A49" s="12" t="s">
        <v>143</v>
      </c>
      <c r="B49" s="13" t="s">
        <v>144</v>
      </c>
      <c r="C49" s="13" t="s">
        <v>43</v>
      </c>
      <c r="D49" s="13" t="s">
        <v>129</v>
      </c>
      <c r="E49" s="13" t="s">
        <v>130</v>
      </c>
      <c r="F49" s="14"/>
    </row>
    <row r="50" spans="1:6" x14ac:dyDescent="0.25">
      <c r="A50" s="12" t="s">
        <v>145</v>
      </c>
      <c r="B50" s="13" t="s">
        <v>146</v>
      </c>
      <c r="C50" s="13" t="s">
        <v>43</v>
      </c>
      <c r="D50" s="13" t="s">
        <v>129</v>
      </c>
      <c r="E50" s="13" t="s">
        <v>130</v>
      </c>
      <c r="F50" s="14"/>
    </row>
    <row r="51" spans="1:6" x14ac:dyDescent="0.25">
      <c r="A51" s="12" t="s">
        <v>147</v>
      </c>
      <c r="B51" s="13" t="s">
        <v>148</v>
      </c>
      <c r="C51" s="13" t="s">
        <v>43</v>
      </c>
      <c r="D51" s="13" t="s">
        <v>149</v>
      </c>
      <c r="E51" s="13" t="s">
        <v>150</v>
      </c>
      <c r="F51" s="14"/>
    </row>
    <row r="52" spans="1:6" x14ac:dyDescent="0.25">
      <c r="A52" s="12" t="s">
        <v>151</v>
      </c>
      <c r="B52" s="13" t="s">
        <v>152</v>
      </c>
      <c r="C52" s="13" t="s">
        <v>43</v>
      </c>
      <c r="D52" s="13" t="s">
        <v>149</v>
      </c>
      <c r="E52" s="13" t="s">
        <v>150</v>
      </c>
      <c r="F52" s="14"/>
    </row>
    <row r="53" spans="1:6" x14ac:dyDescent="0.25">
      <c r="A53" s="12" t="s">
        <v>153</v>
      </c>
      <c r="B53" s="13" t="s">
        <v>154</v>
      </c>
      <c r="C53" s="13" t="s">
        <v>43</v>
      </c>
      <c r="D53" s="13" t="s">
        <v>149</v>
      </c>
      <c r="E53" s="13" t="s">
        <v>150</v>
      </c>
      <c r="F53" s="14"/>
    </row>
    <row r="54" spans="1:6" x14ac:dyDescent="0.25">
      <c r="A54" s="12" t="s">
        <v>155</v>
      </c>
      <c r="B54" s="13" t="s">
        <v>156</v>
      </c>
      <c r="C54" s="13" t="s">
        <v>43</v>
      </c>
      <c r="D54" s="13" t="s">
        <v>149</v>
      </c>
      <c r="E54" s="13" t="s">
        <v>150</v>
      </c>
      <c r="F54" s="14" t="s">
        <v>157</v>
      </c>
    </row>
    <row r="55" spans="1:6" x14ac:dyDescent="0.25">
      <c r="A55" s="12" t="s">
        <v>158</v>
      </c>
      <c r="B55" s="13" t="s">
        <v>159</v>
      </c>
      <c r="C55" s="13" t="s">
        <v>43</v>
      </c>
      <c r="D55" s="13" t="s">
        <v>149</v>
      </c>
      <c r="E55" s="13" t="s">
        <v>150</v>
      </c>
      <c r="F55" s="14"/>
    </row>
    <row r="56" spans="1:6" x14ac:dyDescent="0.25">
      <c r="A56" s="12" t="s">
        <v>160</v>
      </c>
      <c r="B56" s="13" t="s">
        <v>161</v>
      </c>
      <c r="C56" s="13" t="s">
        <v>43</v>
      </c>
      <c r="D56" s="13" t="s">
        <v>149</v>
      </c>
      <c r="E56" s="13" t="s">
        <v>150</v>
      </c>
      <c r="F56" s="14"/>
    </row>
    <row r="57" spans="1:6" x14ac:dyDescent="0.25">
      <c r="A57" s="12" t="s">
        <v>162</v>
      </c>
      <c r="B57" s="13" t="s">
        <v>163</v>
      </c>
      <c r="C57" s="13" t="s">
        <v>43</v>
      </c>
      <c r="D57" s="13" t="s">
        <v>149</v>
      </c>
      <c r="E57" s="13" t="s">
        <v>150</v>
      </c>
      <c r="F57" s="14"/>
    </row>
    <row r="58" spans="1:6" x14ac:dyDescent="0.25">
      <c r="A58" s="12" t="s">
        <v>164</v>
      </c>
      <c r="B58" s="13" t="s">
        <v>165</v>
      </c>
      <c r="C58" s="13" t="s">
        <v>43</v>
      </c>
      <c r="D58" s="13" t="s">
        <v>149</v>
      </c>
      <c r="E58" s="13" t="s">
        <v>150</v>
      </c>
      <c r="F58" s="14" t="s">
        <v>157</v>
      </c>
    </row>
    <row r="59" spans="1:6" x14ac:dyDescent="0.25">
      <c r="A59" s="12" t="s">
        <v>166</v>
      </c>
      <c r="B59" s="13" t="s">
        <v>167</v>
      </c>
      <c r="C59" s="13" t="s">
        <v>43</v>
      </c>
      <c r="D59" s="13" t="s">
        <v>149</v>
      </c>
      <c r="E59" s="13" t="s">
        <v>150</v>
      </c>
      <c r="F59" s="14"/>
    </row>
    <row r="60" spans="1:6" x14ac:dyDescent="0.25">
      <c r="A60" s="12" t="s">
        <v>168</v>
      </c>
      <c r="B60" s="13" t="s">
        <v>169</v>
      </c>
      <c r="C60" s="13" t="s">
        <v>43</v>
      </c>
      <c r="D60" s="13" t="s">
        <v>149</v>
      </c>
      <c r="E60" s="13" t="s">
        <v>150</v>
      </c>
      <c r="F60" s="14" t="s">
        <v>157</v>
      </c>
    </row>
    <row r="61" spans="1:6" x14ac:dyDescent="0.25">
      <c r="A61" s="12" t="s">
        <v>170</v>
      </c>
      <c r="B61" s="13" t="s">
        <v>171</v>
      </c>
      <c r="C61" s="13" t="s">
        <v>43</v>
      </c>
      <c r="D61" s="13" t="s">
        <v>149</v>
      </c>
      <c r="E61" s="13" t="s">
        <v>150</v>
      </c>
      <c r="F61" s="14"/>
    </row>
    <row r="62" spans="1:6" x14ac:dyDescent="0.25">
      <c r="A62" s="12" t="s">
        <v>172</v>
      </c>
      <c r="B62" s="13" t="s">
        <v>173</v>
      </c>
      <c r="C62" s="13" t="s">
        <v>43</v>
      </c>
      <c r="D62" s="13" t="s">
        <v>149</v>
      </c>
      <c r="E62" s="13" t="s">
        <v>150</v>
      </c>
      <c r="F62" s="14"/>
    </row>
    <row r="63" spans="1:6" x14ac:dyDescent="0.25">
      <c r="A63" s="12" t="s">
        <v>174</v>
      </c>
      <c r="B63" s="13" t="s">
        <v>175</v>
      </c>
      <c r="C63" s="13" t="s">
        <v>43</v>
      </c>
      <c r="D63" s="13" t="s">
        <v>149</v>
      </c>
      <c r="E63" s="13" t="s">
        <v>150</v>
      </c>
      <c r="F63" s="14" t="s">
        <v>157</v>
      </c>
    </row>
    <row r="64" spans="1:6" x14ac:dyDescent="0.25">
      <c r="A64" s="12" t="s">
        <v>176</v>
      </c>
      <c r="B64" s="13" t="s">
        <v>177</v>
      </c>
      <c r="C64" s="13" t="s">
        <v>43</v>
      </c>
      <c r="D64" s="13" t="s">
        <v>149</v>
      </c>
      <c r="E64" s="13" t="s">
        <v>150</v>
      </c>
      <c r="F64" s="14" t="s">
        <v>157</v>
      </c>
    </row>
    <row r="65" spans="1:6" x14ac:dyDescent="0.25">
      <c r="A65" s="12" t="s">
        <v>178</v>
      </c>
      <c r="B65" s="13" t="s">
        <v>179</v>
      </c>
      <c r="C65" s="13" t="s">
        <v>43</v>
      </c>
      <c r="D65" s="13" t="s">
        <v>149</v>
      </c>
      <c r="E65" s="13" t="s">
        <v>150</v>
      </c>
      <c r="F65" s="14"/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8B7A"/>
  </sheetPr>
  <dimension ref="A1:C86"/>
  <sheetViews>
    <sheetView showGridLines="0" zoomScaleNormal="100" workbookViewId="0"/>
  </sheetViews>
  <sheetFormatPr baseColWidth="10" defaultColWidth="8.7109375" defaultRowHeight="15" x14ac:dyDescent="0.25"/>
  <cols>
    <col min="1" max="1" width="40" customWidth="1"/>
    <col min="2" max="2" width="16" customWidth="1"/>
  </cols>
  <sheetData>
    <row r="1" spans="1:3" ht="16.5" x14ac:dyDescent="0.25">
      <c r="A1" s="15" t="s">
        <v>180</v>
      </c>
    </row>
    <row r="2" spans="1:3" x14ac:dyDescent="0.25">
      <c r="A2" s="16" t="s">
        <v>181</v>
      </c>
    </row>
    <row r="4" spans="1:3" x14ac:dyDescent="0.25">
      <c r="A4" s="4" t="s">
        <v>182</v>
      </c>
      <c r="B4" s="4"/>
      <c r="C4" s="4"/>
    </row>
    <row r="5" spans="1:3" x14ac:dyDescent="0.25">
      <c r="A5" s="17" t="s">
        <v>183</v>
      </c>
      <c r="B5" s="17" t="s">
        <v>184</v>
      </c>
    </row>
    <row r="6" spans="1:3" x14ac:dyDescent="0.25">
      <c r="A6" s="18" t="s">
        <v>185</v>
      </c>
      <c r="B6" s="18">
        <v>1</v>
      </c>
    </row>
    <row r="7" spans="1:3" x14ac:dyDescent="0.25">
      <c r="A7" s="18" t="s">
        <v>186</v>
      </c>
      <c r="B7" s="18">
        <v>2</v>
      </c>
    </row>
    <row r="8" spans="1:3" x14ac:dyDescent="0.25">
      <c r="A8" s="18" t="s">
        <v>187</v>
      </c>
      <c r="B8" s="18">
        <v>3</v>
      </c>
    </row>
    <row r="9" spans="1:3" x14ac:dyDescent="0.25">
      <c r="A9" s="18" t="s">
        <v>188</v>
      </c>
      <c r="B9" s="18">
        <v>4</v>
      </c>
    </row>
    <row r="10" spans="1:3" x14ac:dyDescent="0.25">
      <c r="A10" s="18" t="s">
        <v>189</v>
      </c>
      <c r="B10" s="18">
        <v>5</v>
      </c>
    </row>
    <row r="11" spans="1:3" x14ac:dyDescent="0.25">
      <c r="A11" s="18" t="s">
        <v>190</v>
      </c>
      <c r="B11" s="18">
        <v>6</v>
      </c>
    </row>
    <row r="12" spans="1:3" x14ac:dyDescent="0.25">
      <c r="A12" s="18" t="s">
        <v>191</v>
      </c>
      <c r="B12" s="18">
        <v>7</v>
      </c>
    </row>
    <row r="15" spans="1:3" x14ac:dyDescent="0.25">
      <c r="A15" s="4" t="s">
        <v>192</v>
      </c>
      <c r="B15" s="4"/>
      <c r="C15" s="4"/>
    </row>
    <row r="16" spans="1:3" x14ac:dyDescent="0.25">
      <c r="A16" s="17" t="s">
        <v>183</v>
      </c>
      <c r="B16" s="17" t="s">
        <v>184</v>
      </c>
    </row>
    <row r="17" spans="1:3" x14ac:dyDescent="0.25">
      <c r="A17" s="18" t="s">
        <v>185</v>
      </c>
      <c r="B17" s="18">
        <v>0</v>
      </c>
    </row>
    <row r="18" spans="1:3" x14ac:dyDescent="0.25">
      <c r="A18" s="18" t="s">
        <v>193</v>
      </c>
      <c r="B18" s="18">
        <v>1</v>
      </c>
    </row>
    <row r="19" spans="1:3" x14ac:dyDescent="0.25">
      <c r="A19" s="18" t="s">
        <v>194</v>
      </c>
      <c r="B19" s="18">
        <v>2</v>
      </c>
    </row>
    <row r="20" spans="1:3" x14ac:dyDescent="0.25">
      <c r="A20" s="18" t="s">
        <v>195</v>
      </c>
      <c r="B20" s="18">
        <v>3</v>
      </c>
    </row>
    <row r="23" spans="1:3" x14ac:dyDescent="0.25">
      <c r="A23" s="4" t="s">
        <v>196</v>
      </c>
      <c r="B23" s="4"/>
      <c r="C23" s="4"/>
    </row>
    <row r="24" spans="1:3" x14ac:dyDescent="0.25">
      <c r="A24" s="17" t="s">
        <v>183</v>
      </c>
      <c r="B24" s="17" t="s">
        <v>184</v>
      </c>
    </row>
    <row r="25" spans="1:3" x14ac:dyDescent="0.25">
      <c r="A25" s="18" t="s">
        <v>197</v>
      </c>
      <c r="B25" s="18">
        <v>1</v>
      </c>
    </row>
    <row r="26" spans="1:3" x14ac:dyDescent="0.25">
      <c r="A26" s="18" t="s">
        <v>198</v>
      </c>
      <c r="B26" s="18">
        <v>2</v>
      </c>
    </row>
    <row r="27" spans="1:3" x14ac:dyDescent="0.25">
      <c r="A27" s="18" t="s">
        <v>199</v>
      </c>
      <c r="B27" s="18">
        <v>3</v>
      </c>
    </row>
    <row r="28" spans="1:3" x14ac:dyDescent="0.25">
      <c r="A28" s="18" t="s">
        <v>200</v>
      </c>
      <c r="B28" s="18">
        <v>4</v>
      </c>
    </row>
    <row r="29" spans="1:3" x14ac:dyDescent="0.25">
      <c r="A29" s="18" t="s">
        <v>201</v>
      </c>
      <c r="B29" s="18">
        <v>5</v>
      </c>
    </row>
    <row r="30" spans="1:3" x14ac:dyDescent="0.25">
      <c r="A30" s="18" t="s">
        <v>202</v>
      </c>
      <c r="B30" s="18">
        <v>1</v>
      </c>
    </row>
    <row r="33" spans="1:3" x14ac:dyDescent="0.25">
      <c r="A33" s="4" t="s">
        <v>203</v>
      </c>
      <c r="B33" s="4"/>
      <c r="C33" s="4"/>
    </row>
    <row r="34" spans="1:3" x14ac:dyDescent="0.25">
      <c r="A34" s="17" t="s">
        <v>183</v>
      </c>
      <c r="B34" s="17" t="s">
        <v>184</v>
      </c>
    </row>
    <row r="35" spans="1:3" x14ac:dyDescent="0.25">
      <c r="A35" s="18" t="s">
        <v>204</v>
      </c>
      <c r="B35" s="18">
        <v>0</v>
      </c>
    </row>
    <row r="36" spans="1:3" x14ac:dyDescent="0.25">
      <c r="A36" s="18" t="s">
        <v>205</v>
      </c>
      <c r="B36" s="18">
        <v>1</v>
      </c>
    </row>
    <row r="37" spans="1:3" x14ac:dyDescent="0.25">
      <c r="A37" s="18" t="s">
        <v>206</v>
      </c>
      <c r="B37" s="18">
        <v>2</v>
      </c>
    </row>
    <row r="38" spans="1:3" x14ac:dyDescent="0.25">
      <c r="A38" s="18" t="s">
        <v>207</v>
      </c>
      <c r="B38" s="18">
        <v>3</v>
      </c>
    </row>
    <row r="39" spans="1:3" x14ac:dyDescent="0.25">
      <c r="A39" s="18" t="s">
        <v>208</v>
      </c>
      <c r="B39" s="18">
        <v>4</v>
      </c>
    </row>
    <row r="40" spans="1:3" x14ac:dyDescent="0.25">
      <c r="A40" s="18" t="s">
        <v>209</v>
      </c>
      <c r="B40" s="18">
        <v>5</v>
      </c>
    </row>
    <row r="41" spans="1:3" x14ac:dyDescent="0.25">
      <c r="A41" s="18" t="s">
        <v>210</v>
      </c>
      <c r="B41" s="18">
        <v>6</v>
      </c>
    </row>
    <row r="44" spans="1:3" x14ac:dyDescent="0.25">
      <c r="A44" s="4" t="s">
        <v>211</v>
      </c>
      <c r="B44" s="4"/>
      <c r="C44" s="4"/>
    </row>
    <row r="45" spans="1:3" x14ac:dyDescent="0.25">
      <c r="A45" s="17" t="s">
        <v>183</v>
      </c>
      <c r="B45" s="17" t="s">
        <v>184</v>
      </c>
    </row>
    <row r="46" spans="1:3" x14ac:dyDescent="0.25">
      <c r="A46" s="18" t="s">
        <v>212</v>
      </c>
      <c r="B46" s="18">
        <v>1</v>
      </c>
    </row>
    <row r="47" spans="1:3" x14ac:dyDescent="0.25">
      <c r="A47" s="18" t="s">
        <v>213</v>
      </c>
      <c r="B47" s="18">
        <v>2</v>
      </c>
    </row>
    <row r="48" spans="1:3" x14ac:dyDescent="0.25">
      <c r="A48" s="18" t="s">
        <v>214</v>
      </c>
      <c r="B48" s="18">
        <v>3</v>
      </c>
    </row>
    <row r="49" spans="1:3" x14ac:dyDescent="0.25">
      <c r="A49" s="18" t="s">
        <v>215</v>
      </c>
      <c r="B49" s="18">
        <v>4</v>
      </c>
    </row>
    <row r="52" spans="1:3" x14ac:dyDescent="0.25">
      <c r="A52" s="4" t="s">
        <v>216</v>
      </c>
      <c r="B52" s="4"/>
      <c r="C52" s="4"/>
    </row>
    <row r="53" spans="1:3" x14ac:dyDescent="0.25">
      <c r="A53" s="17" t="s">
        <v>183</v>
      </c>
      <c r="B53" s="17" t="s">
        <v>184</v>
      </c>
    </row>
    <row r="54" spans="1:3" x14ac:dyDescent="0.25">
      <c r="A54" s="18" t="s">
        <v>217</v>
      </c>
      <c r="B54" s="18">
        <v>1</v>
      </c>
    </row>
    <row r="55" spans="1:3" x14ac:dyDescent="0.25">
      <c r="A55" s="18" t="s">
        <v>218</v>
      </c>
      <c r="B55" s="18">
        <v>2</v>
      </c>
    </row>
    <row r="58" spans="1:3" x14ac:dyDescent="0.25">
      <c r="A58" s="4" t="s">
        <v>219</v>
      </c>
      <c r="B58" s="4"/>
      <c r="C58" s="4"/>
    </row>
    <row r="59" spans="1:3" x14ac:dyDescent="0.25">
      <c r="A59" s="17" t="s">
        <v>183</v>
      </c>
      <c r="B59" s="17" t="s">
        <v>184</v>
      </c>
    </row>
    <row r="60" spans="1:3" x14ac:dyDescent="0.25">
      <c r="A60" s="18" t="s">
        <v>220</v>
      </c>
      <c r="B60" s="18">
        <v>1</v>
      </c>
    </row>
    <row r="61" spans="1:3" x14ac:dyDescent="0.25">
      <c r="A61" s="18" t="s">
        <v>221</v>
      </c>
      <c r="B61" s="18">
        <v>2</v>
      </c>
    </row>
    <row r="62" spans="1:3" x14ac:dyDescent="0.25">
      <c r="A62" s="18" t="s">
        <v>222</v>
      </c>
      <c r="B62" s="18">
        <v>1</v>
      </c>
    </row>
    <row r="65" spans="1:3" x14ac:dyDescent="0.25">
      <c r="A65" s="4" t="s">
        <v>223</v>
      </c>
      <c r="B65" s="4"/>
      <c r="C65" s="4"/>
    </row>
    <row r="66" spans="1:3" x14ac:dyDescent="0.25">
      <c r="A66" s="17" t="s">
        <v>183</v>
      </c>
      <c r="B66" s="17" t="s">
        <v>184</v>
      </c>
    </row>
    <row r="67" spans="1:3" x14ac:dyDescent="0.25">
      <c r="A67" s="18" t="s">
        <v>224</v>
      </c>
      <c r="B67" s="18">
        <v>1</v>
      </c>
    </row>
    <row r="68" spans="1:3" x14ac:dyDescent="0.25">
      <c r="A68" s="18" t="s">
        <v>225</v>
      </c>
      <c r="B68" s="18">
        <v>2</v>
      </c>
    </row>
    <row r="71" spans="1:3" x14ac:dyDescent="0.25">
      <c r="A71" s="4" t="s">
        <v>226</v>
      </c>
      <c r="B71" s="4"/>
      <c r="C71" s="4"/>
    </row>
    <row r="72" spans="1:3" x14ac:dyDescent="0.25">
      <c r="A72" s="17" t="s">
        <v>183</v>
      </c>
      <c r="B72" s="17" t="s">
        <v>184</v>
      </c>
    </row>
    <row r="73" spans="1:3" x14ac:dyDescent="0.25">
      <c r="A73" s="18" t="s">
        <v>227</v>
      </c>
      <c r="B73" s="18">
        <v>1</v>
      </c>
    </row>
    <row r="74" spans="1:3" x14ac:dyDescent="0.25">
      <c r="A74" s="18" t="s">
        <v>228</v>
      </c>
      <c r="B74" s="18">
        <v>2</v>
      </c>
    </row>
    <row r="75" spans="1:3" x14ac:dyDescent="0.25">
      <c r="A75" s="18" t="s">
        <v>229</v>
      </c>
      <c r="B75" s="18">
        <v>3</v>
      </c>
    </row>
    <row r="76" spans="1:3" x14ac:dyDescent="0.25">
      <c r="A76" s="18" t="s">
        <v>230</v>
      </c>
      <c r="B76" s="18">
        <v>4</v>
      </c>
    </row>
    <row r="77" spans="1:3" x14ac:dyDescent="0.25">
      <c r="A77" s="18" t="s">
        <v>231</v>
      </c>
      <c r="B77" s="18">
        <v>5</v>
      </c>
    </row>
    <row r="78" spans="1:3" x14ac:dyDescent="0.25">
      <c r="A78" s="18" t="s">
        <v>232</v>
      </c>
      <c r="B78" s="18">
        <v>6</v>
      </c>
    </row>
    <row r="79" spans="1:3" x14ac:dyDescent="0.25">
      <c r="A79" s="18" t="s">
        <v>233</v>
      </c>
      <c r="B79" s="18">
        <v>7</v>
      </c>
    </row>
    <row r="80" spans="1:3" x14ac:dyDescent="0.25">
      <c r="A80" s="18" t="s">
        <v>234</v>
      </c>
      <c r="B80" s="18">
        <v>7</v>
      </c>
    </row>
    <row r="81" spans="1:2" x14ac:dyDescent="0.25">
      <c r="A81" s="18" t="s">
        <v>235</v>
      </c>
      <c r="B81" s="18">
        <v>7</v>
      </c>
    </row>
    <row r="82" spans="1:2" x14ac:dyDescent="0.25">
      <c r="A82" s="18" t="s">
        <v>236</v>
      </c>
      <c r="B82" s="18">
        <v>7</v>
      </c>
    </row>
    <row r="83" spans="1:2" x14ac:dyDescent="0.25">
      <c r="A83" s="18" t="s">
        <v>237</v>
      </c>
      <c r="B83" s="18">
        <v>7</v>
      </c>
    </row>
    <row r="84" spans="1:2" x14ac:dyDescent="0.25">
      <c r="A84" s="18" t="s">
        <v>238</v>
      </c>
      <c r="B84" s="18">
        <v>7</v>
      </c>
    </row>
    <row r="85" spans="1:2" x14ac:dyDescent="0.25">
      <c r="A85" s="18" t="s">
        <v>239</v>
      </c>
      <c r="B85" s="18">
        <v>7</v>
      </c>
    </row>
    <row r="86" spans="1:2" x14ac:dyDescent="0.25">
      <c r="A86" s="18" t="s">
        <v>240</v>
      </c>
      <c r="B86" s="18">
        <v>7</v>
      </c>
    </row>
  </sheetData>
  <mergeCells count="9">
    <mergeCell ref="A52:C52"/>
    <mergeCell ref="A58:C58"/>
    <mergeCell ref="A65:C65"/>
    <mergeCell ref="A71:C71"/>
    <mergeCell ref="A4:C4"/>
    <mergeCell ref="A15:C15"/>
    <mergeCell ref="A23:C23"/>
    <mergeCell ref="A33:C33"/>
    <mergeCell ref="A44:C4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BL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5" x14ac:dyDescent="0.25"/>
  <cols>
    <col min="1" max="4" width="11" customWidth="1"/>
    <col min="5" max="6" width="16" customWidth="1"/>
    <col min="7" max="7" width="11" customWidth="1"/>
    <col min="8" max="8" width="16" customWidth="1"/>
    <col min="9" max="62" width="11" customWidth="1"/>
  </cols>
  <sheetData>
    <row r="1" spans="1:64" ht="60" customHeight="1" x14ac:dyDescent="0.25">
      <c r="A1" s="19" t="s">
        <v>35</v>
      </c>
      <c r="B1" s="19" t="s">
        <v>39</v>
      </c>
      <c r="C1" s="19" t="s">
        <v>42</v>
      </c>
      <c r="D1" s="19" t="s">
        <v>45</v>
      </c>
      <c r="E1" s="19" t="s">
        <v>48</v>
      </c>
      <c r="F1" s="19" t="s">
        <v>51</v>
      </c>
      <c r="G1" s="19" t="s">
        <v>53</v>
      </c>
      <c r="H1" s="19" t="s">
        <v>56</v>
      </c>
      <c r="I1" s="19" t="s">
        <v>58</v>
      </c>
      <c r="J1" s="19" t="s">
        <v>60</v>
      </c>
      <c r="K1" s="19" t="s">
        <v>63</v>
      </c>
      <c r="L1" s="19" t="s">
        <v>68</v>
      </c>
      <c r="M1" s="19" t="s">
        <v>71</v>
      </c>
      <c r="N1" s="19" t="s">
        <v>73</v>
      </c>
      <c r="O1" s="19" t="s">
        <v>75</v>
      </c>
      <c r="P1" s="19" t="s">
        <v>77</v>
      </c>
      <c r="Q1" s="19" t="s">
        <v>79</v>
      </c>
      <c r="R1" s="19" t="s">
        <v>81</v>
      </c>
      <c r="S1" s="19" t="s">
        <v>83</v>
      </c>
      <c r="T1" s="19" t="s">
        <v>86</v>
      </c>
      <c r="U1" s="19" t="s">
        <v>88</v>
      </c>
      <c r="V1" s="19" t="s">
        <v>92</v>
      </c>
      <c r="W1" s="19" t="s">
        <v>94</v>
      </c>
      <c r="X1" s="19" t="s">
        <v>96</v>
      </c>
      <c r="Y1" s="19" t="s">
        <v>98</v>
      </c>
      <c r="Z1" s="19" t="s">
        <v>100</v>
      </c>
      <c r="AA1" s="19" t="s">
        <v>102</v>
      </c>
      <c r="AB1" s="19" t="s">
        <v>104</v>
      </c>
      <c r="AC1" s="19" t="s">
        <v>106</v>
      </c>
      <c r="AD1" s="19" t="s">
        <v>110</v>
      </c>
      <c r="AE1" s="19" t="s">
        <v>112</v>
      </c>
      <c r="AF1" s="19" t="s">
        <v>114</v>
      </c>
      <c r="AG1" s="19" t="s">
        <v>116</v>
      </c>
      <c r="AH1" s="19" t="s">
        <v>118</v>
      </c>
      <c r="AI1" s="19" t="s">
        <v>120</v>
      </c>
      <c r="AJ1" s="19" t="s">
        <v>122</v>
      </c>
      <c r="AK1" s="19" t="s">
        <v>124</v>
      </c>
      <c r="AL1" s="19" t="s">
        <v>126</v>
      </c>
      <c r="AM1" s="19" t="s">
        <v>128</v>
      </c>
      <c r="AN1" s="19" t="s">
        <v>132</v>
      </c>
      <c r="AO1" s="19" t="s">
        <v>134</v>
      </c>
      <c r="AP1" s="19" t="s">
        <v>136</v>
      </c>
      <c r="AQ1" s="19" t="s">
        <v>138</v>
      </c>
      <c r="AR1" s="19" t="s">
        <v>140</v>
      </c>
      <c r="AS1" s="19" t="s">
        <v>142</v>
      </c>
      <c r="AT1" s="19" t="s">
        <v>144</v>
      </c>
      <c r="AU1" s="19" t="s">
        <v>146</v>
      </c>
      <c r="AV1" s="19" t="s">
        <v>148</v>
      </c>
      <c r="AW1" s="19" t="s">
        <v>152</v>
      </c>
      <c r="AX1" s="19" t="s">
        <v>154</v>
      </c>
      <c r="AY1" s="19" t="s">
        <v>156</v>
      </c>
      <c r="AZ1" s="19" t="s">
        <v>159</v>
      </c>
      <c r="BA1" s="19" t="s">
        <v>161</v>
      </c>
      <c r="BB1" s="19" t="s">
        <v>163</v>
      </c>
      <c r="BC1" s="19" t="s">
        <v>165</v>
      </c>
      <c r="BD1" s="19" t="s">
        <v>167</v>
      </c>
      <c r="BE1" s="19" t="s">
        <v>169</v>
      </c>
      <c r="BF1" s="19" t="s">
        <v>171</v>
      </c>
      <c r="BG1" s="19" t="s">
        <v>173</v>
      </c>
      <c r="BH1" s="19" t="s">
        <v>175</v>
      </c>
      <c r="BI1" s="19" t="s">
        <v>177</v>
      </c>
      <c r="BJ1" s="19" t="s">
        <v>179</v>
      </c>
      <c r="BL1" s="20" t="s">
        <v>241</v>
      </c>
    </row>
    <row r="2" spans="1:64" x14ac:dyDescent="0.25">
      <c r="A2" s="21">
        <v>1</v>
      </c>
      <c r="B2" s="21">
        <v>20</v>
      </c>
      <c r="C2" s="21" t="s">
        <v>218</v>
      </c>
      <c r="D2" s="21" t="s">
        <v>225</v>
      </c>
      <c r="E2" s="21" t="s">
        <v>242</v>
      </c>
      <c r="F2" s="21" t="s">
        <v>243</v>
      </c>
      <c r="G2" s="21" t="s">
        <v>220</v>
      </c>
      <c r="H2" s="21" t="s">
        <v>237</v>
      </c>
      <c r="I2" s="21" t="s">
        <v>221</v>
      </c>
      <c r="J2" s="21" t="s">
        <v>227</v>
      </c>
      <c r="K2" s="21" t="s">
        <v>189</v>
      </c>
      <c r="L2" s="21" t="s">
        <v>189</v>
      </c>
      <c r="M2" s="21" t="s">
        <v>189</v>
      </c>
      <c r="N2" s="21" t="s">
        <v>189</v>
      </c>
      <c r="O2" s="21" t="s">
        <v>189</v>
      </c>
      <c r="P2" s="21" t="s">
        <v>189</v>
      </c>
      <c r="Q2" s="21" t="s">
        <v>189</v>
      </c>
      <c r="R2" s="21" t="s">
        <v>189</v>
      </c>
      <c r="S2" s="21" t="s">
        <v>189</v>
      </c>
      <c r="T2" s="21" t="s">
        <v>189</v>
      </c>
      <c r="U2" s="21" t="s">
        <v>194</v>
      </c>
      <c r="V2" s="21" t="s">
        <v>194</v>
      </c>
      <c r="W2" s="21" t="s">
        <v>194</v>
      </c>
      <c r="X2" s="21" t="s">
        <v>194</v>
      </c>
      <c r="Y2" s="21" t="s">
        <v>194</v>
      </c>
      <c r="Z2" s="21" t="s">
        <v>194</v>
      </c>
      <c r="AA2" s="21" t="s">
        <v>194</v>
      </c>
      <c r="AB2" s="21" t="s">
        <v>194</v>
      </c>
      <c r="AC2" s="21" t="s">
        <v>199</v>
      </c>
      <c r="AD2" s="21" t="s">
        <v>199</v>
      </c>
      <c r="AE2" s="21" t="s">
        <v>199</v>
      </c>
      <c r="AF2" s="21" t="s">
        <v>199</v>
      </c>
      <c r="AG2" s="21" t="s">
        <v>199</v>
      </c>
      <c r="AH2" s="21" t="s">
        <v>199</v>
      </c>
      <c r="AI2" s="21" t="s">
        <v>199</v>
      </c>
      <c r="AJ2" s="21" t="s">
        <v>199</v>
      </c>
      <c r="AK2" s="21" t="s">
        <v>199</v>
      </c>
      <c r="AL2" s="21" t="s">
        <v>199</v>
      </c>
      <c r="AM2" s="21" t="s">
        <v>208</v>
      </c>
      <c r="AN2" s="21" t="s">
        <v>208</v>
      </c>
      <c r="AO2" s="21" t="s">
        <v>208</v>
      </c>
      <c r="AP2" s="21" t="s">
        <v>208</v>
      </c>
      <c r="AQ2" s="21" t="s">
        <v>208</v>
      </c>
      <c r="AR2" s="21" t="s">
        <v>208</v>
      </c>
      <c r="AS2" s="21" t="s">
        <v>208</v>
      </c>
      <c r="AT2" s="21" t="s">
        <v>208</v>
      </c>
      <c r="AU2" s="21" t="s">
        <v>208</v>
      </c>
      <c r="AV2" s="21" t="s">
        <v>214</v>
      </c>
      <c r="AW2" s="21" t="s">
        <v>214</v>
      </c>
      <c r="AX2" s="21" t="s">
        <v>214</v>
      </c>
      <c r="AY2" s="21" t="s">
        <v>214</v>
      </c>
      <c r="AZ2" s="21" t="s">
        <v>214</v>
      </c>
      <c r="BA2" s="21" t="s">
        <v>214</v>
      </c>
      <c r="BB2" s="21" t="s">
        <v>214</v>
      </c>
      <c r="BC2" s="21" t="s">
        <v>214</v>
      </c>
      <c r="BD2" s="21" t="s">
        <v>214</v>
      </c>
      <c r="BE2" s="21" t="s">
        <v>214</v>
      </c>
      <c r="BF2" s="21" t="s">
        <v>214</v>
      </c>
      <c r="BG2" s="21" t="s">
        <v>214</v>
      </c>
      <c r="BH2" s="21" t="s">
        <v>214</v>
      </c>
      <c r="BI2" s="21" t="s">
        <v>214</v>
      </c>
      <c r="BJ2" s="21" t="s">
        <v>214</v>
      </c>
    </row>
  </sheetData>
  <dataValidations count="9">
    <dataValidation type="list" allowBlank="1" error="Seleccione un valor de la lista" prompt="Elija una opción" sqref="C2:C301" xr:uid="{00000000-0002-0000-0300-000000000000}">
      <formula1>"Hombre,Mujer"</formula1>
      <formula2>0</formula2>
    </dataValidation>
    <dataValidation type="list" allowBlank="1" error="Seleccione un valor de la lista" prompt="Elija una opción" sqref="D2:D301" xr:uid="{00000000-0002-0000-0300-000001000000}">
      <formula1>"Con pareja,Sin pareja"</formula1>
      <formula2>0</formula2>
    </dataValidation>
    <dataValidation type="list" allowBlank="1" error="Seleccione un valor de la lista" prompt="Elija una opción" sqref="G2:G301 I2:I301" xr:uid="{00000000-0002-0000-0300-000002000000}">
      <formula1>"Sí,No"</formula1>
      <formula2>0</formula2>
    </dataValidation>
    <dataValidation type="list" allowBlank="1" error="Seleccione un valor de la lista" prompt="Elija una opción" sqref="J2:J301" xr:uid="{00000000-0002-0000-0300-000003000000}">
      <formula1>"Católico,Evangélico,Testigo de Jehová,Mormón,Agnóstico,Ateo,Otro"</formula1>
      <formula2>0</formula2>
    </dataValidation>
    <dataValidation type="list" allowBlank="1" error="Seleccione un valor de la lista" prompt="Elija una opción" sqref="K2:T301" xr:uid="{00000000-0002-0000-0300-000004000000}">
      <formula1>"Absolutamente falso,Mayormente falso,Algo falso,Ni verdadero ni falso,Algo Verdadero,Mayormente Verdadero,Absolutamente Verdadero"</formula1>
      <formula2>0</formula2>
    </dataValidation>
    <dataValidation type="list" allowBlank="1" error="Seleccione un valor de la lista" prompt="Elija una opción" sqref="U2:AB301" xr:uid="{00000000-0002-0000-0300-000005000000}">
      <formula1>"Absolutamente falso,Ligeramente cierto,Principalmente cierto,Muy cierto"</formula1>
      <formula2>0</formula2>
    </dataValidation>
    <dataValidation type="list" allowBlank="1" error="Seleccione un valor de la lista" prompt="Elija una opción" sqref="AC2:AL301" xr:uid="{00000000-0002-0000-0300-000006000000}">
      <formula1>"Nunca,Pocas veces,A veces,Muchas veces,Siempre"</formula1>
      <formula2>0</formula2>
    </dataValidation>
    <dataValidation type="list" allowBlank="1" error="Seleccione un valor de la lista" prompt="Elija una opción" sqref="AM2:AU301" xr:uid="{00000000-0002-0000-0300-000007000000}">
      <formula1>"Ninguna vez,Pocas veces al año,Una vez al mes o menos,Pocas veces al mes,Una vez por semana,Pocas veces por semana,Todos los días"</formula1>
      <formula2>0</formula2>
    </dataValidation>
    <dataValidation type="list" allowBlank="1" error="Seleccione un valor de la lista" prompt="Elija una opción" sqref="AV2:BJ301" xr:uid="{00000000-0002-0000-0300-000008000000}">
      <formula1>"Muy en desacuerdo,En desacuerdo,De acuerdo,Muy de acuerdo"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30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7109375" defaultRowHeight="15" x14ac:dyDescent="0.25"/>
  <cols>
    <col min="1" max="62" width="10" customWidth="1"/>
  </cols>
  <sheetData>
    <row r="1" spans="1:62" ht="22.5" x14ac:dyDescent="0.25">
      <c r="A1" s="19" t="s">
        <v>34</v>
      </c>
      <c r="B1" s="19" t="s">
        <v>38</v>
      </c>
      <c r="C1" s="19" t="s">
        <v>41</v>
      </c>
      <c r="D1" s="19" t="s">
        <v>44</v>
      </c>
      <c r="E1" s="19" t="s">
        <v>47</v>
      </c>
      <c r="F1" s="19" t="s">
        <v>50</v>
      </c>
      <c r="G1" s="19" t="s">
        <v>52</v>
      </c>
      <c r="H1" s="19" t="s">
        <v>55</v>
      </c>
      <c r="I1" s="19" t="s">
        <v>57</v>
      </c>
      <c r="J1" s="19" t="s">
        <v>59</v>
      </c>
      <c r="K1" s="19" t="s">
        <v>62</v>
      </c>
      <c r="L1" s="19" t="s">
        <v>67</v>
      </c>
      <c r="M1" s="19" t="s">
        <v>70</v>
      </c>
      <c r="N1" s="19" t="s">
        <v>72</v>
      </c>
      <c r="O1" s="19" t="s">
        <v>74</v>
      </c>
      <c r="P1" s="19" t="s">
        <v>76</v>
      </c>
      <c r="Q1" s="19" t="s">
        <v>78</v>
      </c>
      <c r="R1" s="19" t="s">
        <v>80</v>
      </c>
      <c r="S1" s="19" t="s">
        <v>82</v>
      </c>
      <c r="T1" s="19" t="s">
        <v>85</v>
      </c>
      <c r="U1" s="19" t="s">
        <v>87</v>
      </c>
      <c r="V1" s="19" t="s">
        <v>91</v>
      </c>
      <c r="W1" s="19" t="s">
        <v>93</v>
      </c>
      <c r="X1" s="19" t="s">
        <v>95</v>
      </c>
      <c r="Y1" s="19" t="s">
        <v>97</v>
      </c>
      <c r="Z1" s="19" t="s">
        <v>99</v>
      </c>
      <c r="AA1" s="19" t="s">
        <v>101</v>
      </c>
      <c r="AB1" s="19" t="s">
        <v>103</v>
      </c>
      <c r="AC1" s="19" t="s">
        <v>105</v>
      </c>
      <c r="AD1" s="19" t="s">
        <v>109</v>
      </c>
      <c r="AE1" s="19" t="s">
        <v>111</v>
      </c>
      <c r="AF1" s="19" t="s">
        <v>113</v>
      </c>
      <c r="AG1" s="19" t="s">
        <v>115</v>
      </c>
      <c r="AH1" s="19" t="s">
        <v>117</v>
      </c>
      <c r="AI1" s="19" t="s">
        <v>119</v>
      </c>
      <c r="AJ1" s="19" t="s">
        <v>121</v>
      </c>
      <c r="AK1" s="19" t="s">
        <v>123</v>
      </c>
      <c r="AL1" s="19" t="s">
        <v>125</v>
      </c>
      <c r="AM1" s="19" t="s">
        <v>127</v>
      </c>
      <c r="AN1" s="19" t="s">
        <v>131</v>
      </c>
      <c r="AO1" s="19" t="s">
        <v>133</v>
      </c>
      <c r="AP1" s="19" t="s">
        <v>135</v>
      </c>
      <c r="AQ1" s="19" t="s">
        <v>137</v>
      </c>
      <c r="AR1" s="19" t="s">
        <v>139</v>
      </c>
      <c r="AS1" s="19" t="s">
        <v>141</v>
      </c>
      <c r="AT1" s="19" t="s">
        <v>143</v>
      </c>
      <c r="AU1" s="19" t="s">
        <v>145</v>
      </c>
      <c r="AV1" s="19" t="s">
        <v>147</v>
      </c>
      <c r="AW1" s="19" t="s">
        <v>151</v>
      </c>
      <c r="AX1" s="19" t="s">
        <v>153</v>
      </c>
      <c r="AY1" s="19" t="s">
        <v>155</v>
      </c>
      <c r="AZ1" s="19" t="s">
        <v>158</v>
      </c>
      <c r="BA1" s="19" t="s">
        <v>160</v>
      </c>
      <c r="BB1" s="19" t="s">
        <v>162</v>
      </c>
      <c r="BC1" s="19" t="s">
        <v>164</v>
      </c>
      <c r="BD1" s="19" t="s">
        <v>166</v>
      </c>
      <c r="BE1" s="19" t="s">
        <v>168</v>
      </c>
      <c r="BF1" s="19" t="s">
        <v>170</v>
      </c>
      <c r="BG1" s="19" t="s">
        <v>172</v>
      </c>
      <c r="BH1" s="19" t="s">
        <v>174</v>
      </c>
      <c r="BI1" s="19" t="s">
        <v>176</v>
      </c>
      <c r="BJ1" s="19" t="s">
        <v>178</v>
      </c>
    </row>
    <row r="2" spans="1:62" x14ac:dyDescent="0.25">
      <c r="A2" s="22">
        <f>IF(DATOS_FORMS!B2="","",ROW()-1)</f>
        <v>1</v>
      </c>
      <c r="B2" s="22">
        <f>IF(DATOS_FORMS!B2="","",IFERROR(VALUE(TRIM(DATOS_FORMS!B2)),IFERROR(VALUE(LEFT(TRIM(DATOS_FORMS!B2),FIND(" ",TRIM(DATOS_FORMS!B2)&amp;" ")-1)),"?")))</f>
        <v>20</v>
      </c>
      <c r="C2" s="22">
        <f>IF(DATOS_FORMS!C2="","",IFERROR(VLOOKUP(TRIM(DATOS_FORMS!C2),ESCALAS!$A$54:$B$55,2,0),"?"))</f>
        <v>2</v>
      </c>
      <c r="D2" s="22">
        <f>IF(DATOS_FORMS!D2="","",IFERROR(VLOOKUP(TRIM(DATOS_FORMS!D2),ESCALAS!$A$67:$B$68,2,0),"?"))</f>
        <v>2</v>
      </c>
      <c r="E2" s="23" t="str">
        <f>IF(DATOS_FORMS!E2="","",DATOS_FORMS!E2)</f>
        <v>Psicología</v>
      </c>
      <c r="F2" s="23" t="str">
        <f>IF(DATOS_FORMS!F2="","",DATOS_FORMS!F2)</f>
        <v>3</v>
      </c>
      <c r="G2" s="22">
        <f>IF(DATOS_FORMS!G2="","",IFERROR(VLOOKUP(TRIM(DATOS_FORMS!G2),ESCALAS!$A$60:$B$62,2,0),"?"))</f>
        <v>1</v>
      </c>
      <c r="H2" s="23" t="str">
        <f>IF(DATOS_FORMS!H2="","",DATOS_FORMS!H2)</f>
        <v>Ninguna</v>
      </c>
      <c r="I2" s="22">
        <f>IF(DATOS_FORMS!I2="","",IFERROR(VLOOKUP(TRIM(DATOS_FORMS!I2),ESCALAS!$A$60:$B$62,2,0),"?"))</f>
        <v>2</v>
      </c>
      <c r="J2" s="22">
        <f>IF(DATOS_FORMS!J2="","",IFERROR(VLOOKUP(TRIM(DATOS_FORMS!J2),ESCALAS!$A$73:$B$86,2,0),7))</f>
        <v>1</v>
      </c>
      <c r="K2" s="22">
        <f>IF(DATOS_FORMS!K2="","",IFERROR(VLOOKUP(TRIM(DATOS_FORMS!K2),ESCALAS!$A$6:$B$12,2,0),"?"))</f>
        <v>5</v>
      </c>
      <c r="L2" s="22">
        <f>IF(DATOS_FORMS!L2="","",IFERROR(VLOOKUP(TRIM(DATOS_FORMS!L2),ESCALAS!$A$6:$B$12,2,0),"?"))</f>
        <v>5</v>
      </c>
      <c r="M2" s="22">
        <f>IF(DATOS_FORMS!M2="","",IFERROR(VLOOKUP(TRIM(DATOS_FORMS!M2),ESCALAS!$A$6:$B$12,2,0),"?"))</f>
        <v>5</v>
      </c>
      <c r="N2" s="22">
        <f>IF(DATOS_FORMS!N2="","",IFERROR(VLOOKUP(TRIM(DATOS_FORMS!N2),ESCALAS!$A$6:$B$12,2,0),"?"))</f>
        <v>5</v>
      </c>
      <c r="O2" s="22">
        <f>IF(DATOS_FORMS!O2="","",IFERROR(VLOOKUP(TRIM(DATOS_FORMS!O2),ESCALAS!$A$6:$B$12,2,0),"?"))</f>
        <v>5</v>
      </c>
      <c r="P2" s="22">
        <f>IF(DATOS_FORMS!P2="","",IFERROR(VLOOKUP(TRIM(DATOS_FORMS!P2),ESCALAS!$A$6:$B$12,2,0),"?"))</f>
        <v>5</v>
      </c>
      <c r="Q2" s="22">
        <f>IF(DATOS_FORMS!Q2="","",IFERROR(VLOOKUP(TRIM(DATOS_FORMS!Q2),ESCALAS!$A$6:$B$12,2,0),"?"))</f>
        <v>5</v>
      </c>
      <c r="R2" s="22">
        <f>IF(DATOS_FORMS!R2="","",IFERROR(VLOOKUP(TRIM(DATOS_FORMS!R2),ESCALAS!$A$6:$B$12,2,0),"?"))</f>
        <v>5</v>
      </c>
      <c r="S2" s="22">
        <f>IF(DATOS_FORMS!S2="","",IFERROR(VLOOKUP(TRIM(DATOS_FORMS!S2),ESCALAS!$A$6:$B$12,2,0),"?"))</f>
        <v>5</v>
      </c>
      <c r="T2" s="22">
        <f>IF(DATOS_FORMS!T2="","",IFERROR(VLOOKUP(TRIM(DATOS_FORMS!T2),ESCALAS!$A$6:$B$12,2,0),"?"))</f>
        <v>5</v>
      </c>
      <c r="U2" s="22">
        <f>IF(DATOS_FORMS!U2="","",IFERROR(VLOOKUP(TRIM(DATOS_FORMS!U2),ESCALAS!$A$17:$B$20,2,0),"?"))</f>
        <v>2</v>
      </c>
      <c r="V2" s="22">
        <f>IF(DATOS_FORMS!V2="","",IFERROR(VLOOKUP(TRIM(DATOS_FORMS!V2),ESCALAS!$A$17:$B$20,2,0),"?"))</f>
        <v>2</v>
      </c>
      <c r="W2" s="22">
        <f>IF(DATOS_FORMS!W2="","",IFERROR(VLOOKUP(TRIM(DATOS_FORMS!W2),ESCALAS!$A$17:$B$20,2,0),"?"))</f>
        <v>2</v>
      </c>
      <c r="X2" s="22">
        <f>IF(DATOS_FORMS!X2="","",IFERROR(VLOOKUP(TRIM(DATOS_FORMS!X2),ESCALAS!$A$17:$B$20,2,0),"?"))</f>
        <v>2</v>
      </c>
      <c r="Y2" s="22">
        <f>IF(DATOS_FORMS!Y2="","",IFERROR(VLOOKUP(TRIM(DATOS_FORMS!Y2),ESCALAS!$A$17:$B$20,2,0),"?"))</f>
        <v>2</v>
      </c>
      <c r="Z2" s="22">
        <f>IF(DATOS_FORMS!Z2="","",IFERROR(VLOOKUP(TRIM(DATOS_FORMS!Z2),ESCALAS!$A$17:$B$20,2,0),"?"))</f>
        <v>2</v>
      </c>
      <c r="AA2" s="22">
        <f>IF(DATOS_FORMS!AA2="","",IFERROR(VLOOKUP(TRIM(DATOS_FORMS!AA2),ESCALAS!$A$17:$B$20,2,0),"?"))</f>
        <v>2</v>
      </c>
      <c r="AB2" s="22">
        <f>IF(DATOS_FORMS!AB2="","",IFERROR(VLOOKUP(TRIM(DATOS_FORMS!AB2),ESCALAS!$A$17:$B$20,2,0),"?"))</f>
        <v>2</v>
      </c>
      <c r="AC2" s="22">
        <f>IF(DATOS_FORMS!AC2="","",IFERROR(VLOOKUP(TRIM(DATOS_FORMS!AC2),ESCALAS!$A$25:$B$30,2,0),"?"))</f>
        <v>3</v>
      </c>
      <c r="AD2" s="22">
        <f>IF(DATOS_FORMS!AD2="","",IFERROR(VLOOKUP(TRIM(DATOS_FORMS!AD2),ESCALAS!$A$25:$B$30,2,0),"?"))</f>
        <v>3</v>
      </c>
      <c r="AE2" s="22">
        <f>IF(DATOS_FORMS!AE2="","",IFERROR(VLOOKUP(TRIM(DATOS_FORMS!AE2),ESCALAS!$A$25:$B$30,2,0),"?"))</f>
        <v>3</v>
      </c>
      <c r="AF2" s="22">
        <f>IF(DATOS_FORMS!AF2="","",IFERROR(VLOOKUP(TRIM(DATOS_FORMS!AF2),ESCALAS!$A$25:$B$30,2,0),"?"))</f>
        <v>3</v>
      </c>
      <c r="AG2" s="22">
        <f>IF(DATOS_FORMS!AG2="","",IFERROR(VLOOKUP(TRIM(DATOS_FORMS!AG2),ESCALAS!$A$25:$B$30,2,0),"?"))</f>
        <v>3</v>
      </c>
      <c r="AH2" s="22">
        <f>IF(DATOS_FORMS!AH2="","",IFERROR(VLOOKUP(TRIM(DATOS_FORMS!AH2),ESCALAS!$A$25:$B$30,2,0),"?"))</f>
        <v>3</v>
      </c>
      <c r="AI2" s="22">
        <f>IF(DATOS_FORMS!AI2="","",IFERROR(VLOOKUP(TRIM(DATOS_FORMS!AI2),ESCALAS!$A$25:$B$30,2,0),"?"))</f>
        <v>3</v>
      </c>
      <c r="AJ2" s="22">
        <f>IF(DATOS_FORMS!AJ2="","",IFERROR(VLOOKUP(TRIM(DATOS_FORMS!AJ2),ESCALAS!$A$25:$B$30,2,0),"?"))</f>
        <v>3</v>
      </c>
      <c r="AK2" s="22">
        <f>IF(DATOS_FORMS!AK2="","",IFERROR(VLOOKUP(TRIM(DATOS_FORMS!AK2),ESCALAS!$A$25:$B$30,2,0),"?"))</f>
        <v>3</v>
      </c>
      <c r="AL2" s="22">
        <f>IF(DATOS_FORMS!AL2="","",IFERROR(VLOOKUP(TRIM(DATOS_FORMS!AL2),ESCALAS!$A$25:$B$30,2,0),"?"))</f>
        <v>3</v>
      </c>
      <c r="AM2" s="22">
        <f>IF(DATOS_FORMS!AM2="","",IFERROR(VLOOKUP(TRIM(DATOS_FORMS!AM2),ESCALAS!$A$35:$B$41,2,0),"?"))</f>
        <v>4</v>
      </c>
      <c r="AN2" s="22">
        <f>IF(DATOS_FORMS!AN2="","",IFERROR(VLOOKUP(TRIM(DATOS_FORMS!AN2),ESCALAS!$A$35:$B$41,2,0),"?"))</f>
        <v>4</v>
      </c>
      <c r="AO2" s="22">
        <f>IF(DATOS_FORMS!AO2="","",IFERROR(VLOOKUP(TRIM(DATOS_FORMS!AO2),ESCALAS!$A$35:$B$41,2,0),"?"))</f>
        <v>4</v>
      </c>
      <c r="AP2" s="22">
        <f>IF(DATOS_FORMS!AP2="","",IFERROR(VLOOKUP(TRIM(DATOS_FORMS!AP2),ESCALAS!$A$35:$B$41,2,0),"?"))</f>
        <v>4</v>
      </c>
      <c r="AQ2" s="22">
        <f>IF(DATOS_FORMS!AQ2="","",IFERROR(VLOOKUP(TRIM(DATOS_FORMS!AQ2),ESCALAS!$A$35:$B$41,2,0),"?"))</f>
        <v>4</v>
      </c>
      <c r="AR2" s="22">
        <f>IF(DATOS_FORMS!AR2="","",IFERROR(VLOOKUP(TRIM(DATOS_FORMS!AR2),ESCALAS!$A$35:$B$41,2,0),"?"))</f>
        <v>4</v>
      </c>
      <c r="AS2" s="22">
        <f>IF(DATOS_FORMS!AS2="","",IFERROR(VLOOKUP(TRIM(DATOS_FORMS!AS2),ESCALAS!$A$35:$B$41,2,0),"?"))</f>
        <v>4</v>
      </c>
      <c r="AT2" s="22">
        <f>IF(DATOS_FORMS!AT2="","",IFERROR(VLOOKUP(TRIM(DATOS_FORMS!AT2),ESCALAS!$A$35:$B$41,2,0),"?"))</f>
        <v>4</v>
      </c>
      <c r="AU2" s="22">
        <f>IF(DATOS_FORMS!AU2="","",IFERROR(VLOOKUP(TRIM(DATOS_FORMS!AU2),ESCALAS!$A$35:$B$41,2,0),"?"))</f>
        <v>4</v>
      </c>
      <c r="AV2" s="22">
        <f>IF(DATOS_FORMS!AV2="","",IFERROR(VLOOKUP(TRIM(DATOS_FORMS!AV2),ESCALAS!$A$46:$B$49,2,0),"?"))</f>
        <v>3</v>
      </c>
      <c r="AW2" s="22">
        <f>IF(DATOS_FORMS!AW2="","",IFERROR(VLOOKUP(TRIM(DATOS_FORMS!AW2),ESCALAS!$A$46:$B$49,2,0),"?"))</f>
        <v>3</v>
      </c>
      <c r="AX2" s="22">
        <f>IF(DATOS_FORMS!AX2="","",IFERROR(VLOOKUP(TRIM(DATOS_FORMS!AX2),ESCALAS!$A$46:$B$49,2,0),"?"))</f>
        <v>3</v>
      </c>
      <c r="AY2" s="22">
        <f>IF(DATOS_FORMS!AY2="","",IFERROR(VLOOKUP(TRIM(DATOS_FORMS!AY2),ESCALAS!$A$46:$B$49,2,0),"?"))</f>
        <v>3</v>
      </c>
      <c r="AZ2" s="22">
        <f>IF(DATOS_FORMS!AZ2="","",IFERROR(VLOOKUP(TRIM(DATOS_FORMS!AZ2),ESCALAS!$A$46:$B$49,2,0),"?"))</f>
        <v>3</v>
      </c>
      <c r="BA2" s="22">
        <f>IF(DATOS_FORMS!BA2="","",IFERROR(VLOOKUP(TRIM(DATOS_FORMS!BA2),ESCALAS!$A$46:$B$49,2,0),"?"))</f>
        <v>3</v>
      </c>
      <c r="BB2" s="22">
        <f>IF(DATOS_FORMS!BB2="","",IFERROR(VLOOKUP(TRIM(DATOS_FORMS!BB2),ESCALAS!$A$46:$B$49,2,0),"?"))</f>
        <v>3</v>
      </c>
      <c r="BC2" s="22">
        <f>IF(DATOS_FORMS!BC2="","",IFERROR(VLOOKUP(TRIM(DATOS_FORMS!BC2),ESCALAS!$A$46:$B$49,2,0),"?"))</f>
        <v>3</v>
      </c>
      <c r="BD2" s="22">
        <f>IF(DATOS_FORMS!BD2="","",IFERROR(VLOOKUP(TRIM(DATOS_FORMS!BD2),ESCALAS!$A$46:$B$49,2,0),"?"))</f>
        <v>3</v>
      </c>
      <c r="BE2" s="22">
        <f>IF(DATOS_FORMS!BE2="","",IFERROR(VLOOKUP(TRIM(DATOS_FORMS!BE2),ESCALAS!$A$46:$B$49,2,0),"?"))</f>
        <v>3</v>
      </c>
      <c r="BF2" s="22">
        <f>IF(DATOS_FORMS!BF2="","",IFERROR(VLOOKUP(TRIM(DATOS_FORMS!BF2),ESCALAS!$A$46:$B$49,2,0),"?"))</f>
        <v>3</v>
      </c>
      <c r="BG2" s="22">
        <f>IF(DATOS_FORMS!BG2="","",IFERROR(VLOOKUP(TRIM(DATOS_FORMS!BG2),ESCALAS!$A$46:$B$49,2,0),"?"))</f>
        <v>3</v>
      </c>
      <c r="BH2" s="22">
        <f>IF(DATOS_FORMS!BH2="","",IFERROR(VLOOKUP(TRIM(DATOS_FORMS!BH2),ESCALAS!$A$46:$B$49,2,0),"?"))</f>
        <v>3</v>
      </c>
      <c r="BI2" s="22">
        <f>IF(DATOS_FORMS!BI2="","",IFERROR(VLOOKUP(TRIM(DATOS_FORMS!BI2),ESCALAS!$A$46:$B$49,2,0),"?"))</f>
        <v>3</v>
      </c>
      <c r="BJ2" s="22">
        <f>IF(DATOS_FORMS!BJ2="","",IFERROR(VLOOKUP(TRIM(DATOS_FORMS!BJ2),ESCALAS!$A$46:$B$49,2,0),"?"))</f>
        <v>3</v>
      </c>
    </row>
    <row r="3" spans="1:62" x14ac:dyDescent="0.25">
      <c r="A3" s="22" t="str">
        <f>IF(DATOS_FORMS!B3="","",ROW()-1)</f>
        <v/>
      </c>
      <c r="B3" s="22" t="str">
        <f>IF(DATOS_FORMS!B3="","",IFERROR(VALUE(TRIM(DATOS_FORMS!B3)),IFERROR(VALUE(LEFT(TRIM(DATOS_FORMS!B3),FIND(" ",TRIM(DATOS_FORMS!B3)&amp;" ")-1)),"?")))</f>
        <v/>
      </c>
      <c r="C3" s="22" t="str">
        <f>IF(DATOS_FORMS!C3="","",IFERROR(VLOOKUP(TRIM(DATOS_FORMS!C3),ESCALAS!$A$54:$B$55,2,0),"?"))</f>
        <v/>
      </c>
      <c r="D3" s="22" t="str">
        <f>IF(DATOS_FORMS!D3="","",IFERROR(VLOOKUP(TRIM(DATOS_FORMS!D3),ESCALAS!$A$67:$B$68,2,0),"?"))</f>
        <v/>
      </c>
      <c r="E3" s="23" t="str">
        <f>IF(DATOS_FORMS!E3="","",DATOS_FORMS!E3)</f>
        <v/>
      </c>
      <c r="F3" s="23" t="str">
        <f>IF(DATOS_FORMS!F3="","",DATOS_FORMS!F3)</f>
        <v/>
      </c>
      <c r="G3" s="22" t="str">
        <f>IF(DATOS_FORMS!G3="","",IFERROR(VLOOKUP(TRIM(DATOS_FORMS!G3),ESCALAS!$A$60:$B$62,2,0),"?"))</f>
        <v/>
      </c>
      <c r="H3" s="23" t="str">
        <f>IF(DATOS_FORMS!H3="","",DATOS_FORMS!H3)</f>
        <v/>
      </c>
      <c r="I3" s="22" t="str">
        <f>IF(DATOS_FORMS!I3="","",IFERROR(VLOOKUP(TRIM(DATOS_FORMS!I3),ESCALAS!$A$60:$B$62,2,0),"?"))</f>
        <v/>
      </c>
      <c r="J3" s="22" t="str">
        <f>IF(DATOS_FORMS!J3="","",IFERROR(VLOOKUP(TRIM(DATOS_FORMS!J3),ESCALAS!$A$73:$B$86,2,0),7))</f>
        <v/>
      </c>
      <c r="K3" s="22" t="str">
        <f>IF(DATOS_FORMS!K3="","",IFERROR(VLOOKUP(TRIM(DATOS_FORMS!K3),ESCALAS!$A$6:$B$12,2,0),"?"))</f>
        <v/>
      </c>
      <c r="L3" s="22" t="str">
        <f>IF(DATOS_FORMS!L3="","",IFERROR(VLOOKUP(TRIM(DATOS_FORMS!L3),ESCALAS!$A$6:$B$12,2,0),"?"))</f>
        <v/>
      </c>
      <c r="M3" s="22" t="str">
        <f>IF(DATOS_FORMS!M3="","",IFERROR(VLOOKUP(TRIM(DATOS_FORMS!M3),ESCALAS!$A$6:$B$12,2,0),"?"))</f>
        <v/>
      </c>
      <c r="N3" s="22" t="str">
        <f>IF(DATOS_FORMS!N3="","",IFERROR(VLOOKUP(TRIM(DATOS_FORMS!N3),ESCALAS!$A$6:$B$12,2,0),"?"))</f>
        <v/>
      </c>
      <c r="O3" s="22" t="str">
        <f>IF(DATOS_FORMS!O3="","",IFERROR(VLOOKUP(TRIM(DATOS_FORMS!O3),ESCALAS!$A$6:$B$12,2,0),"?"))</f>
        <v/>
      </c>
      <c r="P3" s="22" t="str">
        <f>IF(DATOS_FORMS!P3="","",IFERROR(VLOOKUP(TRIM(DATOS_FORMS!P3),ESCALAS!$A$6:$B$12,2,0),"?"))</f>
        <v/>
      </c>
      <c r="Q3" s="22" t="str">
        <f>IF(DATOS_FORMS!Q3="","",IFERROR(VLOOKUP(TRIM(DATOS_FORMS!Q3),ESCALAS!$A$6:$B$12,2,0),"?"))</f>
        <v/>
      </c>
      <c r="R3" s="22" t="str">
        <f>IF(DATOS_FORMS!R3="","",IFERROR(VLOOKUP(TRIM(DATOS_FORMS!R3),ESCALAS!$A$6:$B$12,2,0),"?"))</f>
        <v/>
      </c>
      <c r="S3" s="22" t="str">
        <f>IF(DATOS_FORMS!S3="","",IFERROR(VLOOKUP(TRIM(DATOS_FORMS!S3),ESCALAS!$A$6:$B$12,2,0),"?"))</f>
        <v/>
      </c>
      <c r="T3" s="22" t="str">
        <f>IF(DATOS_FORMS!T3="","",IFERROR(VLOOKUP(TRIM(DATOS_FORMS!T3),ESCALAS!$A$6:$B$12,2,0),"?"))</f>
        <v/>
      </c>
      <c r="U3" s="22" t="str">
        <f>IF(DATOS_FORMS!U3="","",IFERROR(VLOOKUP(TRIM(DATOS_FORMS!U3),ESCALAS!$A$17:$B$20,2,0),"?"))</f>
        <v/>
      </c>
      <c r="V3" s="22" t="str">
        <f>IF(DATOS_FORMS!V3="","",IFERROR(VLOOKUP(TRIM(DATOS_FORMS!V3),ESCALAS!$A$17:$B$20,2,0),"?"))</f>
        <v/>
      </c>
      <c r="W3" s="22" t="str">
        <f>IF(DATOS_FORMS!W3="","",IFERROR(VLOOKUP(TRIM(DATOS_FORMS!W3),ESCALAS!$A$17:$B$20,2,0),"?"))</f>
        <v/>
      </c>
      <c r="X3" s="22" t="str">
        <f>IF(DATOS_FORMS!X3="","",IFERROR(VLOOKUP(TRIM(DATOS_FORMS!X3),ESCALAS!$A$17:$B$20,2,0),"?"))</f>
        <v/>
      </c>
      <c r="Y3" s="22" t="str">
        <f>IF(DATOS_FORMS!Y3="","",IFERROR(VLOOKUP(TRIM(DATOS_FORMS!Y3),ESCALAS!$A$17:$B$20,2,0),"?"))</f>
        <v/>
      </c>
      <c r="Z3" s="22" t="str">
        <f>IF(DATOS_FORMS!Z3="","",IFERROR(VLOOKUP(TRIM(DATOS_FORMS!Z3),ESCALAS!$A$17:$B$20,2,0),"?"))</f>
        <v/>
      </c>
      <c r="AA3" s="22" t="str">
        <f>IF(DATOS_FORMS!AA3="","",IFERROR(VLOOKUP(TRIM(DATOS_FORMS!AA3),ESCALAS!$A$17:$B$20,2,0),"?"))</f>
        <v/>
      </c>
      <c r="AB3" s="22" t="str">
        <f>IF(DATOS_FORMS!AB3="","",IFERROR(VLOOKUP(TRIM(DATOS_FORMS!AB3),ESCALAS!$A$17:$B$20,2,0),"?"))</f>
        <v/>
      </c>
      <c r="AC3" s="22" t="str">
        <f>IF(DATOS_FORMS!AC3="","",IFERROR(VLOOKUP(TRIM(DATOS_FORMS!AC3),ESCALAS!$A$25:$B$30,2,0),"?"))</f>
        <v/>
      </c>
      <c r="AD3" s="22" t="str">
        <f>IF(DATOS_FORMS!AD3="","",IFERROR(VLOOKUP(TRIM(DATOS_FORMS!AD3),ESCALAS!$A$25:$B$30,2,0),"?"))</f>
        <v/>
      </c>
      <c r="AE3" s="22" t="str">
        <f>IF(DATOS_FORMS!AE3="","",IFERROR(VLOOKUP(TRIM(DATOS_FORMS!AE3),ESCALAS!$A$25:$B$30,2,0),"?"))</f>
        <v/>
      </c>
      <c r="AF3" s="22" t="str">
        <f>IF(DATOS_FORMS!AF3="","",IFERROR(VLOOKUP(TRIM(DATOS_FORMS!AF3),ESCALAS!$A$25:$B$30,2,0),"?"))</f>
        <v/>
      </c>
      <c r="AG3" s="22" t="str">
        <f>IF(DATOS_FORMS!AG3="","",IFERROR(VLOOKUP(TRIM(DATOS_FORMS!AG3),ESCALAS!$A$25:$B$30,2,0),"?"))</f>
        <v/>
      </c>
      <c r="AH3" s="22" t="str">
        <f>IF(DATOS_FORMS!AH3="","",IFERROR(VLOOKUP(TRIM(DATOS_FORMS!AH3),ESCALAS!$A$25:$B$30,2,0),"?"))</f>
        <v/>
      </c>
      <c r="AI3" s="22" t="str">
        <f>IF(DATOS_FORMS!AI3="","",IFERROR(VLOOKUP(TRIM(DATOS_FORMS!AI3),ESCALAS!$A$25:$B$30,2,0),"?"))</f>
        <v/>
      </c>
      <c r="AJ3" s="22" t="str">
        <f>IF(DATOS_FORMS!AJ3="","",IFERROR(VLOOKUP(TRIM(DATOS_FORMS!AJ3),ESCALAS!$A$25:$B$30,2,0),"?"))</f>
        <v/>
      </c>
      <c r="AK3" s="22" t="str">
        <f>IF(DATOS_FORMS!AK3="","",IFERROR(VLOOKUP(TRIM(DATOS_FORMS!AK3),ESCALAS!$A$25:$B$30,2,0),"?"))</f>
        <v/>
      </c>
      <c r="AL3" s="22" t="str">
        <f>IF(DATOS_FORMS!AL3="","",IFERROR(VLOOKUP(TRIM(DATOS_FORMS!AL3),ESCALAS!$A$25:$B$30,2,0),"?"))</f>
        <v/>
      </c>
      <c r="AM3" s="22" t="str">
        <f>IF(DATOS_FORMS!AM3="","",IFERROR(VLOOKUP(TRIM(DATOS_FORMS!AM3),ESCALAS!$A$35:$B$41,2,0),"?"))</f>
        <v/>
      </c>
      <c r="AN3" s="22" t="str">
        <f>IF(DATOS_FORMS!AN3="","",IFERROR(VLOOKUP(TRIM(DATOS_FORMS!AN3),ESCALAS!$A$35:$B$41,2,0),"?"))</f>
        <v/>
      </c>
      <c r="AO3" s="22" t="str">
        <f>IF(DATOS_FORMS!AO3="","",IFERROR(VLOOKUP(TRIM(DATOS_FORMS!AO3),ESCALAS!$A$35:$B$41,2,0),"?"))</f>
        <v/>
      </c>
      <c r="AP3" s="22" t="str">
        <f>IF(DATOS_FORMS!AP3="","",IFERROR(VLOOKUP(TRIM(DATOS_FORMS!AP3),ESCALAS!$A$35:$B$41,2,0),"?"))</f>
        <v/>
      </c>
      <c r="AQ3" s="22" t="str">
        <f>IF(DATOS_FORMS!AQ3="","",IFERROR(VLOOKUP(TRIM(DATOS_FORMS!AQ3),ESCALAS!$A$35:$B$41,2,0),"?"))</f>
        <v/>
      </c>
      <c r="AR3" s="22" t="str">
        <f>IF(DATOS_FORMS!AR3="","",IFERROR(VLOOKUP(TRIM(DATOS_FORMS!AR3),ESCALAS!$A$35:$B$41,2,0),"?"))</f>
        <v/>
      </c>
      <c r="AS3" s="22" t="str">
        <f>IF(DATOS_FORMS!AS3="","",IFERROR(VLOOKUP(TRIM(DATOS_FORMS!AS3),ESCALAS!$A$35:$B$41,2,0),"?"))</f>
        <v/>
      </c>
      <c r="AT3" s="22" t="str">
        <f>IF(DATOS_FORMS!AT3="","",IFERROR(VLOOKUP(TRIM(DATOS_FORMS!AT3),ESCALAS!$A$35:$B$41,2,0),"?"))</f>
        <v/>
      </c>
      <c r="AU3" s="22" t="str">
        <f>IF(DATOS_FORMS!AU3="","",IFERROR(VLOOKUP(TRIM(DATOS_FORMS!AU3),ESCALAS!$A$35:$B$41,2,0),"?"))</f>
        <v/>
      </c>
      <c r="AV3" s="22" t="str">
        <f>IF(DATOS_FORMS!AV3="","",IFERROR(VLOOKUP(TRIM(DATOS_FORMS!AV3),ESCALAS!$A$46:$B$49,2,0),"?"))</f>
        <v/>
      </c>
      <c r="AW3" s="22" t="str">
        <f>IF(DATOS_FORMS!AW3="","",IFERROR(VLOOKUP(TRIM(DATOS_FORMS!AW3),ESCALAS!$A$46:$B$49,2,0),"?"))</f>
        <v/>
      </c>
      <c r="AX3" s="22" t="str">
        <f>IF(DATOS_FORMS!AX3="","",IFERROR(VLOOKUP(TRIM(DATOS_FORMS!AX3),ESCALAS!$A$46:$B$49,2,0),"?"))</f>
        <v/>
      </c>
      <c r="AY3" s="22" t="str">
        <f>IF(DATOS_FORMS!AY3="","",IFERROR(VLOOKUP(TRIM(DATOS_FORMS!AY3),ESCALAS!$A$46:$B$49,2,0),"?"))</f>
        <v/>
      </c>
      <c r="AZ3" s="22" t="str">
        <f>IF(DATOS_FORMS!AZ3="","",IFERROR(VLOOKUP(TRIM(DATOS_FORMS!AZ3),ESCALAS!$A$46:$B$49,2,0),"?"))</f>
        <v/>
      </c>
      <c r="BA3" s="22" t="str">
        <f>IF(DATOS_FORMS!BA3="","",IFERROR(VLOOKUP(TRIM(DATOS_FORMS!BA3),ESCALAS!$A$46:$B$49,2,0),"?"))</f>
        <v/>
      </c>
      <c r="BB3" s="22" t="str">
        <f>IF(DATOS_FORMS!BB3="","",IFERROR(VLOOKUP(TRIM(DATOS_FORMS!BB3),ESCALAS!$A$46:$B$49,2,0),"?"))</f>
        <v/>
      </c>
      <c r="BC3" s="22" t="str">
        <f>IF(DATOS_FORMS!BC3="","",IFERROR(VLOOKUP(TRIM(DATOS_FORMS!BC3),ESCALAS!$A$46:$B$49,2,0),"?"))</f>
        <v/>
      </c>
      <c r="BD3" s="22" t="str">
        <f>IF(DATOS_FORMS!BD3="","",IFERROR(VLOOKUP(TRIM(DATOS_FORMS!BD3),ESCALAS!$A$46:$B$49,2,0),"?"))</f>
        <v/>
      </c>
      <c r="BE3" s="22" t="str">
        <f>IF(DATOS_FORMS!BE3="","",IFERROR(VLOOKUP(TRIM(DATOS_FORMS!BE3),ESCALAS!$A$46:$B$49,2,0),"?"))</f>
        <v/>
      </c>
      <c r="BF3" s="22" t="str">
        <f>IF(DATOS_FORMS!BF3="","",IFERROR(VLOOKUP(TRIM(DATOS_FORMS!BF3),ESCALAS!$A$46:$B$49,2,0),"?"))</f>
        <v/>
      </c>
      <c r="BG3" s="22" t="str">
        <f>IF(DATOS_FORMS!BG3="","",IFERROR(VLOOKUP(TRIM(DATOS_FORMS!BG3),ESCALAS!$A$46:$B$49,2,0),"?"))</f>
        <v/>
      </c>
      <c r="BH3" s="22" t="str">
        <f>IF(DATOS_FORMS!BH3="","",IFERROR(VLOOKUP(TRIM(DATOS_FORMS!BH3),ESCALAS!$A$46:$B$49,2,0),"?"))</f>
        <v/>
      </c>
      <c r="BI3" s="22" t="str">
        <f>IF(DATOS_FORMS!BI3="","",IFERROR(VLOOKUP(TRIM(DATOS_FORMS!BI3),ESCALAS!$A$46:$B$49,2,0),"?"))</f>
        <v/>
      </c>
      <c r="BJ3" s="22" t="str">
        <f>IF(DATOS_FORMS!BJ3="","",IFERROR(VLOOKUP(TRIM(DATOS_FORMS!BJ3),ESCALAS!$A$46:$B$49,2,0),"?"))</f>
        <v/>
      </c>
    </row>
    <row r="4" spans="1:62" x14ac:dyDescent="0.25">
      <c r="A4" s="22" t="str">
        <f>IF(DATOS_FORMS!B4="","",ROW()-1)</f>
        <v/>
      </c>
      <c r="B4" s="22" t="str">
        <f>IF(DATOS_FORMS!B4="","",IFERROR(VALUE(TRIM(DATOS_FORMS!B4)),IFERROR(VALUE(LEFT(TRIM(DATOS_FORMS!B4),FIND(" ",TRIM(DATOS_FORMS!B4)&amp;" ")-1)),"?")))</f>
        <v/>
      </c>
      <c r="C4" s="22" t="str">
        <f>IF(DATOS_FORMS!C4="","",IFERROR(VLOOKUP(TRIM(DATOS_FORMS!C4),ESCALAS!$A$54:$B$55,2,0),"?"))</f>
        <v/>
      </c>
      <c r="D4" s="22" t="str">
        <f>IF(DATOS_FORMS!D4="","",IFERROR(VLOOKUP(TRIM(DATOS_FORMS!D4),ESCALAS!$A$67:$B$68,2,0),"?"))</f>
        <v/>
      </c>
      <c r="E4" s="23" t="str">
        <f>IF(DATOS_FORMS!E4="","",DATOS_FORMS!E4)</f>
        <v/>
      </c>
      <c r="F4" s="23" t="str">
        <f>IF(DATOS_FORMS!F4="","",DATOS_FORMS!F4)</f>
        <v/>
      </c>
      <c r="G4" s="22" t="str">
        <f>IF(DATOS_FORMS!G4="","",IFERROR(VLOOKUP(TRIM(DATOS_FORMS!G4),ESCALAS!$A$60:$B$62,2,0),"?"))</f>
        <v/>
      </c>
      <c r="H4" s="23" t="str">
        <f>IF(DATOS_FORMS!H4="","",DATOS_FORMS!H4)</f>
        <v/>
      </c>
      <c r="I4" s="22" t="str">
        <f>IF(DATOS_FORMS!I4="","",IFERROR(VLOOKUP(TRIM(DATOS_FORMS!I4),ESCALAS!$A$60:$B$62,2,0),"?"))</f>
        <v/>
      </c>
      <c r="J4" s="22" t="str">
        <f>IF(DATOS_FORMS!J4="","",IFERROR(VLOOKUP(TRIM(DATOS_FORMS!J4),ESCALAS!$A$73:$B$86,2,0),7))</f>
        <v/>
      </c>
      <c r="K4" s="22" t="str">
        <f>IF(DATOS_FORMS!K4="","",IFERROR(VLOOKUP(TRIM(DATOS_FORMS!K4),ESCALAS!$A$6:$B$12,2,0),"?"))</f>
        <v/>
      </c>
      <c r="L4" s="22" t="str">
        <f>IF(DATOS_FORMS!L4="","",IFERROR(VLOOKUP(TRIM(DATOS_FORMS!L4),ESCALAS!$A$6:$B$12,2,0),"?"))</f>
        <v/>
      </c>
      <c r="M4" s="22" t="str">
        <f>IF(DATOS_FORMS!M4="","",IFERROR(VLOOKUP(TRIM(DATOS_FORMS!M4),ESCALAS!$A$6:$B$12,2,0),"?"))</f>
        <v/>
      </c>
      <c r="N4" s="22" t="str">
        <f>IF(DATOS_FORMS!N4="","",IFERROR(VLOOKUP(TRIM(DATOS_FORMS!N4),ESCALAS!$A$6:$B$12,2,0),"?"))</f>
        <v/>
      </c>
      <c r="O4" s="22" t="str">
        <f>IF(DATOS_FORMS!O4="","",IFERROR(VLOOKUP(TRIM(DATOS_FORMS!O4),ESCALAS!$A$6:$B$12,2,0),"?"))</f>
        <v/>
      </c>
      <c r="P4" s="22" t="str">
        <f>IF(DATOS_FORMS!P4="","",IFERROR(VLOOKUP(TRIM(DATOS_FORMS!P4),ESCALAS!$A$6:$B$12,2,0),"?"))</f>
        <v/>
      </c>
      <c r="Q4" s="22" t="str">
        <f>IF(DATOS_FORMS!Q4="","",IFERROR(VLOOKUP(TRIM(DATOS_FORMS!Q4),ESCALAS!$A$6:$B$12,2,0),"?"))</f>
        <v/>
      </c>
      <c r="R4" s="22" t="str">
        <f>IF(DATOS_FORMS!R4="","",IFERROR(VLOOKUP(TRIM(DATOS_FORMS!R4),ESCALAS!$A$6:$B$12,2,0),"?"))</f>
        <v/>
      </c>
      <c r="S4" s="22" t="str">
        <f>IF(DATOS_FORMS!S4="","",IFERROR(VLOOKUP(TRIM(DATOS_FORMS!S4),ESCALAS!$A$6:$B$12,2,0),"?"))</f>
        <v/>
      </c>
      <c r="T4" s="22" t="str">
        <f>IF(DATOS_FORMS!T4="","",IFERROR(VLOOKUP(TRIM(DATOS_FORMS!T4),ESCALAS!$A$6:$B$12,2,0),"?"))</f>
        <v/>
      </c>
      <c r="U4" s="22" t="str">
        <f>IF(DATOS_FORMS!U4="","",IFERROR(VLOOKUP(TRIM(DATOS_FORMS!U4),ESCALAS!$A$17:$B$20,2,0),"?"))</f>
        <v/>
      </c>
      <c r="V4" s="22" t="str">
        <f>IF(DATOS_FORMS!V4="","",IFERROR(VLOOKUP(TRIM(DATOS_FORMS!V4),ESCALAS!$A$17:$B$20,2,0),"?"))</f>
        <v/>
      </c>
      <c r="W4" s="22" t="str">
        <f>IF(DATOS_FORMS!W4="","",IFERROR(VLOOKUP(TRIM(DATOS_FORMS!W4),ESCALAS!$A$17:$B$20,2,0),"?"))</f>
        <v/>
      </c>
      <c r="X4" s="22" t="str">
        <f>IF(DATOS_FORMS!X4="","",IFERROR(VLOOKUP(TRIM(DATOS_FORMS!X4),ESCALAS!$A$17:$B$20,2,0),"?"))</f>
        <v/>
      </c>
      <c r="Y4" s="22" t="str">
        <f>IF(DATOS_FORMS!Y4="","",IFERROR(VLOOKUP(TRIM(DATOS_FORMS!Y4),ESCALAS!$A$17:$B$20,2,0),"?"))</f>
        <v/>
      </c>
      <c r="Z4" s="22" t="str">
        <f>IF(DATOS_FORMS!Z4="","",IFERROR(VLOOKUP(TRIM(DATOS_FORMS!Z4),ESCALAS!$A$17:$B$20,2,0),"?"))</f>
        <v/>
      </c>
      <c r="AA4" s="22" t="str">
        <f>IF(DATOS_FORMS!AA4="","",IFERROR(VLOOKUP(TRIM(DATOS_FORMS!AA4),ESCALAS!$A$17:$B$20,2,0),"?"))</f>
        <v/>
      </c>
      <c r="AB4" s="22" t="str">
        <f>IF(DATOS_FORMS!AB4="","",IFERROR(VLOOKUP(TRIM(DATOS_FORMS!AB4),ESCALAS!$A$17:$B$20,2,0),"?"))</f>
        <v/>
      </c>
      <c r="AC4" s="22" t="str">
        <f>IF(DATOS_FORMS!AC4="","",IFERROR(VLOOKUP(TRIM(DATOS_FORMS!AC4),ESCALAS!$A$25:$B$30,2,0),"?"))</f>
        <v/>
      </c>
      <c r="AD4" s="22" t="str">
        <f>IF(DATOS_FORMS!AD4="","",IFERROR(VLOOKUP(TRIM(DATOS_FORMS!AD4),ESCALAS!$A$25:$B$30,2,0),"?"))</f>
        <v/>
      </c>
      <c r="AE4" s="22" t="str">
        <f>IF(DATOS_FORMS!AE4="","",IFERROR(VLOOKUP(TRIM(DATOS_FORMS!AE4),ESCALAS!$A$25:$B$30,2,0),"?"))</f>
        <v/>
      </c>
      <c r="AF4" s="22" t="str">
        <f>IF(DATOS_FORMS!AF4="","",IFERROR(VLOOKUP(TRIM(DATOS_FORMS!AF4),ESCALAS!$A$25:$B$30,2,0),"?"))</f>
        <v/>
      </c>
      <c r="AG4" s="22" t="str">
        <f>IF(DATOS_FORMS!AG4="","",IFERROR(VLOOKUP(TRIM(DATOS_FORMS!AG4),ESCALAS!$A$25:$B$30,2,0),"?"))</f>
        <v/>
      </c>
      <c r="AH4" s="22" t="str">
        <f>IF(DATOS_FORMS!AH4="","",IFERROR(VLOOKUP(TRIM(DATOS_FORMS!AH4),ESCALAS!$A$25:$B$30,2,0),"?"))</f>
        <v/>
      </c>
      <c r="AI4" s="22" t="str">
        <f>IF(DATOS_FORMS!AI4="","",IFERROR(VLOOKUP(TRIM(DATOS_FORMS!AI4),ESCALAS!$A$25:$B$30,2,0),"?"))</f>
        <v/>
      </c>
      <c r="AJ4" s="22" t="str">
        <f>IF(DATOS_FORMS!AJ4="","",IFERROR(VLOOKUP(TRIM(DATOS_FORMS!AJ4),ESCALAS!$A$25:$B$30,2,0),"?"))</f>
        <v/>
      </c>
      <c r="AK4" s="22" t="str">
        <f>IF(DATOS_FORMS!AK4="","",IFERROR(VLOOKUP(TRIM(DATOS_FORMS!AK4),ESCALAS!$A$25:$B$30,2,0),"?"))</f>
        <v/>
      </c>
      <c r="AL4" s="22" t="str">
        <f>IF(DATOS_FORMS!AL4="","",IFERROR(VLOOKUP(TRIM(DATOS_FORMS!AL4),ESCALAS!$A$25:$B$30,2,0),"?"))</f>
        <v/>
      </c>
      <c r="AM4" s="22" t="str">
        <f>IF(DATOS_FORMS!AM4="","",IFERROR(VLOOKUP(TRIM(DATOS_FORMS!AM4),ESCALAS!$A$35:$B$41,2,0),"?"))</f>
        <v/>
      </c>
      <c r="AN4" s="22" t="str">
        <f>IF(DATOS_FORMS!AN4="","",IFERROR(VLOOKUP(TRIM(DATOS_FORMS!AN4),ESCALAS!$A$35:$B$41,2,0),"?"))</f>
        <v/>
      </c>
      <c r="AO4" s="22" t="str">
        <f>IF(DATOS_FORMS!AO4="","",IFERROR(VLOOKUP(TRIM(DATOS_FORMS!AO4),ESCALAS!$A$35:$B$41,2,0),"?"))</f>
        <v/>
      </c>
      <c r="AP4" s="22" t="str">
        <f>IF(DATOS_FORMS!AP4="","",IFERROR(VLOOKUP(TRIM(DATOS_FORMS!AP4),ESCALAS!$A$35:$B$41,2,0),"?"))</f>
        <v/>
      </c>
      <c r="AQ4" s="22" t="str">
        <f>IF(DATOS_FORMS!AQ4="","",IFERROR(VLOOKUP(TRIM(DATOS_FORMS!AQ4),ESCALAS!$A$35:$B$41,2,0),"?"))</f>
        <v/>
      </c>
      <c r="AR4" s="22" t="str">
        <f>IF(DATOS_FORMS!AR4="","",IFERROR(VLOOKUP(TRIM(DATOS_FORMS!AR4),ESCALAS!$A$35:$B$41,2,0),"?"))</f>
        <v/>
      </c>
      <c r="AS4" s="22" t="str">
        <f>IF(DATOS_FORMS!AS4="","",IFERROR(VLOOKUP(TRIM(DATOS_FORMS!AS4),ESCALAS!$A$35:$B$41,2,0),"?"))</f>
        <v/>
      </c>
      <c r="AT4" s="22" t="str">
        <f>IF(DATOS_FORMS!AT4="","",IFERROR(VLOOKUP(TRIM(DATOS_FORMS!AT4),ESCALAS!$A$35:$B$41,2,0),"?"))</f>
        <v/>
      </c>
      <c r="AU4" s="22" t="str">
        <f>IF(DATOS_FORMS!AU4="","",IFERROR(VLOOKUP(TRIM(DATOS_FORMS!AU4),ESCALAS!$A$35:$B$41,2,0),"?"))</f>
        <v/>
      </c>
      <c r="AV4" s="22" t="str">
        <f>IF(DATOS_FORMS!AV4="","",IFERROR(VLOOKUP(TRIM(DATOS_FORMS!AV4),ESCALAS!$A$46:$B$49,2,0),"?"))</f>
        <v/>
      </c>
      <c r="AW4" s="22" t="str">
        <f>IF(DATOS_FORMS!AW4="","",IFERROR(VLOOKUP(TRIM(DATOS_FORMS!AW4),ESCALAS!$A$46:$B$49,2,0),"?"))</f>
        <v/>
      </c>
      <c r="AX4" s="22" t="str">
        <f>IF(DATOS_FORMS!AX4="","",IFERROR(VLOOKUP(TRIM(DATOS_FORMS!AX4),ESCALAS!$A$46:$B$49,2,0),"?"))</f>
        <v/>
      </c>
      <c r="AY4" s="22" t="str">
        <f>IF(DATOS_FORMS!AY4="","",IFERROR(VLOOKUP(TRIM(DATOS_FORMS!AY4),ESCALAS!$A$46:$B$49,2,0),"?"))</f>
        <v/>
      </c>
      <c r="AZ4" s="22" t="str">
        <f>IF(DATOS_FORMS!AZ4="","",IFERROR(VLOOKUP(TRIM(DATOS_FORMS!AZ4),ESCALAS!$A$46:$B$49,2,0),"?"))</f>
        <v/>
      </c>
      <c r="BA4" s="22" t="str">
        <f>IF(DATOS_FORMS!BA4="","",IFERROR(VLOOKUP(TRIM(DATOS_FORMS!BA4),ESCALAS!$A$46:$B$49,2,0),"?"))</f>
        <v/>
      </c>
      <c r="BB4" s="22" t="str">
        <f>IF(DATOS_FORMS!BB4="","",IFERROR(VLOOKUP(TRIM(DATOS_FORMS!BB4),ESCALAS!$A$46:$B$49,2,0),"?"))</f>
        <v/>
      </c>
      <c r="BC4" s="22" t="str">
        <f>IF(DATOS_FORMS!BC4="","",IFERROR(VLOOKUP(TRIM(DATOS_FORMS!BC4),ESCALAS!$A$46:$B$49,2,0),"?"))</f>
        <v/>
      </c>
      <c r="BD4" s="22" t="str">
        <f>IF(DATOS_FORMS!BD4="","",IFERROR(VLOOKUP(TRIM(DATOS_FORMS!BD4),ESCALAS!$A$46:$B$49,2,0),"?"))</f>
        <v/>
      </c>
      <c r="BE4" s="22" t="str">
        <f>IF(DATOS_FORMS!BE4="","",IFERROR(VLOOKUP(TRIM(DATOS_FORMS!BE4),ESCALAS!$A$46:$B$49,2,0),"?"))</f>
        <v/>
      </c>
      <c r="BF4" s="22" t="str">
        <f>IF(DATOS_FORMS!BF4="","",IFERROR(VLOOKUP(TRIM(DATOS_FORMS!BF4),ESCALAS!$A$46:$B$49,2,0),"?"))</f>
        <v/>
      </c>
      <c r="BG4" s="22" t="str">
        <f>IF(DATOS_FORMS!BG4="","",IFERROR(VLOOKUP(TRIM(DATOS_FORMS!BG4),ESCALAS!$A$46:$B$49,2,0),"?"))</f>
        <v/>
      </c>
      <c r="BH4" s="22" t="str">
        <f>IF(DATOS_FORMS!BH4="","",IFERROR(VLOOKUP(TRIM(DATOS_FORMS!BH4),ESCALAS!$A$46:$B$49,2,0),"?"))</f>
        <v/>
      </c>
      <c r="BI4" s="22" t="str">
        <f>IF(DATOS_FORMS!BI4="","",IFERROR(VLOOKUP(TRIM(DATOS_FORMS!BI4),ESCALAS!$A$46:$B$49,2,0),"?"))</f>
        <v/>
      </c>
      <c r="BJ4" s="22" t="str">
        <f>IF(DATOS_FORMS!BJ4="","",IFERROR(VLOOKUP(TRIM(DATOS_FORMS!BJ4),ESCALAS!$A$46:$B$49,2,0),"?"))</f>
        <v/>
      </c>
    </row>
    <row r="5" spans="1:62" x14ac:dyDescent="0.25">
      <c r="A5" s="22" t="str">
        <f>IF(DATOS_FORMS!B5="","",ROW()-1)</f>
        <v/>
      </c>
      <c r="B5" s="22" t="str">
        <f>IF(DATOS_FORMS!B5="","",IFERROR(VALUE(TRIM(DATOS_FORMS!B5)),IFERROR(VALUE(LEFT(TRIM(DATOS_FORMS!B5),FIND(" ",TRIM(DATOS_FORMS!B5)&amp;" ")-1)),"?")))</f>
        <v/>
      </c>
      <c r="C5" s="22" t="str">
        <f>IF(DATOS_FORMS!C5="","",IFERROR(VLOOKUP(TRIM(DATOS_FORMS!C5),ESCALAS!$A$54:$B$55,2,0),"?"))</f>
        <v/>
      </c>
      <c r="D5" s="22" t="str">
        <f>IF(DATOS_FORMS!D5="","",IFERROR(VLOOKUP(TRIM(DATOS_FORMS!D5),ESCALAS!$A$67:$B$68,2,0),"?"))</f>
        <v/>
      </c>
      <c r="E5" s="23" t="str">
        <f>IF(DATOS_FORMS!E5="","",DATOS_FORMS!E5)</f>
        <v/>
      </c>
      <c r="F5" s="23" t="str">
        <f>IF(DATOS_FORMS!F5="","",DATOS_FORMS!F5)</f>
        <v/>
      </c>
      <c r="G5" s="22" t="str">
        <f>IF(DATOS_FORMS!G5="","",IFERROR(VLOOKUP(TRIM(DATOS_FORMS!G5),ESCALAS!$A$60:$B$62,2,0),"?"))</f>
        <v/>
      </c>
      <c r="H5" s="23" t="str">
        <f>IF(DATOS_FORMS!H5="","",DATOS_FORMS!H5)</f>
        <v/>
      </c>
      <c r="I5" s="22" t="str">
        <f>IF(DATOS_FORMS!I5="","",IFERROR(VLOOKUP(TRIM(DATOS_FORMS!I5),ESCALAS!$A$60:$B$62,2,0),"?"))</f>
        <v/>
      </c>
      <c r="J5" s="22" t="str">
        <f>IF(DATOS_FORMS!J5="","",IFERROR(VLOOKUP(TRIM(DATOS_FORMS!J5),ESCALAS!$A$73:$B$86,2,0),7))</f>
        <v/>
      </c>
      <c r="K5" s="22" t="str">
        <f>IF(DATOS_FORMS!K5="","",IFERROR(VLOOKUP(TRIM(DATOS_FORMS!K5),ESCALAS!$A$6:$B$12,2,0),"?"))</f>
        <v/>
      </c>
      <c r="L5" s="22" t="str">
        <f>IF(DATOS_FORMS!L5="","",IFERROR(VLOOKUP(TRIM(DATOS_FORMS!L5),ESCALAS!$A$6:$B$12,2,0),"?"))</f>
        <v/>
      </c>
      <c r="M5" s="22" t="str">
        <f>IF(DATOS_FORMS!M5="","",IFERROR(VLOOKUP(TRIM(DATOS_FORMS!M5),ESCALAS!$A$6:$B$12,2,0),"?"))</f>
        <v/>
      </c>
      <c r="N5" s="22" t="str">
        <f>IF(DATOS_FORMS!N5="","",IFERROR(VLOOKUP(TRIM(DATOS_FORMS!N5),ESCALAS!$A$6:$B$12,2,0),"?"))</f>
        <v/>
      </c>
      <c r="O5" s="22" t="str">
        <f>IF(DATOS_FORMS!O5="","",IFERROR(VLOOKUP(TRIM(DATOS_FORMS!O5),ESCALAS!$A$6:$B$12,2,0),"?"))</f>
        <v/>
      </c>
      <c r="P5" s="22" t="str">
        <f>IF(DATOS_FORMS!P5="","",IFERROR(VLOOKUP(TRIM(DATOS_FORMS!P5),ESCALAS!$A$6:$B$12,2,0),"?"))</f>
        <v/>
      </c>
      <c r="Q5" s="22" t="str">
        <f>IF(DATOS_FORMS!Q5="","",IFERROR(VLOOKUP(TRIM(DATOS_FORMS!Q5),ESCALAS!$A$6:$B$12,2,0),"?"))</f>
        <v/>
      </c>
      <c r="R5" s="22" t="str">
        <f>IF(DATOS_FORMS!R5="","",IFERROR(VLOOKUP(TRIM(DATOS_FORMS!R5),ESCALAS!$A$6:$B$12,2,0),"?"))</f>
        <v/>
      </c>
      <c r="S5" s="22" t="str">
        <f>IF(DATOS_FORMS!S5="","",IFERROR(VLOOKUP(TRIM(DATOS_FORMS!S5),ESCALAS!$A$6:$B$12,2,0),"?"))</f>
        <v/>
      </c>
      <c r="T5" s="22" t="str">
        <f>IF(DATOS_FORMS!T5="","",IFERROR(VLOOKUP(TRIM(DATOS_FORMS!T5),ESCALAS!$A$6:$B$12,2,0),"?"))</f>
        <v/>
      </c>
      <c r="U5" s="22" t="str">
        <f>IF(DATOS_FORMS!U5="","",IFERROR(VLOOKUP(TRIM(DATOS_FORMS!U5),ESCALAS!$A$17:$B$20,2,0),"?"))</f>
        <v/>
      </c>
      <c r="V5" s="22" t="str">
        <f>IF(DATOS_FORMS!V5="","",IFERROR(VLOOKUP(TRIM(DATOS_FORMS!V5),ESCALAS!$A$17:$B$20,2,0),"?"))</f>
        <v/>
      </c>
      <c r="W5" s="22" t="str">
        <f>IF(DATOS_FORMS!W5="","",IFERROR(VLOOKUP(TRIM(DATOS_FORMS!W5),ESCALAS!$A$17:$B$20,2,0),"?"))</f>
        <v/>
      </c>
      <c r="X5" s="22" t="str">
        <f>IF(DATOS_FORMS!X5="","",IFERROR(VLOOKUP(TRIM(DATOS_FORMS!X5),ESCALAS!$A$17:$B$20,2,0),"?"))</f>
        <v/>
      </c>
      <c r="Y5" s="22" t="str">
        <f>IF(DATOS_FORMS!Y5="","",IFERROR(VLOOKUP(TRIM(DATOS_FORMS!Y5),ESCALAS!$A$17:$B$20,2,0),"?"))</f>
        <v/>
      </c>
      <c r="Z5" s="22" t="str">
        <f>IF(DATOS_FORMS!Z5="","",IFERROR(VLOOKUP(TRIM(DATOS_FORMS!Z5),ESCALAS!$A$17:$B$20,2,0),"?"))</f>
        <v/>
      </c>
      <c r="AA5" s="22" t="str">
        <f>IF(DATOS_FORMS!AA5="","",IFERROR(VLOOKUP(TRIM(DATOS_FORMS!AA5),ESCALAS!$A$17:$B$20,2,0),"?"))</f>
        <v/>
      </c>
      <c r="AB5" s="22" t="str">
        <f>IF(DATOS_FORMS!AB5="","",IFERROR(VLOOKUP(TRIM(DATOS_FORMS!AB5),ESCALAS!$A$17:$B$20,2,0),"?"))</f>
        <v/>
      </c>
      <c r="AC5" s="22" t="str">
        <f>IF(DATOS_FORMS!AC5="","",IFERROR(VLOOKUP(TRIM(DATOS_FORMS!AC5),ESCALAS!$A$25:$B$30,2,0),"?"))</f>
        <v/>
      </c>
      <c r="AD5" s="22" t="str">
        <f>IF(DATOS_FORMS!AD5="","",IFERROR(VLOOKUP(TRIM(DATOS_FORMS!AD5),ESCALAS!$A$25:$B$30,2,0),"?"))</f>
        <v/>
      </c>
      <c r="AE5" s="22" t="str">
        <f>IF(DATOS_FORMS!AE5="","",IFERROR(VLOOKUP(TRIM(DATOS_FORMS!AE5),ESCALAS!$A$25:$B$30,2,0),"?"))</f>
        <v/>
      </c>
      <c r="AF5" s="22" t="str">
        <f>IF(DATOS_FORMS!AF5="","",IFERROR(VLOOKUP(TRIM(DATOS_FORMS!AF5),ESCALAS!$A$25:$B$30,2,0),"?"))</f>
        <v/>
      </c>
      <c r="AG5" s="22" t="str">
        <f>IF(DATOS_FORMS!AG5="","",IFERROR(VLOOKUP(TRIM(DATOS_FORMS!AG5),ESCALAS!$A$25:$B$30,2,0),"?"))</f>
        <v/>
      </c>
      <c r="AH5" s="22" t="str">
        <f>IF(DATOS_FORMS!AH5="","",IFERROR(VLOOKUP(TRIM(DATOS_FORMS!AH5),ESCALAS!$A$25:$B$30,2,0),"?"))</f>
        <v/>
      </c>
      <c r="AI5" s="22" t="str">
        <f>IF(DATOS_FORMS!AI5="","",IFERROR(VLOOKUP(TRIM(DATOS_FORMS!AI5),ESCALAS!$A$25:$B$30,2,0),"?"))</f>
        <v/>
      </c>
      <c r="AJ5" s="22" t="str">
        <f>IF(DATOS_FORMS!AJ5="","",IFERROR(VLOOKUP(TRIM(DATOS_FORMS!AJ5),ESCALAS!$A$25:$B$30,2,0),"?"))</f>
        <v/>
      </c>
      <c r="AK5" s="22" t="str">
        <f>IF(DATOS_FORMS!AK5="","",IFERROR(VLOOKUP(TRIM(DATOS_FORMS!AK5),ESCALAS!$A$25:$B$30,2,0),"?"))</f>
        <v/>
      </c>
      <c r="AL5" s="22" t="str">
        <f>IF(DATOS_FORMS!AL5="","",IFERROR(VLOOKUP(TRIM(DATOS_FORMS!AL5),ESCALAS!$A$25:$B$30,2,0),"?"))</f>
        <v/>
      </c>
      <c r="AM5" s="22" t="str">
        <f>IF(DATOS_FORMS!AM5="","",IFERROR(VLOOKUP(TRIM(DATOS_FORMS!AM5),ESCALAS!$A$35:$B$41,2,0),"?"))</f>
        <v/>
      </c>
      <c r="AN5" s="22" t="str">
        <f>IF(DATOS_FORMS!AN5="","",IFERROR(VLOOKUP(TRIM(DATOS_FORMS!AN5),ESCALAS!$A$35:$B$41,2,0),"?"))</f>
        <v/>
      </c>
      <c r="AO5" s="22" t="str">
        <f>IF(DATOS_FORMS!AO5="","",IFERROR(VLOOKUP(TRIM(DATOS_FORMS!AO5),ESCALAS!$A$35:$B$41,2,0),"?"))</f>
        <v/>
      </c>
      <c r="AP5" s="22" t="str">
        <f>IF(DATOS_FORMS!AP5="","",IFERROR(VLOOKUP(TRIM(DATOS_FORMS!AP5),ESCALAS!$A$35:$B$41,2,0),"?"))</f>
        <v/>
      </c>
      <c r="AQ5" s="22" t="str">
        <f>IF(DATOS_FORMS!AQ5="","",IFERROR(VLOOKUP(TRIM(DATOS_FORMS!AQ5),ESCALAS!$A$35:$B$41,2,0),"?"))</f>
        <v/>
      </c>
      <c r="AR5" s="22" t="str">
        <f>IF(DATOS_FORMS!AR5="","",IFERROR(VLOOKUP(TRIM(DATOS_FORMS!AR5),ESCALAS!$A$35:$B$41,2,0),"?"))</f>
        <v/>
      </c>
      <c r="AS5" s="22" t="str">
        <f>IF(DATOS_FORMS!AS5="","",IFERROR(VLOOKUP(TRIM(DATOS_FORMS!AS5),ESCALAS!$A$35:$B$41,2,0),"?"))</f>
        <v/>
      </c>
      <c r="AT5" s="22" t="str">
        <f>IF(DATOS_FORMS!AT5="","",IFERROR(VLOOKUP(TRIM(DATOS_FORMS!AT5),ESCALAS!$A$35:$B$41,2,0),"?"))</f>
        <v/>
      </c>
      <c r="AU5" s="22" t="str">
        <f>IF(DATOS_FORMS!AU5="","",IFERROR(VLOOKUP(TRIM(DATOS_FORMS!AU5),ESCALAS!$A$35:$B$41,2,0),"?"))</f>
        <v/>
      </c>
      <c r="AV5" s="22" t="str">
        <f>IF(DATOS_FORMS!AV5="","",IFERROR(VLOOKUP(TRIM(DATOS_FORMS!AV5),ESCALAS!$A$46:$B$49,2,0),"?"))</f>
        <v/>
      </c>
      <c r="AW5" s="22" t="str">
        <f>IF(DATOS_FORMS!AW5="","",IFERROR(VLOOKUP(TRIM(DATOS_FORMS!AW5),ESCALAS!$A$46:$B$49,2,0),"?"))</f>
        <v/>
      </c>
      <c r="AX5" s="22" t="str">
        <f>IF(DATOS_FORMS!AX5="","",IFERROR(VLOOKUP(TRIM(DATOS_FORMS!AX5),ESCALAS!$A$46:$B$49,2,0),"?"))</f>
        <v/>
      </c>
      <c r="AY5" s="22" t="str">
        <f>IF(DATOS_FORMS!AY5="","",IFERROR(VLOOKUP(TRIM(DATOS_FORMS!AY5),ESCALAS!$A$46:$B$49,2,0),"?"))</f>
        <v/>
      </c>
      <c r="AZ5" s="22" t="str">
        <f>IF(DATOS_FORMS!AZ5="","",IFERROR(VLOOKUP(TRIM(DATOS_FORMS!AZ5),ESCALAS!$A$46:$B$49,2,0),"?"))</f>
        <v/>
      </c>
      <c r="BA5" s="22" t="str">
        <f>IF(DATOS_FORMS!BA5="","",IFERROR(VLOOKUP(TRIM(DATOS_FORMS!BA5),ESCALAS!$A$46:$B$49,2,0),"?"))</f>
        <v/>
      </c>
      <c r="BB5" s="22" t="str">
        <f>IF(DATOS_FORMS!BB5="","",IFERROR(VLOOKUP(TRIM(DATOS_FORMS!BB5),ESCALAS!$A$46:$B$49,2,0),"?"))</f>
        <v/>
      </c>
      <c r="BC5" s="22" t="str">
        <f>IF(DATOS_FORMS!BC5="","",IFERROR(VLOOKUP(TRIM(DATOS_FORMS!BC5),ESCALAS!$A$46:$B$49,2,0),"?"))</f>
        <v/>
      </c>
      <c r="BD5" s="22" t="str">
        <f>IF(DATOS_FORMS!BD5="","",IFERROR(VLOOKUP(TRIM(DATOS_FORMS!BD5),ESCALAS!$A$46:$B$49,2,0),"?"))</f>
        <v/>
      </c>
      <c r="BE5" s="22" t="str">
        <f>IF(DATOS_FORMS!BE5="","",IFERROR(VLOOKUP(TRIM(DATOS_FORMS!BE5),ESCALAS!$A$46:$B$49,2,0),"?"))</f>
        <v/>
      </c>
      <c r="BF5" s="22" t="str">
        <f>IF(DATOS_FORMS!BF5="","",IFERROR(VLOOKUP(TRIM(DATOS_FORMS!BF5),ESCALAS!$A$46:$B$49,2,0),"?"))</f>
        <v/>
      </c>
      <c r="BG5" s="22" t="str">
        <f>IF(DATOS_FORMS!BG5="","",IFERROR(VLOOKUP(TRIM(DATOS_FORMS!BG5),ESCALAS!$A$46:$B$49,2,0),"?"))</f>
        <v/>
      </c>
      <c r="BH5" s="22" t="str">
        <f>IF(DATOS_FORMS!BH5="","",IFERROR(VLOOKUP(TRIM(DATOS_FORMS!BH5),ESCALAS!$A$46:$B$49,2,0),"?"))</f>
        <v/>
      </c>
      <c r="BI5" s="22" t="str">
        <f>IF(DATOS_FORMS!BI5="","",IFERROR(VLOOKUP(TRIM(DATOS_FORMS!BI5),ESCALAS!$A$46:$B$49,2,0),"?"))</f>
        <v/>
      </c>
      <c r="BJ5" s="22" t="str">
        <f>IF(DATOS_FORMS!BJ5="","",IFERROR(VLOOKUP(TRIM(DATOS_FORMS!BJ5),ESCALAS!$A$46:$B$49,2,0),"?"))</f>
        <v/>
      </c>
    </row>
    <row r="6" spans="1:62" x14ac:dyDescent="0.25">
      <c r="A6" s="22" t="str">
        <f>IF(DATOS_FORMS!B6="","",ROW()-1)</f>
        <v/>
      </c>
      <c r="B6" s="22" t="str">
        <f>IF(DATOS_FORMS!B6="","",IFERROR(VALUE(TRIM(DATOS_FORMS!B6)),IFERROR(VALUE(LEFT(TRIM(DATOS_FORMS!B6),FIND(" ",TRIM(DATOS_FORMS!B6)&amp;" ")-1)),"?")))</f>
        <v/>
      </c>
      <c r="C6" s="22" t="str">
        <f>IF(DATOS_FORMS!C6="","",IFERROR(VLOOKUP(TRIM(DATOS_FORMS!C6),ESCALAS!$A$54:$B$55,2,0),"?"))</f>
        <v/>
      </c>
      <c r="D6" s="22" t="str">
        <f>IF(DATOS_FORMS!D6="","",IFERROR(VLOOKUP(TRIM(DATOS_FORMS!D6),ESCALAS!$A$67:$B$68,2,0),"?"))</f>
        <v/>
      </c>
      <c r="E6" s="23" t="str">
        <f>IF(DATOS_FORMS!E6="","",DATOS_FORMS!E6)</f>
        <v/>
      </c>
      <c r="F6" s="23" t="str">
        <f>IF(DATOS_FORMS!F6="","",DATOS_FORMS!F6)</f>
        <v/>
      </c>
      <c r="G6" s="22" t="str">
        <f>IF(DATOS_FORMS!G6="","",IFERROR(VLOOKUP(TRIM(DATOS_FORMS!G6),ESCALAS!$A$60:$B$62,2,0),"?"))</f>
        <v/>
      </c>
      <c r="H6" s="23" t="str">
        <f>IF(DATOS_FORMS!H6="","",DATOS_FORMS!H6)</f>
        <v/>
      </c>
      <c r="I6" s="22" t="str">
        <f>IF(DATOS_FORMS!I6="","",IFERROR(VLOOKUP(TRIM(DATOS_FORMS!I6),ESCALAS!$A$60:$B$62,2,0),"?"))</f>
        <v/>
      </c>
      <c r="J6" s="22" t="str">
        <f>IF(DATOS_FORMS!J6="","",IFERROR(VLOOKUP(TRIM(DATOS_FORMS!J6),ESCALAS!$A$73:$B$86,2,0),7))</f>
        <v/>
      </c>
      <c r="K6" s="22" t="str">
        <f>IF(DATOS_FORMS!K6="","",IFERROR(VLOOKUP(TRIM(DATOS_FORMS!K6),ESCALAS!$A$6:$B$12,2,0),"?"))</f>
        <v/>
      </c>
      <c r="L6" s="22" t="str">
        <f>IF(DATOS_FORMS!L6="","",IFERROR(VLOOKUP(TRIM(DATOS_FORMS!L6),ESCALAS!$A$6:$B$12,2,0),"?"))</f>
        <v/>
      </c>
      <c r="M6" s="22" t="str">
        <f>IF(DATOS_FORMS!M6="","",IFERROR(VLOOKUP(TRIM(DATOS_FORMS!M6),ESCALAS!$A$6:$B$12,2,0),"?"))</f>
        <v/>
      </c>
      <c r="N6" s="22" t="str">
        <f>IF(DATOS_FORMS!N6="","",IFERROR(VLOOKUP(TRIM(DATOS_FORMS!N6),ESCALAS!$A$6:$B$12,2,0),"?"))</f>
        <v/>
      </c>
      <c r="O6" s="22" t="str">
        <f>IF(DATOS_FORMS!O6="","",IFERROR(VLOOKUP(TRIM(DATOS_FORMS!O6),ESCALAS!$A$6:$B$12,2,0),"?"))</f>
        <v/>
      </c>
      <c r="P6" s="22" t="str">
        <f>IF(DATOS_FORMS!P6="","",IFERROR(VLOOKUP(TRIM(DATOS_FORMS!P6),ESCALAS!$A$6:$B$12,2,0),"?"))</f>
        <v/>
      </c>
      <c r="Q6" s="22" t="str">
        <f>IF(DATOS_FORMS!Q6="","",IFERROR(VLOOKUP(TRIM(DATOS_FORMS!Q6),ESCALAS!$A$6:$B$12,2,0),"?"))</f>
        <v/>
      </c>
      <c r="R6" s="22" t="str">
        <f>IF(DATOS_FORMS!R6="","",IFERROR(VLOOKUP(TRIM(DATOS_FORMS!R6),ESCALAS!$A$6:$B$12,2,0),"?"))</f>
        <v/>
      </c>
      <c r="S6" s="22" t="str">
        <f>IF(DATOS_FORMS!S6="","",IFERROR(VLOOKUP(TRIM(DATOS_FORMS!S6),ESCALAS!$A$6:$B$12,2,0),"?"))</f>
        <v/>
      </c>
      <c r="T6" s="22" t="str">
        <f>IF(DATOS_FORMS!T6="","",IFERROR(VLOOKUP(TRIM(DATOS_FORMS!T6),ESCALAS!$A$6:$B$12,2,0),"?"))</f>
        <v/>
      </c>
      <c r="U6" s="22" t="str">
        <f>IF(DATOS_FORMS!U6="","",IFERROR(VLOOKUP(TRIM(DATOS_FORMS!U6),ESCALAS!$A$17:$B$20,2,0),"?"))</f>
        <v/>
      </c>
      <c r="V6" s="22" t="str">
        <f>IF(DATOS_FORMS!V6="","",IFERROR(VLOOKUP(TRIM(DATOS_FORMS!V6),ESCALAS!$A$17:$B$20,2,0),"?"))</f>
        <v/>
      </c>
      <c r="W6" s="22" t="str">
        <f>IF(DATOS_FORMS!W6="","",IFERROR(VLOOKUP(TRIM(DATOS_FORMS!W6),ESCALAS!$A$17:$B$20,2,0),"?"))</f>
        <v/>
      </c>
      <c r="X6" s="22" t="str">
        <f>IF(DATOS_FORMS!X6="","",IFERROR(VLOOKUP(TRIM(DATOS_FORMS!X6),ESCALAS!$A$17:$B$20,2,0),"?"))</f>
        <v/>
      </c>
      <c r="Y6" s="22" t="str">
        <f>IF(DATOS_FORMS!Y6="","",IFERROR(VLOOKUP(TRIM(DATOS_FORMS!Y6),ESCALAS!$A$17:$B$20,2,0),"?"))</f>
        <v/>
      </c>
      <c r="Z6" s="22" t="str">
        <f>IF(DATOS_FORMS!Z6="","",IFERROR(VLOOKUP(TRIM(DATOS_FORMS!Z6),ESCALAS!$A$17:$B$20,2,0),"?"))</f>
        <v/>
      </c>
      <c r="AA6" s="22" t="str">
        <f>IF(DATOS_FORMS!AA6="","",IFERROR(VLOOKUP(TRIM(DATOS_FORMS!AA6),ESCALAS!$A$17:$B$20,2,0),"?"))</f>
        <v/>
      </c>
      <c r="AB6" s="22" t="str">
        <f>IF(DATOS_FORMS!AB6="","",IFERROR(VLOOKUP(TRIM(DATOS_FORMS!AB6),ESCALAS!$A$17:$B$20,2,0),"?"))</f>
        <v/>
      </c>
      <c r="AC6" s="22" t="str">
        <f>IF(DATOS_FORMS!AC6="","",IFERROR(VLOOKUP(TRIM(DATOS_FORMS!AC6),ESCALAS!$A$25:$B$30,2,0),"?"))</f>
        <v/>
      </c>
      <c r="AD6" s="22" t="str">
        <f>IF(DATOS_FORMS!AD6="","",IFERROR(VLOOKUP(TRIM(DATOS_FORMS!AD6),ESCALAS!$A$25:$B$30,2,0),"?"))</f>
        <v/>
      </c>
      <c r="AE6" s="22" t="str">
        <f>IF(DATOS_FORMS!AE6="","",IFERROR(VLOOKUP(TRIM(DATOS_FORMS!AE6),ESCALAS!$A$25:$B$30,2,0),"?"))</f>
        <v/>
      </c>
      <c r="AF6" s="22" t="str">
        <f>IF(DATOS_FORMS!AF6="","",IFERROR(VLOOKUP(TRIM(DATOS_FORMS!AF6),ESCALAS!$A$25:$B$30,2,0),"?"))</f>
        <v/>
      </c>
      <c r="AG6" s="22" t="str">
        <f>IF(DATOS_FORMS!AG6="","",IFERROR(VLOOKUP(TRIM(DATOS_FORMS!AG6),ESCALAS!$A$25:$B$30,2,0),"?"))</f>
        <v/>
      </c>
      <c r="AH6" s="22" t="str">
        <f>IF(DATOS_FORMS!AH6="","",IFERROR(VLOOKUP(TRIM(DATOS_FORMS!AH6),ESCALAS!$A$25:$B$30,2,0),"?"))</f>
        <v/>
      </c>
      <c r="AI6" s="22" t="str">
        <f>IF(DATOS_FORMS!AI6="","",IFERROR(VLOOKUP(TRIM(DATOS_FORMS!AI6),ESCALAS!$A$25:$B$30,2,0),"?"))</f>
        <v/>
      </c>
      <c r="AJ6" s="22" t="str">
        <f>IF(DATOS_FORMS!AJ6="","",IFERROR(VLOOKUP(TRIM(DATOS_FORMS!AJ6),ESCALAS!$A$25:$B$30,2,0),"?"))</f>
        <v/>
      </c>
      <c r="AK6" s="22" t="str">
        <f>IF(DATOS_FORMS!AK6="","",IFERROR(VLOOKUP(TRIM(DATOS_FORMS!AK6),ESCALAS!$A$25:$B$30,2,0),"?"))</f>
        <v/>
      </c>
      <c r="AL6" s="22" t="str">
        <f>IF(DATOS_FORMS!AL6="","",IFERROR(VLOOKUP(TRIM(DATOS_FORMS!AL6),ESCALAS!$A$25:$B$30,2,0),"?"))</f>
        <v/>
      </c>
      <c r="AM6" s="22" t="str">
        <f>IF(DATOS_FORMS!AM6="","",IFERROR(VLOOKUP(TRIM(DATOS_FORMS!AM6),ESCALAS!$A$35:$B$41,2,0),"?"))</f>
        <v/>
      </c>
      <c r="AN6" s="22" t="str">
        <f>IF(DATOS_FORMS!AN6="","",IFERROR(VLOOKUP(TRIM(DATOS_FORMS!AN6),ESCALAS!$A$35:$B$41,2,0),"?"))</f>
        <v/>
      </c>
      <c r="AO6" s="22" t="str">
        <f>IF(DATOS_FORMS!AO6="","",IFERROR(VLOOKUP(TRIM(DATOS_FORMS!AO6),ESCALAS!$A$35:$B$41,2,0),"?"))</f>
        <v/>
      </c>
      <c r="AP6" s="22" t="str">
        <f>IF(DATOS_FORMS!AP6="","",IFERROR(VLOOKUP(TRIM(DATOS_FORMS!AP6),ESCALAS!$A$35:$B$41,2,0),"?"))</f>
        <v/>
      </c>
      <c r="AQ6" s="22" t="str">
        <f>IF(DATOS_FORMS!AQ6="","",IFERROR(VLOOKUP(TRIM(DATOS_FORMS!AQ6),ESCALAS!$A$35:$B$41,2,0),"?"))</f>
        <v/>
      </c>
      <c r="AR6" s="22" t="str">
        <f>IF(DATOS_FORMS!AR6="","",IFERROR(VLOOKUP(TRIM(DATOS_FORMS!AR6),ESCALAS!$A$35:$B$41,2,0),"?"))</f>
        <v/>
      </c>
      <c r="AS6" s="22" t="str">
        <f>IF(DATOS_FORMS!AS6="","",IFERROR(VLOOKUP(TRIM(DATOS_FORMS!AS6),ESCALAS!$A$35:$B$41,2,0),"?"))</f>
        <v/>
      </c>
      <c r="AT6" s="22" t="str">
        <f>IF(DATOS_FORMS!AT6="","",IFERROR(VLOOKUP(TRIM(DATOS_FORMS!AT6),ESCALAS!$A$35:$B$41,2,0),"?"))</f>
        <v/>
      </c>
      <c r="AU6" s="22" t="str">
        <f>IF(DATOS_FORMS!AU6="","",IFERROR(VLOOKUP(TRIM(DATOS_FORMS!AU6),ESCALAS!$A$35:$B$41,2,0),"?"))</f>
        <v/>
      </c>
      <c r="AV6" s="22" t="str">
        <f>IF(DATOS_FORMS!AV6="","",IFERROR(VLOOKUP(TRIM(DATOS_FORMS!AV6),ESCALAS!$A$46:$B$49,2,0),"?"))</f>
        <v/>
      </c>
      <c r="AW6" s="22" t="str">
        <f>IF(DATOS_FORMS!AW6="","",IFERROR(VLOOKUP(TRIM(DATOS_FORMS!AW6),ESCALAS!$A$46:$B$49,2,0),"?"))</f>
        <v/>
      </c>
      <c r="AX6" s="22" t="str">
        <f>IF(DATOS_FORMS!AX6="","",IFERROR(VLOOKUP(TRIM(DATOS_FORMS!AX6),ESCALAS!$A$46:$B$49,2,0),"?"))</f>
        <v/>
      </c>
      <c r="AY6" s="22" t="str">
        <f>IF(DATOS_FORMS!AY6="","",IFERROR(VLOOKUP(TRIM(DATOS_FORMS!AY6),ESCALAS!$A$46:$B$49,2,0),"?"))</f>
        <v/>
      </c>
      <c r="AZ6" s="22" t="str">
        <f>IF(DATOS_FORMS!AZ6="","",IFERROR(VLOOKUP(TRIM(DATOS_FORMS!AZ6),ESCALAS!$A$46:$B$49,2,0),"?"))</f>
        <v/>
      </c>
      <c r="BA6" s="22" t="str">
        <f>IF(DATOS_FORMS!BA6="","",IFERROR(VLOOKUP(TRIM(DATOS_FORMS!BA6),ESCALAS!$A$46:$B$49,2,0),"?"))</f>
        <v/>
      </c>
      <c r="BB6" s="22" t="str">
        <f>IF(DATOS_FORMS!BB6="","",IFERROR(VLOOKUP(TRIM(DATOS_FORMS!BB6),ESCALAS!$A$46:$B$49,2,0),"?"))</f>
        <v/>
      </c>
      <c r="BC6" s="22" t="str">
        <f>IF(DATOS_FORMS!BC6="","",IFERROR(VLOOKUP(TRIM(DATOS_FORMS!BC6),ESCALAS!$A$46:$B$49,2,0),"?"))</f>
        <v/>
      </c>
      <c r="BD6" s="22" t="str">
        <f>IF(DATOS_FORMS!BD6="","",IFERROR(VLOOKUP(TRIM(DATOS_FORMS!BD6),ESCALAS!$A$46:$B$49,2,0),"?"))</f>
        <v/>
      </c>
      <c r="BE6" s="22" t="str">
        <f>IF(DATOS_FORMS!BE6="","",IFERROR(VLOOKUP(TRIM(DATOS_FORMS!BE6),ESCALAS!$A$46:$B$49,2,0),"?"))</f>
        <v/>
      </c>
      <c r="BF6" s="22" t="str">
        <f>IF(DATOS_FORMS!BF6="","",IFERROR(VLOOKUP(TRIM(DATOS_FORMS!BF6),ESCALAS!$A$46:$B$49,2,0),"?"))</f>
        <v/>
      </c>
      <c r="BG6" s="22" t="str">
        <f>IF(DATOS_FORMS!BG6="","",IFERROR(VLOOKUP(TRIM(DATOS_FORMS!BG6),ESCALAS!$A$46:$B$49,2,0),"?"))</f>
        <v/>
      </c>
      <c r="BH6" s="22" t="str">
        <f>IF(DATOS_FORMS!BH6="","",IFERROR(VLOOKUP(TRIM(DATOS_FORMS!BH6),ESCALAS!$A$46:$B$49,2,0),"?"))</f>
        <v/>
      </c>
      <c r="BI6" s="22" t="str">
        <f>IF(DATOS_FORMS!BI6="","",IFERROR(VLOOKUP(TRIM(DATOS_FORMS!BI6),ESCALAS!$A$46:$B$49,2,0),"?"))</f>
        <v/>
      </c>
      <c r="BJ6" s="22" t="str">
        <f>IF(DATOS_FORMS!BJ6="","",IFERROR(VLOOKUP(TRIM(DATOS_FORMS!BJ6),ESCALAS!$A$46:$B$49,2,0),"?"))</f>
        <v/>
      </c>
    </row>
    <row r="7" spans="1:62" x14ac:dyDescent="0.25">
      <c r="A7" s="22" t="str">
        <f>IF(DATOS_FORMS!B7="","",ROW()-1)</f>
        <v/>
      </c>
      <c r="B7" s="22" t="str">
        <f>IF(DATOS_FORMS!B7="","",IFERROR(VALUE(TRIM(DATOS_FORMS!B7)),IFERROR(VALUE(LEFT(TRIM(DATOS_FORMS!B7),FIND(" ",TRIM(DATOS_FORMS!B7)&amp;" ")-1)),"?")))</f>
        <v/>
      </c>
      <c r="C7" s="22" t="str">
        <f>IF(DATOS_FORMS!C7="","",IFERROR(VLOOKUP(TRIM(DATOS_FORMS!C7),ESCALAS!$A$54:$B$55,2,0),"?"))</f>
        <v/>
      </c>
      <c r="D7" s="22" t="str">
        <f>IF(DATOS_FORMS!D7="","",IFERROR(VLOOKUP(TRIM(DATOS_FORMS!D7),ESCALAS!$A$67:$B$68,2,0),"?"))</f>
        <v/>
      </c>
      <c r="E7" s="23" t="str">
        <f>IF(DATOS_FORMS!E7="","",DATOS_FORMS!E7)</f>
        <v/>
      </c>
      <c r="F7" s="23" t="str">
        <f>IF(DATOS_FORMS!F7="","",DATOS_FORMS!F7)</f>
        <v/>
      </c>
      <c r="G7" s="22" t="str">
        <f>IF(DATOS_FORMS!G7="","",IFERROR(VLOOKUP(TRIM(DATOS_FORMS!G7),ESCALAS!$A$60:$B$62,2,0),"?"))</f>
        <v/>
      </c>
      <c r="H7" s="23" t="str">
        <f>IF(DATOS_FORMS!H7="","",DATOS_FORMS!H7)</f>
        <v/>
      </c>
      <c r="I7" s="22" t="str">
        <f>IF(DATOS_FORMS!I7="","",IFERROR(VLOOKUP(TRIM(DATOS_FORMS!I7),ESCALAS!$A$60:$B$62,2,0),"?"))</f>
        <v/>
      </c>
      <c r="J7" s="22" t="str">
        <f>IF(DATOS_FORMS!J7="","",IFERROR(VLOOKUP(TRIM(DATOS_FORMS!J7),ESCALAS!$A$73:$B$86,2,0),7))</f>
        <v/>
      </c>
      <c r="K7" s="22" t="str">
        <f>IF(DATOS_FORMS!K7="","",IFERROR(VLOOKUP(TRIM(DATOS_FORMS!K7),ESCALAS!$A$6:$B$12,2,0),"?"))</f>
        <v/>
      </c>
      <c r="L7" s="22" t="str">
        <f>IF(DATOS_FORMS!L7="","",IFERROR(VLOOKUP(TRIM(DATOS_FORMS!L7),ESCALAS!$A$6:$B$12,2,0),"?"))</f>
        <v/>
      </c>
      <c r="M7" s="22" t="str">
        <f>IF(DATOS_FORMS!M7="","",IFERROR(VLOOKUP(TRIM(DATOS_FORMS!M7),ESCALAS!$A$6:$B$12,2,0),"?"))</f>
        <v/>
      </c>
      <c r="N7" s="22" t="str">
        <f>IF(DATOS_FORMS!N7="","",IFERROR(VLOOKUP(TRIM(DATOS_FORMS!N7),ESCALAS!$A$6:$B$12,2,0),"?"))</f>
        <v/>
      </c>
      <c r="O7" s="22" t="str">
        <f>IF(DATOS_FORMS!O7="","",IFERROR(VLOOKUP(TRIM(DATOS_FORMS!O7),ESCALAS!$A$6:$B$12,2,0),"?"))</f>
        <v/>
      </c>
      <c r="P7" s="22" t="str">
        <f>IF(DATOS_FORMS!P7="","",IFERROR(VLOOKUP(TRIM(DATOS_FORMS!P7),ESCALAS!$A$6:$B$12,2,0),"?"))</f>
        <v/>
      </c>
      <c r="Q7" s="22" t="str">
        <f>IF(DATOS_FORMS!Q7="","",IFERROR(VLOOKUP(TRIM(DATOS_FORMS!Q7),ESCALAS!$A$6:$B$12,2,0),"?"))</f>
        <v/>
      </c>
      <c r="R7" s="22" t="str">
        <f>IF(DATOS_FORMS!R7="","",IFERROR(VLOOKUP(TRIM(DATOS_FORMS!R7),ESCALAS!$A$6:$B$12,2,0),"?"))</f>
        <v/>
      </c>
      <c r="S7" s="22" t="str">
        <f>IF(DATOS_FORMS!S7="","",IFERROR(VLOOKUP(TRIM(DATOS_FORMS!S7),ESCALAS!$A$6:$B$12,2,0),"?"))</f>
        <v/>
      </c>
      <c r="T7" s="22" t="str">
        <f>IF(DATOS_FORMS!T7="","",IFERROR(VLOOKUP(TRIM(DATOS_FORMS!T7),ESCALAS!$A$6:$B$12,2,0),"?"))</f>
        <v/>
      </c>
      <c r="U7" s="22" t="str">
        <f>IF(DATOS_FORMS!U7="","",IFERROR(VLOOKUP(TRIM(DATOS_FORMS!U7),ESCALAS!$A$17:$B$20,2,0),"?"))</f>
        <v/>
      </c>
      <c r="V7" s="22" t="str">
        <f>IF(DATOS_FORMS!V7="","",IFERROR(VLOOKUP(TRIM(DATOS_FORMS!V7),ESCALAS!$A$17:$B$20,2,0),"?"))</f>
        <v/>
      </c>
      <c r="W7" s="22" t="str">
        <f>IF(DATOS_FORMS!W7="","",IFERROR(VLOOKUP(TRIM(DATOS_FORMS!W7),ESCALAS!$A$17:$B$20,2,0),"?"))</f>
        <v/>
      </c>
      <c r="X7" s="22" t="str">
        <f>IF(DATOS_FORMS!X7="","",IFERROR(VLOOKUP(TRIM(DATOS_FORMS!X7),ESCALAS!$A$17:$B$20,2,0),"?"))</f>
        <v/>
      </c>
      <c r="Y7" s="22" t="str">
        <f>IF(DATOS_FORMS!Y7="","",IFERROR(VLOOKUP(TRIM(DATOS_FORMS!Y7),ESCALAS!$A$17:$B$20,2,0),"?"))</f>
        <v/>
      </c>
      <c r="Z7" s="22" t="str">
        <f>IF(DATOS_FORMS!Z7="","",IFERROR(VLOOKUP(TRIM(DATOS_FORMS!Z7),ESCALAS!$A$17:$B$20,2,0),"?"))</f>
        <v/>
      </c>
      <c r="AA7" s="22" t="str">
        <f>IF(DATOS_FORMS!AA7="","",IFERROR(VLOOKUP(TRIM(DATOS_FORMS!AA7),ESCALAS!$A$17:$B$20,2,0),"?"))</f>
        <v/>
      </c>
      <c r="AB7" s="22" t="str">
        <f>IF(DATOS_FORMS!AB7="","",IFERROR(VLOOKUP(TRIM(DATOS_FORMS!AB7),ESCALAS!$A$17:$B$20,2,0),"?"))</f>
        <v/>
      </c>
      <c r="AC7" s="22" t="str">
        <f>IF(DATOS_FORMS!AC7="","",IFERROR(VLOOKUP(TRIM(DATOS_FORMS!AC7),ESCALAS!$A$25:$B$30,2,0),"?"))</f>
        <v/>
      </c>
      <c r="AD7" s="22" t="str">
        <f>IF(DATOS_FORMS!AD7="","",IFERROR(VLOOKUP(TRIM(DATOS_FORMS!AD7),ESCALAS!$A$25:$B$30,2,0),"?"))</f>
        <v/>
      </c>
      <c r="AE7" s="22" t="str">
        <f>IF(DATOS_FORMS!AE7="","",IFERROR(VLOOKUP(TRIM(DATOS_FORMS!AE7),ESCALAS!$A$25:$B$30,2,0),"?"))</f>
        <v/>
      </c>
      <c r="AF7" s="22" t="str">
        <f>IF(DATOS_FORMS!AF7="","",IFERROR(VLOOKUP(TRIM(DATOS_FORMS!AF7),ESCALAS!$A$25:$B$30,2,0),"?"))</f>
        <v/>
      </c>
      <c r="AG7" s="22" t="str">
        <f>IF(DATOS_FORMS!AG7="","",IFERROR(VLOOKUP(TRIM(DATOS_FORMS!AG7),ESCALAS!$A$25:$B$30,2,0),"?"))</f>
        <v/>
      </c>
      <c r="AH7" s="22" t="str">
        <f>IF(DATOS_FORMS!AH7="","",IFERROR(VLOOKUP(TRIM(DATOS_FORMS!AH7),ESCALAS!$A$25:$B$30,2,0),"?"))</f>
        <v/>
      </c>
      <c r="AI7" s="22" t="str">
        <f>IF(DATOS_FORMS!AI7="","",IFERROR(VLOOKUP(TRIM(DATOS_FORMS!AI7),ESCALAS!$A$25:$B$30,2,0),"?"))</f>
        <v/>
      </c>
      <c r="AJ7" s="22" t="str">
        <f>IF(DATOS_FORMS!AJ7="","",IFERROR(VLOOKUP(TRIM(DATOS_FORMS!AJ7),ESCALAS!$A$25:$B$30,2,0),"?"))</f>
        <v/>
      </c>
      <c r="AK7" s="22" t="str">
        <f>IF(DATOS_FORMS!AK7="","",IFERROR(VLOOKUP(TRIM(DATOS_FORMS!AK7),ESCALAS!$A$25:$B$30,2,0),"?"))</f>
        <v/>
      </c>
      <c r="AL7" s="22" t="str">
        <f>IF(DATOS_FORMS!AL7="","",IFERROR(VLOOKUP(TRIM(DATOS_FORMS!AL7),ESCALAS!$A$25:$B$30,2,0),"?"))</f>
        <v/>
      </c>
      <c r="AM7" s="22" t="str">
        <f>IF(DATOS_FORMS!AM7="","",IFERROR(VLOOKUP(TRIM(DATOS_FORMS!AM7),ESCALAS!$A$35:$B$41,2,0),"?"))</f>
        <v/>
      </c>
      <c r="AN7" s="22" t="str">
        <f>IF(DATOS_FORMS!AN7="","",IFERROR(VLOOKUP(TRIM(DATOS_FORMS!AN7),ESCALAS!$A$35:$B$41,2,0),"?"))</f>
        <v/>
      </c>
      <c r="AO7" s="22" t="str">
        <f>IF(DATOS_FORMS!AO7="","",IFERROR(VLOOKUP(TRIM(DATOS_FORMS!AO7),ESCALAS!$A$35:$B$41,2,0),"?"))</f>
        <v/>
      </c>
      <c r="AP7" s="22" t="str">
        <f>IF(DATOS_FORMS!AP7="","",IFERROR(VLOOKUP(TRIM(DATOS_FORMS!AP7),ESCALAS!$A$35:$B$41,2,0),"?"))</f>
        <v/>
      </c>
      <c r="AQ7" s="22" t="str">
        <f>IF(DATOS_FORMS!AQ7="","",IFERROR(VLOOKUP(TRIM(DATOS_FORMS!AQ7),ESCALAS!$A$35:$B$41,2,0),"?"))</f>
        <v/>
      </c>
      <c r="AR7" s="22" t="str">
        <f>IF(DATOS_FORMS!AR7="","",IFERROR(VLOOKUP(TRIM(DATOS_FORMS!AR7),ESCALAS!$A$35:$B$41,2,0),"?"))</f>
        <v/>
      </c>
      <c r="AS7" s="22" t="str">
        <f>IF(DATOS_FORMS!AS7="","",IFERROR(VLOOKUP(TRIM(DATOS_FORMS!AS7),ESCALAS!$A$35:$B$41,2,0),"?"))</f>
        <v/>
      </c>
      <c r="AT7" s="22" t="str">
        <f>IF(DATOS_FORMS!AT7="","",IFERROR(VLOOKUP(TRIM(DATOS_FORMS!AT7),ESCALAS!$A$35:$B$41,2,0),"?"))</f>
        <v/>
      </c>
      <c r="AU7" s="22" t="str">
        <f>IF(DATOS_FORMS!AU7="","",IFERROR(VLOOKUP(TRIM(DATOS_FORMS!AU7),ESCALAS!$A$35:$B$41,2,0),"?"))</f>
        <v/>
      </c>
      <c r="AV7" s="22" t="str">
        <f>IF(DATOS_FORMS!AV7="","",IFERROR(VLOOKUP(TRIM(DATOS_FORMS!AV7),ESCALAS!$A$46:$B$49,2,0),"?"))</f>
        <v/>
      </c>
      <c r="AW7" s="22" t="str">
        <f>IF(DATOS_FORMS!AW7="","",IFERROR(VLOOKUP(TRIM(DATOS_FORMS!AW7),ESCALAS!$A$46:$B$49,2,0),"?"))</f>
        <v/>
      </c>
      <c r="AX7" s="22" t="str">
        <f>IF(DATOS_FORMS!AX7="","",IFERROR(VLOOKUP(TRIM(DATOS_FORMS!AX7),ESCALAS!$A$46:$B$49,2,0),"?"))</f>
        <v/>
      </c>
      <c r="AY7" s="22" t="str">
        <f>IF(DATOS_FORMS!AY7="","",IFERROR(VLOOKUP(TRIM(DATOS_FORMS!AY7),ESCALAS!$A$46:$B$49,2,0),"?"))</f>
        <v/>
      </c>
      <c r="AZ7" s="22" t="str">
        <f>IF(DATOS_FORMS!AZ7="","",IFERROR(VLOOKUP(TRIM(DATOS_FORMS!AZ7),ESCALAS!$A$46:$B$49,2,0),"?"))</f>
        <v/>
      </c>
      <c r="BA7" s="22" t="str">
        <f>IF(DATOS_FORMS!BA7="","",IFERROR(VLOOKUP(TRIM(DATOS_FORMS!BA7),ESCALAS!$A$46:$B$49,2,0),"?"))</f>
        <v/>
      </c>
      <c r="BB7" s="22" t="str">
        <f>IF(DATOS_FORMS!BB7="","",IFERROR(VLOOKUP(TRIM(DATOS_FORMS!BB7),ESCALAS!$A$46:$B$49,2,0),"?"))</f>
        <v/>
      </c>
      <c r="BC7" s="22" t="str">
        <f>IF(DATOS_FORMS!BC7="","",IFERROR(VLOOKUP(TRIM(DATOS_FORMS!BC7),ESCALAS!$A$46:$B$49,2,0),"?"))</f>
        <v/>
      </c>
      <c r="BD7" s="22" t="str">
        <f>IF(DATOS_FORMS!BD7="","",IFERROR(VLOOKUP(TRIM(DATOS_FORMS!BD7),ESCALAS!$A$46:$B$49,2,0),"?"))</f>
        <v/>
      </c>
      <c r="BE7" s="22" t="str">
        <f>IF(DATOS_FORMS!BE7="","",IFERROR(VLOOKUP(TRIM(DATOS_FORMS!BE7),ESCALAS!$A$46:$B$49,2,0),"?"))</f>
        <v/>
      </c>
      <c r="BF7" s="22" t="str">
        <f>IF(DATOS_FORMS!BF7="","",IFERROR(VLOOKUP(TRIM(DATOS_FORMS!BF7),ESCALAS!$A$46:$B$49,2,0),"?"))</f>
        <v/>
      </c>
      <c r="BG7" s="22" t="str">
        <f>IF(DATOS_FORMS!BG7="","",IFERROR(VLOOKUP(TRIM(DATOS_FORMS!BG7),ESCALAS!$A$46:$B$49,2,0),"?"))</f>
        <v/>
      </c>
      <c r="BH7" s="22" t="str">
        <f>IF(DATOS_FORMS!BH7="","",IFERROR(VLOOKUP(TRIM(DATOS_FORMS!BH7),ESCALAS!$A$46:$B$49,2,0),"?"))</f>
        <v/>
      </c>
      <c r="BI7" s="22" t="str">
        <f>IF(DATOS_FORMS!BI7="","",IFERROR(VLOOKUP(TRIM(DATOS_FORMS!BI7),ESCALAS!$A$46:$B$49,2,0),"?"))</f>
        <v/>
      </c>
      <c r="BJ7" s="22" t="str">
        <f>IF(DATOS_FORMS!BJ7="","",IFERROR(VLOOKUP(TRIM(DATOS_FORMS!BJ7),ESCALAS!$A$46:$B$49,2,0),"?"))</f>
        <v/>
      </c>
    </row>
    <row r="8" spans="1:62" x14ac:dyDescent="0.25">
      <c r="A8" s="22" t="str">
        <f>IF(DATOS_FORMS!B8="","",ROW()-1)</f>
        <v/>
      </c>
      <c r="B8" s="22" t="str">
        <f>IF(DATOS_FORMS!B8="","",IFERROR(VALUE(TRIM(DATOS_FORMS!B8)),IFERROR(VALUE(LEFT(TRIM(DATOS_FORMS!B8),FIND(" ",TRIM(DATOS_FORMS!B8)&amp;" ")-1)),"?")))</f>
        <v/>
      </c>
      <c r="C8" s="22" t="str">
        <f>IF(DATOS_FORMS!C8="","",IFERROR(VLOOKUP(TRIM(DATOS_FORMS!C8),ESCALAS!$A$54:$B$55,2,0),"?"))</f>
        <v/>
      </c>
      <c r="D8" s="22" t="str">
        <f>IF(DATOS_FORMS!D8="","",IFERROR(VLOOKUP(TRIM(DATOS_FORMS!D8),ESCALAS!$A$67:$B$68,2,0),"?"))</f>
        <v/>
      </c>
      <c r="E8" s="23" t="str">
        <f>IF(DATOS_FORMS!E8="","",DATOS_FORMS!E8)</f>
        <v/>
      </c>
      <c r="F8" s="23" t="str">
        <f>IF(DATOS_FORMS!F8="","",DATOS_FORMS!F8)</f>
        <v/>
      </c>
      <c r="G8" s="22" t="str">
        <f>IF(DATOS_FORMS!G8="","",IFERROR(VLOOKUP(TRIM(DATOS_FORMS!G8),ESCALAS!$A$60:$B$62,2,0),"?"))</f>
        <v/>
      </c>
      <c r="H8" s="23" t="str">
        <f>IF(DATOS_FORMS!H8="","",DATOS_FORMS!H8)</f>
        <v/>
      </c>
      <c r="I8" s="22" t="str">
        <f>IF(DATOS_FORMS!I8="","",IFERROR(VLOOKUP(TRIM(DATOS_FORMS!I8),ESCALAS!$A$60:$B$62,2,0),"?"))</f>
        <v/>
      </c>
      <c r="J8" s="22" t="str">
        <f>IF(DATOS_FORMS!J8="","",IFERROR(VLOOKUP(TRIM(DATOS_FORMS!J8),ESCALAS!$A$73:$B$86,2,0),7))</f>
        <v/>
      </c>
      <c r="K8" s="22" t="str">
        <f>IF(DATOS_FORMS!K8="","",IFERROR(VLOOKUP(TRIM(DATOS_FORMS!K8),ESCALAS!$A$6:$B$12,2,0),"?"))</f>
        <v/>
      </c>
      <c r="L8" s="22" t="str">
        <f>IF(DATOS_FORMS!L8="","",IFERROR(VLOOKUP(TRIM(DATOS_FORMS!L8),ESCALAS!$A$6:$B$12,2,0),"?"))</f>
        <v/>
      </c>
      <c r="M8" s="22" t="str">
        <f>IF(DATOS_FORMS!M8="","",IFERROR(VLOOKUP(TRIM(DATOS_FORMS!M8),ESCALAS!$A$6:$B$12,2,0),"?"))</f>
        <v/>
      </c>
      <c r="N8" s="22" t="str">
        <f>IF(DATOS_FORMS!N8="","",IFERROR(VLOOKUP(TRIM(DATOS_FORMS!N8),ESCALAS!$A$6:$B$12,2,0),"?"))</f>
        <v/>
      </c>
      <c r="O8" s="22" t="str">
        <f>IF(DATOS_FORMS!O8="","",IFERROR(VLOOKUP(TRIM(DATOS_FORMS!O8),ESCALAS!$A$6:$B$12,2,0),"?"))</f>
        <v/>
      </c>
      <c r="P8" s="22" t="str">
        <f>IF(DATOS_FORMS!P8="","",IFERROR(VLOOKUP(TRIM(DATOS_FORMS!P8),ESCALAS!$A$6:$B$12,2,0),"?"))</f>
        <v/>
      </c>
      <c r="Q8" s="22" t="str">
        <f>IF(DATOS_FORMS!Q8="","",IFERROR(VLOOKUP(TRIM(DATOS_FORMS!Q8),ESCALAS!$A$6:$B$12,2,0),"?"))</f>
        <v/>
      </c>
      <c r="R8" s="22" t="str">
        <f>IF(DATOS_FORMS!R8="","",IFERROR(VLOOKUP(TRIM(DATOS_FORMS!R8),ESCALAS!$A$6:$B$12,2,0),"?"))</f>
        <v/>
      </c>
      <c r="S8" s="22" t="str">
        <f>IF(DATOS_FORMS!S8="","",IFERROR(VLOOKUP(TRIM(DATOS_FORMS!S8),ESCALAS!$A$6:$B$12,2,0),"?"))</f>
        <v/>
      </c>
      <c r="T8" s="22" t="str">
        <f>IF(DATOS_FORMS!T8="","",IFERROR(VLOOKUP(TRIM(DATOS_FORMS!T8),ESCALAS!$A$6:$B$12,2,0),"?"))</f>
        <v/>
      </c>
      <c r="U8" s="22" t="str">
        <f>IF(DATOS_FORMS!U8="","",IFERROR(VLOOKUP(TRIM(DATOS_FORMS!U8),ESCALAS!$A$17:$B$20,2,0),"?"))</f>
        <v/>
      </c>
      <c r="V8" s="22" t="str">
        <f>IF(DATOS_FORMS!V8="","",IFERROR(VLOOKUP(TRIM(DATOS_FORMS!V8),ESCALAS!$A$17:$B$20,2,0),"?"))</f>
        <v/>
      </c>
      <c r="W8" s="22" t="str">
        <f>IF(DATOS_FORMS!W8="","",IFERROR(VLOOKUP(TRIM(DATOS_FORMS!W8),ESCALAS!$A$17:$B$20,2,0),"?"))</f>
        <v/>
      </c>
      <c r="X8" s="22" t="str">
        <f>IF(DATOS_FORMS!X8="","",IFERROR(VLOOKUP(TRIM(DATOS_FORMS!X8),ESCALAS!$A$17:$B$20,2,0),"?"))</f>
        <v/>
      </c>
      <c r="Y8" s="22" t="str">
        <f>IF(DATOS_FORMS!Y8="","",IFERROR(VLOOKUP(TRIM(DATOS_FORMS!Y8),ESCALAS!$A$17:$B$20,2,0),"?"))</f>
        <v/>
      </c>
      <c r="Z8" s="22" t="str">
        <f>IF(DATOS_FORMS!Z8="","",IFERROR(VLOOKUP(TRIM(DATOS_FORMS!Z8),ESCALAS!$A$17:$B$20,2,0),"?"))</f>
        <v/>
      </c>
      <c r="AA8" s="22" t="str">
        <f>IF(DATOS_FORMS!AA8="","",IFERROR(VLOOKUP(TRIM(DATOS_FORMS!AA8),ESCALAS!$A$17:$B$20,2,0),"?"))</f>
        <v/>
      </c>
      <c r="AB8" s="22" t="str">
        <f>IF(DATOS_FORMS!AB8="","",IFERROR(VLOOKUP(TRIM(DATOS_FORMS!AB8),ESCALAS!$A$17:$B$20,2,0),"?"))</f>
        <v/>
      </c>
      <c r="AC8" s="22" t="str">
        <f>IF(DATOS_FORMS!AC8="","",IFERROR(VLOOKUP(TRIM(DATOS_FORMS!AC8),ESCALAS!$A$25:$B$30,2,0),"?"))</f>
        <v/>
      </c>
      <c r="AD8" s="22" t="str">
        <f>IF(DATOS_FORMS!AD8="","",IFERROR(VLOOKUP(TRIM(DATOS_FORMS!AD8),ESCALAS!$A$25:$B$30,2,0),"?"))</f>
        <v/>
      </c>
      <c r="AE8" s="22" t="str">
        <f>IF(DATOS_FORMS!AE8="","",IFERROR(VLOOKUP(TRIM(DATOS_FORMS!AE8),ESCALAS!$A$25:$B$30,2,0),"?"))</f>
        <v/>
      </c>
      <c r="AF8" s="22" t="str">
        <f>IF(DATOS_FORMS!AF8="","",IFERROR(VLOOKUP(TRIM(DATOS_FORMS!AF8),ESCALAS!$A$25:$B$30,2,0),"?"))</f>
        <v/>
      </c>
      <c r="AG8" s="22" t="str">
        <f>IF(DATOS_FORMS!AG8="","",IFERROR(VLOOKUP(TRIM(DATOS_FORMS!AG8),ESCALAS!$A$25:$B$30,2,0),"?"))</f>
        <v/>
      </c>
      <c r="AH8" s="22" t="str">
        <f>IF(DATOS_FORMS!AH8="","",IFERROR(VLOOKUP(TRIM(DATOS_FORMS!AH8),ESCALAS!$A$25:$B$30,2,0),"?"))</f>
        <v/>
      </c>
      <c r="AI8" s="22" t="str">
        <f>IF(DATOS_FORMS!AI8="","",IFERROR(VLOOKUP(TRIM(DATOS_FORMS!AI8),ESCALAS!$A$25:$B$30,2,0),"?"))</f>
        <v/>
      </c>
      <c r="AJ8" s="22" t="str">
        <f>IF(DATOS_FORMS!AJ8="","",IFERROR(VLOOKUP(TRIM(DATOS_FORMS!AJ8),ESCALAS!$A$25:$B$30,2,0),"?"))</f>
        <v/>
      </c>
      <c r="AK8" s="22" t="str">
        <f>IF(DATOS_FORMS!AK8="","",IFERROR(VLOOKUP(TRIM(DATOS_FORMS!AK8),ESCALAS!$A$25:$B$30,2,0),"?"))</f>
        <v/>
      </c>
      <c r="AL8" s="22" t="str">
        <f>IF(DATOS_FORMS!AL8="","",IFERROR(VLOOKUP(TRIM(DATOS_FORMS!AL8),ESCALAS!$A$25:$B$30,2,0),"?"))</f>
        <v/>
      </c>
      <c r="AM8" s="22" t="str">
        <f>IF(DATOS_FORMS!AM8="","",IFERROR(VLOOKUP(TRIM(DATOS_FORMS!AM8),ESCALAS!$A$35:$B$41,2,0),"?"))</f>
        <v/>
      </c>
      <c r="AN8" s="22" t="str">
        <f>IF(DATOS_FORMS!AN8="","",IFERROR(VLOOKUP(TRIM(DATOS_FORMS!AN8),ESCALAS!$A$35:$B$41,2,0),"?"))</f>
        <v/>
      </c>
      <c r="AO8" s="22" t="str">
        <f>IF(DATOS_FORMS!AO8="","",IFERROR(VLOOKUP(TRIM(DATOS_FORMS!AO8),ESCALAS!$A$35:$B$41,2,0),"?"))</f>
        <v/>
      </c>
      <c r="AP8" s="22" t="str">
        <f>IF(DATOS_FORMS!AP8="","",IFERROR(VLOOKUP(TRIM(DATOS_FORMS!AP8),ESCALAS!$A$35:$B$41,2,0),"?"))</f>
        <v/>
      </c>
      <c r="AQ8" s="22" t="str">
        <f>IF(DATOS_FORMS!AQ8="","",IFERROR(VLOOKUP(TRIM(DATOS_FORMS!AQ8),ESCALAS!$A$35:$B$41,2,0),"?"))</f>
        <v/>
      </c>
      <c r="AR8" s="22" t="str">
        <f>IF(DATOS_FORMS!AR8="","",IFERROR(VLOOKUP(TRIM(DATOS_FORMS!AR8),ESCALAS!$A$35:$B$41,2,0),"?"))</f>
        <v/>
      </c>
      <c r="AS8" s="22" t="str">
        <f>IF(DATOS_FORMS!AS8="","",IFERROR(VLOOKUP(TRIM(DATOS_FORMS!AS8),ESCALAS!$A$35:$B$41,2,0),"?"))</f>
        <v/>
      </c>
      <c r="AT8" s="22" t="str">
        <f>IF(DATOS_FORMS!AT8="","",IFERROR(VLOOKUP(TRIM(DATOS_FORMS!AT8),ESCALAS!$A$35:$B$41,2,0),"?"))</f>
        <v/>
      </c>
      <c r="AU8" s="22" t="str">
        <f>IF(DATOS_FORMS!AU8="","",IFERROR(VLOOKUP(TRIM(DATOS_FORMS!AU8),ESCALAS!$A$35:$B$41,2,0),"?"))</f>
        <v/>
      </c>
      <c r="AV8" s="22" t="str">
        <f>IF(DATOS_FORMS!AV8="","",IFERROR(VLOOKUP(TRIM(DATOS_FORMS!AV8),ESCALAS!$A$46:$B$49,2,0),"?"))</f>
        <v/>
      </c>
      <c r="AW8" s="22" t="str">
        <f>IF(DATOS_FORMS!AW8="","",IFERROR(VLOOKUP(TRIM(DATOS_FORMS!AW8),ESCALAS!$A$46:$B$49,2,0),"?"))</f>
        <v/>
      </c>
      <c r="AX8" s="22" t="str">
        <f>IF(DATOS_FORMS!AX8="","",IFERROR(VLOOKUP(TRIM(DATOS_FORMS!AX8),ESCALAS!$A$46:$B$49,2,0),"?"))</f>
        <v/>
      </c>
      <c r="AY8" s="22" t="str">
        <f>IF(DATOS_FORMS!AY8="","",IFERROR(VLOOKUP(TRIM(DATOS_FORMS!AY8),ESCALAS!$A$46:$B$49,2,0),"?"))</f>
        <v/>
      </c>
      <c r="AZ8" s="22" t="str">
        <f>IF(DATOS_FORMS!AZ8="","",IFERROR(VLOOKUP(TRIM(DATOS_FORMS!AZ8),ESCALAS!$A$46:$B$49,2,0),"?"))</f>
        <v/>
      </c>
      <c r="BA8" s="22" t="str">
        <f>IF(DATOS_FORMS!BA8="","",IFERROR(VLOOKUP(TRIM(DATOS_FORMS!BA8),ESCALAS!$A$46:$B$49,2,0),"?"))</f>
        <v/>
      </c>
      <c r="BB8" s="22" t="str">
        <f>IF(DATOS_FORMS!BB8="","",IFERROR(VLOOKUP(TRIM(DATOS_FORMS!BB8),ESCALAS!$A$46:$B$49,2,0),"?"))</f>
        <v/>
      </c>
      <c r="BC8" s="22" t="str">
        <f>IF(DATOS_FORMS!BC8="","",IFERROR(VLOOKUP(TRIM(DATOS_FORMS!BC8),ESCALAS!$A$46:$B$49,2,0),"?"))</f>
        <v/>
      </c>
      <c r="BD8" s="22" t="str">
        <f>IF(DATOS_FORMS!BD8="","",IFERROR(VLOOKUP(TRIM(DATOS_FORMS!BD8),ESCALAS!$A$46:$B$49,2,0),"?"))</f>
        <v/>
      </c>
      <c r="BE8" s="22" t="str">
        <f>IF(DATOS_FORMS!BE8="","",IFERROR(VLOOKUP(TRIM(DATOS_FORMS!BE8),ESCALAS!$A$46:$B$49,2,0),"?"))</f>
        <v/>
      </c>
      <c r="BF8" s="22" t="str">
        <f>IF(DATOS_FORMS!BF8="","",IFERROR(VLOOKUP(TRIM(DATOS_FORMS!BF8),ESCALAS!$A$46:$B$49,2,0),"?"))</f>
        <v/>
      </c>
      <c r="BG8" s="22" t="str">
        <f>IF(DATOS_FORMS!BG8="","",IFERROR(VLOOKUP(TRIM(DATOS_FORMS!BG8),ESCALAS!$A$46:$B$49,2,0),"?"))</f>
        <v/>
      </c>
      <c r="BH8" s="22" t="str">
        <f>IF(DATOS_FORMS!BH8="","",IFERROR(VLOOKUP(TRIM(DATOS_FORMS!BH8),ESCALAS!$A$46:$B$49,2,0),"?"))</f>
        <v/>
      </c>
      <c r="BI8" s="22" t="str">
        <f>IF(DATOS_FORMS!BI8="","",IFERROR(VLOOKUP(TRIM(DATOS_FORMS!BI8),ESCALAS!$A$46:$B$49,2,0),"?"))</f>
        <v/>
      </c>
      <c r="BJ8" s="22" t="str">
        <f>IF(DATOS_FORMS!BJ8="","",IFERROR(VLOOKUP(TRIM(DATOS_FORMS!BJ8),ESCALAS!$A$46:$B$49,2,0),"?"))</f>
        <v/>
      </c>
    </row>
    <row r="9" spans="1:62" x14ac:dyDescent="0.25">
      <c r="A9" s="22" t="str">
        <f>IF(DATOS_FORMS!B9="","",ROW()-1)</f>
        <v/>
      </c>
      <c r="B9" s="22" t="str">
        <f>IF(DATOS_FORMS!B9="","",IFERROR(VALUE(TRIM(DATOS_FORMS!B9)),IFERROR(VALUE(LEFT(TRIM(DATOS_FORMS!B9),FIND(" ",TRIM(DATOS_FORMS!B9)&amp;" ")-1)),"?")))</f>
        <v/>
      </c>
      <c r="C9" s="22" t="str">
        <f>IF(DATOS_FORMS!C9="","",IFERROR(VLOOKUP(TRIM(DATOS_FORMS!C9),ESCALAS!$A$54:$B$55,2,0),"?"))</f>
        <v/>
      </c>
      <c r="D9" s="22" t="str">
        <f>IF(DATOS_FORMS!D9="","",IFERROR(VLOOKUP(TRIM(DATOS_FORMS!D9),ESCALAS!$A$67:$B$68,2,0),"?"))</f>
        <v/>
      </c>
      <c r="E9" s="23" t="str">
        <f>IF(DATOS_FORMS!E9="","",DATOS_FORMS!E9)</f>
        <v/>
      </c>
      <c r="F9" s="23" t="str">
        <f>IF(DATOS_FORMS!F9="","",DATOS_FORMS!F9)</f>
        <v/>
      </c>
      <c r="G9" s="22" t="str">
        <f>IF(DATOS_FORMS!G9="","",IFERROR(VLOOKUP(TRIM(DATOS_FORMS!G9),ESCALAS!$A$60:$B$62,2,0),"?"))</f>
        <v/>
      </c>
      <c r="H9" s="23" t="str">
        <f>IF(DATOS_FORMS!H9="","",DATOS_FORMS!H9)</f>
        <v/>
      </c>
      <c r="I9" s="22" t="str">
        <f>IF(DATOS_FORMS!I9="","",IFERROR(VLOOKUP(TRIM(DATOS_FORMS!I9),ESCALAS!$A$60:$B$62,2,0),"?"))</f>
        <v/>
      </c>
      <c r="J9" s="22" t="str">
        <f>IF(DATOS_FORMS!J9="","",IFERROR(VLOOKUP(TRIM(DATOS_FORMS!J9),ESCALAS!$A$73:$B$86,2,0),7))</f>
        <v/>
      </c>
      <c r="K9" s="22" t="str">
        <f>IF(DATOS_FORMS!K9="","",IFERROR(VLOOKUP(TRIM(DATOS_FORMS!K9),ESCALAS!$A$6:$B$12,2,0),"?"))</f>
        <v/>
      </c>
      <c r="L9" s="22" t="str">
        <f>IF(DATOS_FORMS!L9="","",IFERROR(VLOOKUP(TRIM(DATOS_FORMS!L9),ESCALAS!$A$6:$B$12,2,0),"?"))</f>
        <v/>
      </c>
      <c r="M9" s="22" t="str">
        <f>IF(DATOS_FORMS!M9="","",IFERROR(VLOOKUP(TRIM(DATOS_FORMS!M9),ESCALAS!$A$6:$B$12,2,0),"?"))</f>
        <v/>
      </c>
      <c r="N9" s="22" t="str">
        <f>IF(DATOS_FORMS!N9="","",IFERROR(VLOOKUP(TRIM(DATOS_FORMS!N9),ESCALAS!$A$6:$B$12,2,0),"?"))</f>
        <v/>
      </c>
      <c r="O9" s="22" t="str">
        <f>IF(DATOS_FORMS!O9="","",IFERROR(VLOOKUP(TRIM(DATOS_FORMS!O9),ESCALAS!$A$6:$B$12,2,0),"?"))</f>
        <v/>
      </c>
      <c r="P9" s="22" t="str">
        <f>IF(DATOS_FORMS!P9="","",IFERROR(VLOOKUP(TRIM(DATOS_FORMS!P9),ESCALAS!$A$6:$B$12,2,0),"?"))</f>
        <v/>
      </c>
      <c r="Q9" s="22" t="str">
        <f>IF(DATOS_FORMS!Q9="","",IFERROR(VLOOKUP(TRIM(DATOS_FORMS!Q9),ESCALAS!$A$6:$B$12,2,0),"?"))</f>
        <v/>
      </c>
      <c r="R9" s="22" t="str">
        <f>IF(DATOS_FORMS!R9="","",IFERROR(VLOOKUP(TRIM(DATOS_FORMS!R9),ESCALAS!$A$6:$B$12,2,0),"?"))</f>
        <v/>
      </c>
      <c r="S9" s="22" t="str">
        <f>IF(DATOS_FORMS!S9="","",IFERROR(VLOOKUP(TRIM(DATOS_FORMS!S9),ESCALAS!$A$6:$B$12,2,0),"?"))</f>
        <v/>
      </c>
      <c r="T9" s="22" t="str">
        <f>IF(DATOS_FORMS!T9="","",IFERROR(VLOOKUP(TRIM(DATOS_FORMS!T9),ESCALAS!$A$6:$B$12,2,0),"?"))</f>
        <v/>
      </c>
      <c r="U9" s="22" t="str">
        <f>IF(DATOS_FORMS!U9="","",IFERROR(VLOOKUP(TRIM(DATOS_FORMS!U9),ESCALAS!$A$17:$B$20,2,0),"?"))</f>
        <v/>
      </c>
      <c r="V9" s="22" t="str">
        <f>IF(DATOS_FORMS!V9="","",IFERROR(VLOOKUP(TRIM(DATOS_FORMS!V9),ESCALAS!$A$17:$B$20,2,0),"?"))</f>
        <v/>
      </c>
      <c r="W9" s="22" t="str">
        <f>IF(DATOS_FORMS!W9="","",IFERROR(VLOOKUP(TRIM(DATOS_FORMS!W9),ESCALAS!$A$17:$B$20,2,0),"?"))</f>
        <v/>
      </c>
      <c r="X9" s="22" t="str">
        <f>IF(DATOS_FORMS!X9="","",IFERROR(VLOOKUP(TRIM(DATOS_FORMS!X9),ESCALAS!$A$17:$B$20,2,0),"?"))</f>
        <v/>
      </c>
      <c r="Y9" s="22" t="str">
        <f>IF(DATOS_FORMS!Y9="","",IFERROR(VLOOKUP(TRIM(DATOS_FORMS!Y9),ESCALAS!$A$17:$B$20,2,0),"?"))</f>
        <v/>
      </c>
      <c r="Z9" s="22" t="str">
        <f>IF(DATOS_FORMS!Z9="","",IFERROR(VLOOKUP(TRIM(DATOS_FORMS!Z9),ESCALAS!$A$17:$B$20,2,0),"?"))</f>
        <v/>
      </c>
      <c r="AA9" s="22" t="str">
        <f>IF(DATOS_FORMS!AA9="","",IFERROR(VLOOKUP(TRIM(DATOS_FORMS!AA9),ESCALAS!$A$17:$B$20,2,0),"?"))</f>
        <v/>
      </c>
      <c r="AB9" s="22" t="str">
        <f>IF(DATOS_FORMS!AB9="","",IFERROR(VLOOKUP(TRIM(DATOS_FORMS!AB9),ESCALAS!$A$17:$B$20,2,0),"?"))</f>
        <v/>
      </c>
      <c r="AC9" s="22" t="str">
        <f>IF(DATOS_FORMS!AC9="","",IFERROR(VLOOKUP(TRIM(DATOS_FORMS!AC9),ESCALAS!$A$25:$B$30,2,0),"?"))</f>
        <v/>
      </c>
      <c r="AD9" s="22" t="str">
        <f>IF(DATOS_FORMS!AD9="","",IFERROR(VLOOKUP(TRIM(DATOS_FORMS!AD9),ESCALAS!$A$25:$B$30,2,0),"?"))</f>
        <v/>
      </c>
      <c r="AE9" s="22" t="str">
        <f>IF(DATOS_FORMS!AE9="","",IFERROR(VLOOKUP(TRIM(DATOS_FORMS!AE9),ESCALAS!$A$25:$B$30,2,0),"?"))</f>
        <v/>
      </c>
      <c r="AF9" s="22" t="str">
        <f>IF(DATOS_FORMS!AF9="","",IFERROR(VLOOKUP(TRIM(DATOS_FORMS!AF9),ESCALAS!$A$25:$B$30,2,0),"?"))</f>
        <v/>
      </c>
      <c r="AG9" s="22" t="str">
        <f>IF(DATOS_FORMS!AG9="","",IFERROR(VLOOKUP(TRIM(DATOS_FORMS!AG9),ESCALAS!$A$25:$B$30,2,0),"?"))</f>
        <v/>
      </c>
      <c r="AH9" s="22" t="str">
        <f>IF(DATOS_FORMS!AH9="","",IFERROR(VLOOKUP(TRIM(DATOS_FORMS!AH9),ESCALAS!$A$25:$B$30,2,0),"?"))</f>
        <v/>
      </c>
      <c r="AI9" s="22" t="str">
        <f>IF(DATOS_FORMS!AI9="","",IFERROR(VLOOKUP(TRIM(DATOS_FORMS!AI9),ESCALAS!$A$25:$B$30,2,0),"?"))</f>
        <v/>
      </c>
      <c r="AJ9" s="22" t="str">
        <f>IF(DATOS_FORMS!AJ9="","",IFERROR(VLOOKUP(TRIM(DATOS_FORMS!AJ9),ESCALAS!$A$25:$B$30,2,0),"?"))</f>
        <v/>
      </c>
      <c r="AK9" s="22" t="str">
        <f>IF(DATOS_FORMS!AK9="","",IFERROR(VLOOKUP(TRIM(DATOS_FORMS!AK9),ESCALAS!$A$25:$B$30,2,0),"?"))</f>
        <v/>
      </c>
      <c r="AL9" s="22" t="str">
        <f>IF(DATOS_FORMS!AL9="","",IFERROR(VLOOKUP(TRIM(DATOS_FORMS!AL9),ESCALAS!$A$25:$B$30,2,0),"?"))</f>
        <v/>
      </c>
      <c r="AM9" s="22" t="str">
        <f>IF(DATOS_FORMS!AM9="","",IFERROR(VLOOKUP(TRIM(DATOS_FORMS!AM9),ESCALAS!$A$35:$B$41,2,0),"?"))</f>
        <v/>
      </c>
      <c r="AN9" s="22" t="str">
        <f>IF(DATOS_FORMS!AN9="","",IFERROR(VLOOKUP(TRIM(DATOS_FORMS!AN9),ESCALAS!$A$35:$B$41,2,0),"?"))</f>
        <v/>
      </c>
      <c r="AO9" s="22" t="str">
        <f>IF(DATOS_FORMS!AO9="","",IFERROR(VLOOKUP(TRIM(DATOS_FORMS!AO9),ESCALAS!$A$35:$B$41,2,0),"?"))</f>
        <v/>
      </c>
      <c r="AP9" s="22" t="str">
        <f>IF(DATOS_FORMS!AP9="","",IFERROR(VLOOKUP(TRIM(DATOS_FORMS!AP9),ESCALAS!$A$35:$B$41,2,0),"?"))</f>
        <v/>
      </c>
      <c r="AQ9" s="22" t="str">
        <f>IF(DATOS_FORMS!AQ9="","",IFERROR(VLOOKUP(TRIM(DATOS_FORMS!AQ9),ESCALAS!$A$35:$B$41,2,0),"?"))</f>
        <v/>
      </c>
      <c r="AR9" s="22" t="str">
        <f>IF(DATOS_FORMS!AR9="","",IFERROR(VLOOKUP(TRIM(DATOS_FORMS!AR9),ESCALAS!$A$35:$B$41,2,0),"?"))</f>
        <v/>
      </c>
      <c r="AS9" s="22" t="str">
        <f>IF(DATOS_FORMS!AS9="","",IFERROR(VLOOKUP(TRIM(DATOS_FORMS!AS9),ESCALAS!$A$35:$B$41,2,0),"?"))</f>
        <v/>
      </c>
      <c r="AT9" s="22" t="str">
        <f>IF(DATOS_FORMS!AT9="","",IFERROR(VLOOKUP(TRIM(DATOS_FORMS!AT9),ESCALAS!$A$35:$B$41,2,0),"?"))</f>
        <v/>
      </c>
      <c r="AU9" s="22" t="str">
        <f>IF(DATOS_FORMS!AU9="","",IFERROR(VLOOKUP(TRIM(DATOS_FORMS!AU9),ESCALAS!$A$35:$B$41,2,0),"?"))</f>
        <v/>
      </c>
      <c r="AV9" s="22" t="str">
        <f>IF(DATOS_FORMS!AV9="","",IFERROR(VLOOKUP(TRIM(DATOS_FORMS!AV9),ESCALAS!$A$46:$B$49,2,0),"?"))</f>
        <v/>
      </c>
      <c r="AW9" s="22" t="str">
        <f>IF(DATOS_FORMS!AW9="","",IFERROR(VLOOKUP(TRIM(DATOS_FORMS!AW9),ESCALAS!$A$46:$B$49,2,0),"?"))</f>
        <v/>
      </c>
      <c r="AX9" s="22" t="str">
        <f>IF(DATOS_FORMS!AX9="","",IFERROR(VLOOKUP(TRIM(DATOS_FORMS!AX9),ESCALAS!$A$46:$B$49,2,0),"?"))</f>
        <v/>
      </c>
      <c r="AY9" s="22" t="str">
        <f>IF(DATOS_FORMS!AY9="","",IFERROR(VLOOKUP(TRIM(DATOS_FORMS!AY9),ESCALAS!$A$46:$B$49,2,0),"?"))</f>
        <v/>
      </c>
      <c r="AZ9" s="22" t="str">
        <f>IF(DATOS_FORMS!AZ9="","",IFERROR(VLOOKUP(TRIM(DATOS_FORMS!AZ9),ESCALAS!$A$46:$B$49,2,0),"?"))</f>
        <v/>
      </c>
      <c r="BA9" s="22" t="str">
        <f>IF(DATOS_FORMS!BA9="","",IFERROR(VLOOKUP(TRIM(DATOS_FORMS!BA9),ESCALAS!$A$46:$B$49,2,0),"?"))</f>
        <v/>
      </c>
      <c r="BB9" s="22" t="str">
        <f>IF(DATOS_FORMS!BB9="","",IFERROR(VLOOKUP(TRIM(DATOS_FORMS!BB9),ESCALAS!$A$46:$B$49,2,0),"?"))</f>
        <v/>
      </c>
      <c r="BC9" s="22" t="str">
        <f>IF(DATOS_FORMS!BC9="","",IFERROR(VLOOKUP(TRIM(DATOS_FORMS!BC9),ESCALAS!$A$46:$B$49,2,0),"?"))</f>
        <v/>
      </c>
      <c r="BD9" s="22" t="str">
        <f>IF(DATOS_FORMS!BD9="","",IFERROR(VLOOKUP(TRIM(DATOS_FORMS!BD9),ESCALAS!$A$46:$B$49,2,0),"?"))</f>
        <v/>
      </c>
      <c r="BE9" s="22" t="str">
        <f>IF(DATOS_FORMS!BE9="","",IFERROR(VLOOKUP(TRIM(DATOS_FORMS!BE9),ESCALAS!$A$46:$B$49,2,0),"?"))</f>
        <v/>
      </c>
      <c r="BF9" s="22" t="str">
        <f>IF(DATOS_FORMS!BF9="","",IFERROR(VLOOKUP(TRIM(DATOS_FORMS!BF9),ESCALAS!$A$46:$B$49,2,0),"?"))</f>
        <v/>
      </c>
      <c r="BG9" s="22" t="str">
        <f>IF(DATOS_FORMS!BG9="","",IFERROR(VLOOKUP(TRIM(DATOS_FORMS!BG9),ESCALAS!$A$46:$B$49,2,0),"?"))</f>
        <v/>
      </c>
      <c r="BH9" s="22" t="str">
        <f>IF(DATOS_FORMS!BH9="","",IFERROR(VLOOKUP(TRIM(DATOS_FORMS!BH9),ESCALAS!$A$46:$B$49,2,0),"?"))</f>
        <v/>
      </c>
      <c r="BI9" s="22" t="str">
        <f>IF(DATOS_FORMS!BI9="","",IFERROR(VLOOKUP(TRIM(DATOS_FORMS!BI9),ESCALAS!$A$46:$B$49,2,0),"?"))</f>
        <v/>
      </c>
      <c r="BJ9" s="22" t="str">
        <f>IF(DATOS_FORMS!BJ9="","",IFERROR(VLOOKUP(TRIM(DATOS_FORMS!BJ9),ESCALAS!$A$46:$B$49,2,0),"?"))</f>
        <v/>
      </c>
    </row>
    <row r="10" spans="1:62" x14ac:dyDescent="0.25">
      <c r="A10" s="22" t="str">
        <f>IF(DATOS_FORMS!B10="","",ROW()-1)</f>
        <v/>
      </c>
      <c r="B10" s="22" t="str">
        <f>IF(DATOS_FORMS!B10="","",IFERROR(VALUE(TRIM(DATOS_FORMS!B10)),IFERROR(VALUE(LEFT(TRIM(DATOS_FORMS!B10),FIND(" ",TRIM(DATOS_FORMS!B10)&amp;" ")-1)),"?")))</f>
        <v/>
      </c>
      <c r="C10" s="22" t="str">
        <f>IF(DATOS_FORMS!C10="","",IFERROR(VLOOKUP(TRIM(DATOS_FORMS!C10),ESCALAS!$A$54:$B$55,2,0),"?"))</f>
        <v/>
      </c>
      <c r="D10" s="22" t="str">
        <f>IF(DATOS_FORMS!D10="","",IFERROR(VLOOKUP(TRIM(DATOS_FORMS!D10),ESCALAS!$A$67:$B$68,2,0),"?"))</f>
        <v/>
      </c>
      <c r="E10" s="23" t="str">
        <f>IF(DATOS_FORMS!E10="","",DATOS_FORMS!E10)</f>
        <v/>
      </c>
      <c r="F10" s="23" t="str">
        <f>IF(DATOS_FORMS!F10="","",DATOS_FORMS!F10)</f>
        <v/>
      </c>
      <c r="G10" s="22" t="str">
        <f>IF(DATOS_FORMS!G10="","",IFERROR(VLOOKUP(TRIM(DATOS_FORMS!G10),ESCALAS!$A$60:$B$62,2,0),"?"))</f>
        <v/>
      </c>
      <c r="H10" s="23" t="str">
        <f>IF(DATOS_FORMS!H10="","",DATOS_FORMS!H10)</f>
        <v/>
      </c>
      <c r="I10" s="22" t="str">
        <f>IF(DATOS_FORMS!I10="","",IFERROR(VLOOKUP(TRIM(DATOS_FORMS!I10),ESCALAS!$A$60:$B$62,2,0),"?"))</f>
        <v/>
      </c>
      <c r="J10" s="22" t="str">
        <f>IF(DATOS_FORMS!J10="","",IFERROR(VLOOKUP(TRIM(DATOS_FORMS!J10),ESCALAS!$A$73:$B$86,2,0),7))</f>
        <v/>
      </c>
      <c r="K10" s="22" t="str">
        <f>IF(DATOS_FORMS!K10="","",IFERROR(VLOOKUP(TRIM(DATOS_FORMS!K10),ESCALAS!$A$6:$B$12,2,0),"?"))</f>
        <v/>
      </c>
      <c r="L10" s="22" t="str">
        <f>IF(DATOS_FORMS!L10="","",IFERROR(VLOOKUP(TRIM(DATOS_FORMS!L10),ESCALAS!$A$6:$B$12,2,0),"?"))</f>
        <v/>
      </c>
      <c r="M10" s="22" t="str">
        <f>IF(DATOS_FORMS!M10="","",IFERROR(VLOOKUP(TRIM(DATOS_FORMS!M10),ESCALAS!$A$6:$B$12,2,0),"?"))</f>
        <v/>
      </c>
      <c r="N10" s="22" t="str">
        <f>IF(DATOS_FORMS!N10="","",IFERROR(VLOOKUP(TRIM(DATOS_FORMS!N10),ESCALAS!$A$6:$B$12,2,0),"?"))</f>
        <v/>
      </c>
      <c r="O10" s="22" t="str">
        <f>IF(DATOS_FORMS!O10="","",IFERROR(VLOOKUP(TRIM(DATOS_FORMS!O10),ESCALAS!$A$6:$B$12,2,0),"?"))</f>
        <v/>
      </c>
      <c r="P10" s="22" t="str">
        <f>IF(DATOS_FORMS!P10="","",IFERROR(VLOOKUP(TRIM(DATOS_FORMS!P10),ESCALAS!$A$6:$B$12,2,0),"?"))</f>
        <v/>
      </c>
      <c r="Q10" s="22" t="str">
        <f>IF(DATOS_FORMS!Q10="","",IFERROR(VLOOKUP(TRIM(DATOS_FORMS!Q10),ESCALAS!$A$6:$B$12,2,0),"?"))</f>
        <v/>
      </c>
      <c r="R10" s="22" t="str">
        <f>IF(DATOS_FORMS!R10="","",IFERROR(VLOOKUP(TRIM(DATOS_FORMS!R10),ESCALAS!$A$6:$B$12,2,0),"?"))</f>
        <v/>
      </c>
      <c r="S10" s="22" t="str">
        <f>IF(DATOS_FORMS!S10="","",IFERROR(VLOOKUP(TRIM(DATOS_FORMS!S10),ESCALAS!$A$6:$B$12,2,0),"?"))</f>
        <v/>
      </c>
      <c r="T10" s="22" t="str">
        <f>IF(DATOS_FORMS!T10="","",IFERROR(VLOOKUP(TRIM(DATOS_FORMS!T10),ESCALAS!$A$6:$B$12,2,0),"?"))</f>
        <v/>
      </c>
      <c r="U10" s="22" t="str">
        <f>IF(DATOS_FORMS!U10="","",IFERROR(VLOOKUP(TRIM(DATOS_FORMS!U10),ESCALAS!$A$17:$B$20,2,0),"?"))</f>
        <v/>
      </c>
      <c r="V10" s="22" t="str">
        <f>IF(DATOS_FORMS!V10="","",IFERROR(VLOOKUP(TRIM(DATOS_FORMS!V10),ESCALAS!$A$17:$B$20,2,0),"?"))</f>
        <v/>
      </c>
      <c r="W10" s="22" t="str">
        <f>IF(DATOS_FORMS!W10="","",IFERROR(VLOOKUP(TRIM(DATOS_FORMS!W10),ESCALAS!$A$17:$B$20,2,0),"?"))</f>
        <v/>
      </c>
      <c r="X10" s="22" t="str">
        <f>IF(DATOS_FORMS!X10="","",IFERROR(VLOOKUP(TRIM(DATOS_FORMS!X10),ESCALAS!$A$17:$B$20,2,0),"?"))</f>
        <v/>
      </c>
      <c r="Y10" s="22" t="str">
        <f>IF(DATOS_FORMS!Y10="","",IFERROR(VLOOKUP(TRIM(DATOS_FORMS!Y10),ESCALAS!$A$17:$B$20,2,0),"?"))</f>
        <v/>
      </c>
      <c r="Z10" s="22" t="str">
        <f>IF(DATOS_FORMS!Z10="","",IFERROR(VLOOKUP(TRIM(DATOS_FORMS!Z10),ESCALAS!$A$17:$B$20,2,0),"?"))</f>
        <v/>
      </c>
      <c r="AA10" s="22" t="str">
        <f>IF(DATOS_FORMS!AA10="","",IFERROR(VLOOKUP(TRIM(DATOS_FORMS!AA10),ESCALAS!$A$17:$B$20,2,0),"?"))</f>
        <v/>
      </c>
      <c r="AB10" s="22" t="str">
        <f>IF(DATOS_FORMS!AB10="","",IFERROR(VLOOKUP(TRIM(DATOS_FORMS!AB10),ESCALAS!$A$17:$B$20,2,0),"?"))</f>
        <v/>
      </c>
      <c r="AC10" s="22" t="str">
        <f>IF(DATOS_FORMS!AC10="","",IFERROR(VLOOKUP(TRIM(DATOS_FORMS!AC10),ESCALAS!$A$25:$B$30,2,0),"?"))</f>
        <v/>
      </c>
      <c r="AD10" s="22" t="str">
        <f>IF(DATOS_FORMS!AD10="","",IFERROR(VLOOKUP(TRIM(DATOS_FORMS!AD10),ESCALAS!$A$25:$B$30,2,0),"?"))</f>
        <v/>
      </c>
      <c r="AE10" s="22" t="str">
        <f>IF(DATOS_FORMS!AE10="","",IFERROR(VLOOKUP(TRIM(DATOS_FORMS!AE10),ESCALAS!$A$25:$B$30,2,0),"?"))</f>
        <v/>
      </c>
      <c r="AF10" s="22" t="str">
        <f>IF(DATOS_FORMS!AF10="","",IFERROR(VLOOKUP(TRIM(DATOS_FORMS!AF10),ESCALAS!$A$25:$B$30,2,0),"?"))</f>
        <v/>
      </c>
      <c r="AG10" s="22" t="str">
        <f>IF(DATOS_FORMS!AG10="","",IFERROR(VLOOKUP(TRIM(DATOS_FORMS!AG10),ESCALAS!$A$25:$B$30,2,0),"?"))</f>
        <v/>
      </c>
      <c r="AH10" s="22" t="str">
        <f>IF(DATOS_FORMS!AH10="","",IFERROR(VLOOKUP(TRIM(DATOS_FORMS!AH10),ESCALAS!$A$25:$B$30,2,0),"?"))</f>
        <v/>
      </c>
      <c r="AI10" s="22" t="str">
        <f>IF(DATOS_FORMS!AI10="","",IFERROR(VLOOKUP(TRIM(DATOS_FORMS!AI10),ESCALAS!$A$25:$B$30,2,0),"?"))</f>
        <v/>
      </c>
      <c r="AJ10" s="22" t="str">
        <f>IF(DATOS_FORMS!AJ10="","",IFERROR(VLOOKUP(TRIM(DATOS_FORMS!AJ10),ESCALAS!$A$25:$B$30,2,0),"?"))</f>
        <v/>
      </c>
      <c r="AK10" s="22" t="str">
        <f>IF(DATOS_FORMS!AK10="","",IFERROR(VLOOKUP(TRIM(DATOS_FORMS!AK10),ESCALAS!$A$25:$B$30,2,0),"?"))</f>
        <v/>
      </c>
      <c r="AL10" s="22" t="str">
        <f>IF(DATOS_FORMS!AL10="","",IFERROR(VLOOKUP(TRIM(DATOS_FORMS!AL10),ESCALAS!$A$25:$B$30,2,0),"?"))</f>
        <v/>
      </c>
      <c r="AM10" s="22" t="str">
        <f>IF(DATOS_FORMS!AM10="","",IFERROR(VLOOKUP(TRIM(DATOS_FORMS!AM10),ESCALAS!$A$35:$B$41,2,0),"?"))</f>
        <v/>
      </c>
      <c r="AN10" s="22" t="str">
        <f>IF(DATOS_FORMS!AN10="","",IFERROR(VLOOKUP(TRIM(DATOS_FORMS!AN10),ESCALAS!$A$35:$B$41,2,0),"?"))</f>
        <v/>
      </c>
      <c r="AO10" s="22" t="str">
        <f>IF(DATOS_FORMS!AO10="","",IFERROR(VLOOKUP(TRIM(DATOS_FORMS!AO10),ESCALAS!$A$35:$B$41,2,0),"?"))</f>
        <v/>
      </c>
      <c r="AP10" s="22" t="str">
        <f>IF(DATOS_FORMS!AP10="","",IFERROR(VLOOKUP(TRIM(DATOS_FORMS!AP10),ESCALAS!$A$35:$B$41,2,0),"?"))</f>
        <v/>
      </c>
      <c r="AQ10" s="22" t="str">
        <f>IF(DATOS_FORMS!AQ10="","",IFERROR(VLOOKUP(TRIM(DATOS_FORMS!AQ10),ESCALAS!$A$35:$B$41,2,0),"?"))</f>
        <v/>
      </c>
      <c r="AR10" s="22" t="str">
        <f>IF(DATOS_FORMS!AR10="","",IFERROR(VLOOKUP(TRIM(DATOS_FORMS!AR10),ESCALAS!$A$35:$B$41,2,0),"?"))</f>
        <v/>
      </c>
      <c r="AS10" s="22" t="str">
        <f>IF(DATOS_FORMS!AS10="","",IFERROR(VLOOKUP(TRIM(DATOS_FORMS!AS10),ESCALAS!$A$35:$B$41,2,0),"?"))</f>
        <v/>
      </c>
      <c r="AT10" s="22" t="str">
        <f>IF(DATOS_FORMS!AT10="","",IFERROR(VLOOKUP(TRIM(DATOS_FORMS!AT10),ESCALAS!$A$35:$B$41,2,0),"?"))</f>
        <v/>
      </c>
      <c r="AU10" s="22" t="str">
        <f>IF(DATOS_FORMS!AU10="","",IFERROR(VLOOKUP(TRIM(DATOS_FORMS!AU10),ESCALAS!$A$35:$B$41,2,0),"?"))</f>
        <v/>
      </c>
      <c r="AV10" s="22" t="str">
        <f>IF(DATOS_FORMS!AV10="","",IFERROR(VLOOKUP(TRIM(DATOS_FORMS!AV10),ESCALAS!$A$46:$B$49,2,0),"?"))</f>
        <v/>
      </c>
      <c r="AW10" s="22" t="str">
        <f>IF(DATOS_FORMS!AW10="","",IFERROR(VLOOKUP(TRIM(DATOS_FORMS!AW10),ESCALAS!$A$46:$B$49,2,0),"?"))</f>
        <v/>
      </c>
      <c r="AX10" s="22" t="str">
        <f>IF(DATOS_FORMS!AX10="","",IFERROR(VLOOKUP(TRIM(DATOS_FORMS!AX10),ESCALAS!$A$46:$B$49,2,0),"?"))</f>
        <v/>
      </c>
      <c r="AY10" s="22" t="str">
        <f>IF(DATOS_FORMS!AY10="","",IFERROR(VLOOKUP(TRIM(DATOS_FORMS!AY10),ESCALAS!$A$46:$B$49,2,0),"?"))</f>
        <v/>
      </c>
      <c r="AZ10" s="22" t="str">
        <f>IF(DATOS_FORMS!AZ10="","",IFERROR(VLOOKUP(TRIM(DATOS_FORMS!AZ10),ESCALAS!$A$46:$B$49,2,0),"?"))</f>
        <v/>
      </c>
      <c r="BA10" s="22" t="str">
        <f>IF(DATOS_FORMS!BA10="","",IFERROR(VLOOKUP(TRIM(DATOS_FORMS!BA10),ESCALAS!$A$46:$B$49,2,0),"?"))</f>
        <v/>
      </c>
      <c r="BB10" s="22" t="str">
        <f>IF(DATOS_FORMS!BB10="","",IFERROR(VLOOKUP(TRIM(DATOS_FORMS!BB10),ESCALAS!$A$46:$B$49,2,0),"?"))</f>
        <v/>
      </c>
      <c r="BC10" s="22" t="str">
        <f>IF(DATOS_FORMS!BC10="","",IFERROR(VLOOKUP(TRIM(DATOS_FORMS!BC10),ESCALAS!$A$46:$B$49,2,0),"?"))</f>
        <v/>
      </c>
      <c r="BD10" s="22" t="str">
        <f>IF(DATOS_FORMS!BD10="","",IFERROR(VLOOKUP(TRIM(DATOS_FORMS!BD10),ESCALAS!$A$46:$B$49,2,0),"?"))</f>
        <v/>
      </c>
      <c r="BE10" s="22" t="str">
        <f>IF(DATOS_FORMS!BE10="","",IFERROR(VLOOKUP(TRIM(DATOS_FORMS!BE10),ESCALAS!$A$46:$B$49,2,0),"?"))</f>
        <v/>
      </c>
      <c r="BF10" s="22" t="str">
        <f>IF(DATOS_FORMS!BF10="","",IFERROR(VLOOKUP(TRIM(DATOS_FORMS!BF10),ESCALAS!$A$46:$B$49,2,0),"?"))</f>
        <v/>
      </c>
      <c r="BG10" s="22" t="str">
        <f>IF(DATOS_FORMS!BG10="","",IFERROR(VLOOKUP(TRIM(DATOS_FORMS!BG10),ESCALAS!$A$46:$B$49,2,0),"?"))</f>
        <v/>
      </c>
      <c r="BH10" s="22" t="str">
        <f>IF(DATOS_FORMS!BH10="","",IFERROR(VLOOKUP(TRIM(DATOS_FORMS!BH10),ESCALAS!$A$46:$B$49,2,0),"?"))</f>
        <v/>
      </c>
      <c r="BI10" s="22" t="str">
        <f>IF(DATOS_FORMS!BI10="","",IFERROR(VLOOKUP(TRIM(DATOS_FORMS!BI10),ESCALAS!$A$46:$B$49,2,0),"?"))</f>
        <v/>
      </c>
      <c r="BJ10" s="22" t="str">
        <f>IF(DATOS_FORMS!BJ10="","",IFERROR(VLOOKUP(TRIM(DATOS_FORMS!BJ10),ESCALAS!$A$46:$B$49,2,0),"?"))</f>
        <v/>
      </c>
    </row>
    <row r="11" spans="1:62" x14ac:dyDescent="0.25">
      <c r="A11" s="22" t="str">
        <f>IF(DATOS_FORMS!B11="","",ROW()-1)</f>
        <v/>
      </c>
      <c r="B11" s="22" t="str">
        <f>IF(DATOS_FORMS!B11="","",IFERROR(VALUE(TRIM(DATOS_FORMS!B11)),IFERROR(VALUE(LEFT(TRIM(DATOS_FORMS!B11),FIND(" ",TRIM(DATOS_FORMS!B11)&amp;" ")-1)),"?")))</f>
        <v/>
      </c>
      <c r="C11" s="22" t="str">
        <f>IF(DATOS_FORMS!C11="","",IFERROR(VLOOKUP(TRIM(DATOS_FORMS!C11),ESCALAS!$A$54:$B$55,2,0),"?"))</f>
        <v/>
      </c>
      <c r="D11" s="22" t="str">
        <f>IF(DATOS_FORMS!D11="","",IFERROR(VLOOKUP(TRIM(DATOS_FORMS!D11),ESCALAS!$A$67:$B$68,2,0),"?"))</f>
        <v/>
      </c>
      <c r="E11" s="23" t="str">
        <f>IF(DATOS_FORMS!E11="","",DATOS_FORMS!E11)</f>
        <v/>
      </c>
      <c r="F11" s="23" t="str">
        <f>IF(DATOS_FORMS!F11="","",DATOS_FORMS!F11)</f>
        <v/>
      </c>
      <c r="G11" s="22" t="str">
        <f>IF(DATOS_FORMS!G11="","",IFERROR(VLOOKUP(TRIM(DATOS_FORMS!G11),ESCALAS!$A$60:$B$62,2,0),"?"))</f>
        <v/>
      </c>
      <c r="H11" s="23" t="str">
        <f>IF(DATOS_FORMS!H11="","",DATOS_FORMS!H11)</f>
        <v/>
      </c>
      <c r="I11" s="22" t="str">
        <f>IF(DATOS_FORMS!I11="","",IFERROR(VLOOKUP(TRIM(DATOS_FORMS!I11),ESCALAS!$A$60:$B$62,2,0),"?"))</f>
        <v/>
      </c>
      <c r="J11" s="22" t="str">
        <f>IF(DATOS_FORMS!J11="","",IFERROR(VLOOKUP(TRIM(DATOS_FORMS!J11),ESCALAS!$A$73:$B$86,2,0),7))</f>
        <v/>
      </c>
      <c r="K11" s="22" t="str">
        <f>IF(DATOS_FORMS!K11="","",IFERROR(VLOOKUP(TRIM(DATOS_FORMS!K11),ESCALAS!$A$6:$B$12,2,0),"?"))</f>
        <v/>
      </c>
      <c r="L11" s="22" t="str">
        <f>IF(DATOS_FORMS!L11="","",IFERROR(VLOOKUP(TRIM(DATOS_FORMS!L11),ESCALAS!$A$6:$B$12,2,0),"?"))</f>
        <v/>
      </c>
      <c r="M11" s="22" t="str">
        <f>IF(DATOS_FORMS!M11="","",IFERROR(VLOOKUP(TRIM(DATOS_FORMS!M11),ESCALAS!$A$6:$B$12,2,0),"?"))</f>
        <v/>
      </c>
      <c r="N11" s="22" t="str">
        <f>IF(DATOS_FORMS!N11="","",IFERROR(VLOOKUP(TRIM(DATOS_FORMS!N11),ESCALAS!$A$6:$B$12,2,0),"?"))</f>
        <v/>
      </c>
      <c r="O11" s="22" t="str">
        <f>IF(DATOS_FORMS!O11="","",IFERROR(VLOOKUP(TRIM(DATOS_FORMS!O11),ESCALAS!$A$6:$B$12,2,0),"?"))</f>
        <v/>
      </c>
      <c r="P11" s="22" t="str">
        <f>IF(DATOS_FORMS!P11="","",IFERROR(VLOOKUP(TRIM(DATOS_FORMS!P11),ESCALAS!$A$6:$B$12,2,0),"?"))</f>
        <v/>
      </c>
      <c r="Q11" s="22" t="str">
        <f>IF(DATOS_FORMS!Q11="","",IFERROR(VLOOKUP(TRIM(DATOS_FORMS!Q11),ESCALAS!$A$6:$B$12,2,0),"?"))</f>
        <v/>
      </c>
      <c r="R11" s="22" t="str">
        <f>IF(DATOS_FORMS!R11="","",IFERROR(VLOOKUP(TRIM(DATOS_FORMS!R11),ESCALAS!$A$6:$B$12,2,0),"?"))</f>
        <v/>
      </c>
      <c r="S11" s="22" t="str">
        <f>IF(DATOS_FORMS!S11="","",IFERROR(VLOOKUP(TRIM(DATOS_FORMS!S11),ESCALAS!$A$6:$B$12,2,0),"?"))</f>
        <v/>
      </c>
      <c r="T11" s="22" t="str">
        <f>IF(DATOS_FORMS!T11="","",IFERROR(VLOOKUP(TRIM(DATOS_FORMS!T11),ESCALAS!$A$6:$B$12,2,0),"?"))</f>
        <v/>
      </c>
      <c r="U11" s="22" t="str">
        <f>IF(DATOS_FORMS!U11="","",IFERROR(VLOOKUP(TRIM(DATOS_FORMS!U11),ESCALAS!$A$17:$B$20,2,0),"?"))</f>
        <v/>
      </c>
      <c r="V11" s="22" t="str">
        <f>IF(DATOS_FORMS!V11="","",IFERROR(VLOOKUP(TRIM(DATOS_FORMS!V11),ESCALAS!$A$17:$B$20,2,0),"?"))</f>
        <v/>
      </c>
      <c r="W11" s="22" t="str">
        <f>IF(DATOS_FORMS!W11="","",IFERROR(VLOOKUP(TRIM(DATOS_FORMS!W11),ESCALAS!$A$17:$B$20,2,0),"?"))</f>
        <v/>
      </c>
      <c r="X11" s="22" t="str">
        <f>IF(DATOS_FORMS!X11="","",IFERROR(VLOOKUP(TRIM(DATOS_FORMS!X11),ESCALAS!$A$17:$B$20,2,0),"?"))</f>
        <v/>
      </c>
      <c r="Y11" s="22" t="str">
        <f>IF(DATOS_FORMS!Y11="","",IFERROR(VLOOKUP(TRIM(DATOS_FORMS!Y11),ESCALAS!$A$17:$B$20,2,0),"?"))</f>
        <v/>
      </c>
      <c r="Z11" s="22" t="str">
        <f>IF(DATOS_FORMS!Z11="","",IFERROR(VLOOKUP(TRIM(DATOS_FORMS!Z11),ESCALAS!$A$17:$B$20,2,0),"?"))</f>
        <v/>
      </c>
      <c r="AA11" s="22" t="str">
        <f>IF(DATOS_FORMS!AA11="","",IFERROR(VLOOKUP(TRIM(DATOS_FORMS!AA11),ESCALAS!$A$17:$B$20,2,0),"?"))</f>
        <v/>
      </c>
      <c r="AB11" s="22" t="str">
        <f>IF(DATOS_FORMS!AB11="","",IFERROR(VLOOKUP(TRIM(DATOS_FORMS!AB11),ESCALAS!$A$17:$B$20,2,0),"?"))</f>
        <v/>
      </c>
      <c r="AC11" s="22" t="str">
        <f>IF(DATOS_FORMS!AC11="","",IFERROR(VLOOKUP(TRIM(DATOS_FORMS!AC11),ESCALAS!$A$25:$B$30,2,0),"?"))</f>
        <v/>
      </c>
      <c r="AD11" s="22" t="str">
        <f>IF(DATOS_FORMS!AD11="","",IFERROR(VLOOKUP(TRIM(DATOS_FORMS!AD11),ESCALAS!$A$25:$B$30,2,0),"?"))</f>
        <v/>
      </c>
      <c r="AE11" s="22" t="str">
        <f>IF(DATOS_FORMS!AE11="","",IFERROR(VLOOKUP(TRIM(DATOS_FORMS!AE11),ESCALAS!$A$25:$B$30,2,0),"?"))</f>
        <v/>
      </c>
      <c r="AF11" s="22" t="str">
        <f>IF(DATOS_FORMS!AF11="","",IFERROR(VLOOKUP(TRIM(DATOS_FORMS!AF11),ESCALAS!$A$25:$B$30,2,0),"?"))</f>
        <v/>
      </c>
      <c r="AG11" s="22" t="str">
        <f>IF(DATOS_FORMS!AG11="","",IFERROR(VLOOKUP(TRIM(DATOS_FORMS!AG11),ESCALAS!$A$25:$B$30,2,0),"?"))</f>
        <v/>
      </c>
      <c r="AH11" s="22" t="str">
        <f>IF(DATOS_FORMS!AH11="","",IFERROR(VLOOKUP(TRIM(DATOS_FORMS!AH11),ESCALAS!$A$25:$B$30,2,0),"?"))</f>
        <v/>
      </c>
      <c r="AI11" s="22" t="str">
        <f>IF(DATOS_FORMS!AI11="","",IFERROR(VLOOKUP(TRIM(DATOS_FORMS!AI11),ESCALAS!$A$25:$B$30,2,0),"?"))</f>
        <v/>
      </c>
      <c r="AJ11" s="22" t="str">
        <f>IF(DATOS_FORMS!AJ11="","",IFERROR(VLOOKUP(TRIM(DATOS_FORMS!AJ11),ESCALAS!$A$25:$B$30,2,0),"?"))</f>
        <v/>
      </c>
      <c r="AK11" s="22" t="str">
        <f>IF(DATOS_FORMS!AK11="","",IFERROR(VLOOKUP(TRIM(DATOS_FORMS!AK11),ESCALAS!$A$25:$B$30,2,0),"?"))</f>
        <v/>
      </c>
      <c r="AL11" s="22" t="str">
        <f>IF(DATOS_FORMS!AL11="","",IFERROR(VLOOKUP(TRIM(DATOS_FORMS!AL11),ESCALAS!$A$25:$B$30,2,0),"?"))</f>
        <v/>
      </c>
      <c r="AM11" s="22" t="str">
        <f>IF(DATOS_FORMS!AM11="","",IFERROR(VLOOKUP(TRIM(DATOS_FORMS!AM11),ESCALAS!$A$35:$B$41,2,0),"?"))</f>
        <v/>
      </c>
      <c r="AN11" s="22" t="str">
        <f>IF(DATOS_FORMS!AN11="","",IFERROR(VLOOKUP(TRIM(DATOS_FORMS!AN11),ESCALAS!$A$35:$B$41,2,0),"?"))</f>
        <v/>
      </c>
      <c r="AO11" s="22" t="str">
        <f>IF(DATOS_FORMS!AO11="","",IFERROR(VLOOKUP(TRIM(DATOS_FORMS!AO11),ESCALAS!$A$35:$B$41,2,0),"?"))</f>
        <v/>
      </c>
      <c r="AP11" s="22" t="str">
        <f>IF(DATOS_FORMS!AP11="","",IFERROR(VLOOKUP(TRIM(DATOS_FORMS!AP11),ESCALAS!$A$35:$B$41,2,0),"?"))</f>
        <v/>
      </c>
      <c r="AQ11" s="22" t="str">
        <f>IF(DATOS_FORMS!AQ11="","",IFERROR(VLOOKUP(TRIM(DATOS_FORMS!AQ11),ESCALAS!$A$35:$B$41,2,0),"?"))</f>
        <v/>
      </c>
      <c r="AR11" s="22" t="str">
        <f>IF(DATOS_FORMS!AR11="","",IFERROR(VLOOKUP(TRIM(DATOS_FORMS!AR11),ESCALAS!$A$35:$B$41,2,0),"?"))</f>
        <v/>
      </c>
      <c r="AS11" s="22" t="str">
        <f>IF(DATOS_FORMS!AS11="","",IFERROR(VLOOKUP(TRIM(DATOS_FORMS!AS11),ESCALAS!$A$35:$B$41,2,0),"?"))</f>
        <v/>
      </c>
      <c r="AT11" s="22" t="str">
        <f>IF(DATOS_FORMS!AT11="","",IFERROR(VLOOKUP(TRIM(DATOS_FORMS!AT11),ESCALAS!$A$35:$B$41,2,0),"?"))</f>
        <v/>
      </c>
      <c r="AU11" s="22" t="str">
        <f>IF(DATOS_FORMS!AU11="","",IFERROR(VLOOKUP(TRIM(DATOS_FORMS!AU11),ESCALAS!$A$35:$B$41,2,0),"?"))</f>
        <v/>
      </c>
      <c r="AV11" s="22" t="str">
        <f>IF(DATOS_FORMS!AV11="","",IFERROR(VLOOKUP(TRIM(DATOS_FORMS!AV11),ESCALAS!$A$46:$B$49,2,0),"?"))</f>
        <v/>
      </c>
      <c r="AW11" s="22" t="str">
        <f>IF(DATOS_FORMS!AW11="","",IFERROR(VLOOKUP(TRIM(DATOS_FORMS!AW11),ESCALAS!$A$46:$B$49,2,0),"?"))</f>
        <v/>
      </c>
      <c r="AX11" s="22" t="str">
        <f>IF(DATOS_FORMS!AX11="","",IFERROR(VLOOKUP(TRIM(DATOS_FORMS!AX11),ESCALAS!$A$46:$B$49,2,0),"?"))</f>
        <v/>
      </c>
      <c r="AY11" s="22" t="str">
        <f>IF(DATOS_FORMS!AY11="","",IFERROR(VLOOKUP(TRIM(DATOS_FORMS!AY11),ESCALAS!$A$46:$B$49,2,0),"?"))</f>
        <v/>
      </c>
      <c r="AZ11" s="22" t="str">
        <f>IF(DATOS_FORMS!AZ11="","",IFERROR(VLOOKUP(TRIM(DATOS_FORMS!AZ11),ESCALAS!$A$46:$B$49,2,0),"?"))</f>
        <v/>
      </c>
      <c r="BA11" s="22" t="str">
        <f>IF(DATOS_FORMS!BA11="","",IFERROR(VLOOKUP(TRIM(DATOS_FORMS!BA11),ESCALAS!$A$46:$B$49,2,0),"?"))</f>
        <v/>
      </c>
      <c r="BB11" s="22" t="str">
        <f>IF(DATOS_FORMS!BB11="","",IFERROR(VLOOKUP(TRIM(DATOS_FORMS!BB11),ESCALAS!$A$46:$B$49,2,0),"?"))</f>
        <v/>
      </c>
      <c r="BC11" s="22" t="str">
        <f>IF(DATOS_FORMS!BC11="","",IFERROR(VLOOKUP(TRIM(DATOS_FORMS!BC11),ESCALAS!$A$46:$B$49,2,0),"?"))</f>
        <v/>
      </c>
      <c r="BD11" s="22" t="str">
        <f>IF(DATOS_FORMS!BD11="","",IFERROR(VLOOKUP(TRIM(DATOS_FORMS!BD11),ESCALAS!$A$46:$B$49,2,0),"?"))</f>
        <v/>
      </c>
      <c r="BE11" s="22" t="str">
        <f>IF(DATOS_FORMS!BE11="","",IFERROR(VLOOKUP(TRIM(DATOS_FORMS!BE11),ESCALAS!$A$46:$B$49,2,0),"?"))</f>
        <v/>
      </c>
      <c r="BF11" s="22" t="str">
        <f>IF(DATOS_FORMS!BF11="","",IFERROR(VLOOKUP(TRIM(DATOS_FORMS!BF11),ESCALAS!$A$46:$B$49,2,0),"?"))</f>
        <v/>
      </c>
      <c r="BG11" s="22" t="str">
        <f>IF(DATOS_FORMS!BG11="","",IFERROR(VLOOKUP(TRIM(DATOS_FORMS!BG11),ESCALAS!$A$46:$B$49,2,0),"?"))</f>
        <v/>
      </c>
      <c r="BH11" s="22" t="str">
        <f>IF(DATOS_FORMS!BH11="","",IFERROR(VLOOKUP(TRIM(DATOS_FORMS!BH11),ESCALAS!$A$46:$B$49,2,0),"?"))</f>
        <v/>
      </c>
      <c r="BI11" s="22" t="str">
        <f>IF(DATOS_FORMS!BI11="","",IFERROR(VLOOKUP(TRIM(DATOS_FORMS!BI11),ESCALAS!$A$46:$B$49,2,0),"?"))</f>
        <v/>
      </c>
      <c r="BJ11" s="22" t="str">
        <f>IF(DATOS_FORMS!BJ11="","",IFERROR(VLOOKUP(TRIM(DATOS_FORMS!BJ11),ESCALAS!$A$46:$B$49,2,0),"?"))</f>
        <v/>
      </c>
    </row>
    <row r="12" spans="1:62" x14ac:dyDescent="0.25">
      <c r="A12" s="22" t="str">
        <f>IF(DATOS_FORMS!B12="","",ROW()-1)</f>
        <v/>
      </c>
      <c r="B12" s="22" t="str">
        <f>IF(DATOS_FORMS!B12="","",IFERROR(VALUE(TRIM(DATOS_FORMS!B12)),IFERROR(VALUE(LEFT(TRIM(DATOS_FORMS!B12),FIND(" ",TRIM(DATOS_FORMS!B12)&amp;" ")-1)),"?")))</f>
        <v/>
      </c>
      <c r="C12" s="22" t="str">
        <f>IF(DATOS_FORMS!C12="","",IFERROR(VLOOKUP(TRIM(DATOS_FORMS!C12),ESCALAS!$A$54:$B$55,2,0),"?"))</f>
        <v/>
      </c>
      <c r="D12" s="22" t="str">
        <f>IF(DATOS_FORMS!D12="","",IFERROR(VLOOKUP(TRIM(DATOS_FORMS!D12),ESCALAS!$A$67:$B$68,2,0),"?"))</f>
        <v/>
      </c>
      <c r="E12" s="23" t="str">
        <f>IF(DATOS_FORMS!E12="","",DATOS_FORMS!E12)</f>
        <v/>
      </c>
      <c r="F12" s="23" t="str">
        <f>IF(DATOS_FORMS!F12="","",DATOS_FORMS!F12)</f>
        <v/>
      </c>
      <c r="G12" s="22" t="str">
        <f>IF(DATOS_FORMS!G12="","",IFERROR(VLOOKUP(TRIM(DATOS_FORMS!G12),ESCALAS!$A$60:$B$62,2,0),"?"))</f>
        <v/>
      </c>
      <c r="H12" s="23" t="str">
        <f>IF(DATOS_FORMS!H12="","",DATOS_FORMS!H12)</f>
        <v/>
      </c>
      <c r="I12" s="22" t="str">
        <f>IF(DATOS_FORMS!I12="","",IFERROR(VLOOKUP(TRIM(DATOS_FORMS!I12),ESCALAS!$A$60:$B$62,2,0),"?"))</f>
        <v/>
      </c>
      <c r="J12" s="22" t="str">
        <f>IF(DATOS_FORMS!J12="","",IFERROR(VLOOKUP(TRIM(DATOS_FORMS!J12),ESCALAS!$A$73:$B$86,2,0),7))</f>
        <v/>
      </c>
      <c r="K12" s="22" t="str">
        <f>IF(DATOS_FORMS!K12="","",IFERROR(VLOOKUP(TRIM(DATOS_FORMS!K12),ESCALAS!$A$6:$B$12,2,0),"?"))</f>
        <v/>
      </c>
      <c r="L12" s="22" t="str">
        <f>IF(DATOS_FORMS!L12="","",IFERROR(VLOOKUP(TRIM(DATOS_FORMS!L12),ESCALAS!$A$6:$B$12,2,0),"?"))</f>
        <v/>
      </c>
      <c r="M12" s="22" t="str">
        <f>IF(DATOS_FORMS!M12="","",IFERROR(VLOOKUP(TRIM(DATOS_FORMS!M12),ESCALAS!$A$6:$B$12,2,0),"?"))</f>
        <v/>
      </c>
      <c r="N12" s="22" t="str">
        <f>IF(DATOS_FORMS!N12="","",IFERROR(VLOOKUP(TRIM(DATOS_FORMS!N12),ESCALAS!$A$6:$B$12,2,0),"?"))</f>
        <v/>
      </c>
      <c r="O12" s="22" t="str">
        <f>IF(DATOS_FORMS!O12="","",IFERROR(VLOOKUP(TRIM(DATOS_FORMS!O12),ESCALAS!$A$6:$B$12,2,0),"?"))</f>
        <v/>
      </c>
      <c r="P12" s="22" t="str">
        <f>IF(DATOS_FORMS!P12="","",IFERROR(VLOOKUP(TRIM(DATOS_FORMS!P12),ESCALAS!$A$6:$B$12,2,0),"?"))</f>
        <v/>
      </c>
      <c r="Q12" s="22" t="str">
        <f>IF(DATOS_FORMS!Q12="","",IFERROR(VLOOKUP(TRIM(DATOS_FORMS!Q12),ESCALAS!$A$6:$B$12,2,0),"?"))</f>
        <v/>
      </c>
      <c r="R12" s="22" t="str">
        <f>IF(DATOS_FORMS!R12="","",IFERROR(VLOOKUP(TRIM(DATOS_FORMS!R12),ESCALAS!$A$6:$B$12,2,0),"?"))</f>
        <v/>
      </c>
      <c r="S12" s="22" t="str">
        <f>IF(DATOS_FORMS!S12="","",IFERROR(VLOOKUP(TRIM(DATOS_FORMS!S12),ESCALAS!$A$6:$B$12,2,0),"?"))</f>
        <v/>
      </c>
      <c r="T12" s="22" t="str">
        <f>IF(DATOS_FORMS!T12="","",IFERROR(VLOOKUP(TRIM(DATOS_FORMS!T12),ESCALAS!$A$6:$B$12,2,0),"?"))</f>
        <v/>
      </c>
      <c r="U12" s="22" t="str">
        <f>IF(DATOS_FORMS!U12="","",IFERROR(VLOOKUP(TRIM(DATOS_FORMS!U12),ESCALAS!$A$17:$B$20,2,0),"?"))</f>
        <v/>
      </c>
      <c r="V12" s="22" t="str">
        <f>IF(DATOS_FORMS!V12="","",IFERROR(VLOOKUP(TRIM(DATOS_FORMS!V12),ESCALAS!$A$17:$B$20,2,0),"?"))</f>
        <v/>
      </c>
      <c r="W12" s="22" t="str">
        <f>IF(DATOS_FORMS!W12="","",IFERROR(VLOOKUP(TRIM(DATOS_FORMS!W12),ESCALAS!$A$17:$B$20,2,0),"?"))</f>
        <v/>
      </c>
      <c r="X12" s="22" t="str">
        <f>IF(DATOS_FORMS!X12="","",IFERROR(VLOOKUP(TRIM(DATOS_FORMS!X12),ESCALAS!$A$17:$B$20,2,0),"?"))</f>
        <v/>
      </c>
      <c r="Y12" s="22" t="str">
        <f>IF(DATOS_FORMS!Y12="","",IFERROR(VLOOKUP(TRIM(DATOS_FORMS!Y12),ESCALAS!$A$17:$B$20,2,0),"?"))</f>
        <v/>
      </c>
      <c r="Z12" s="22" t="str">
        <f>IF(DATOS_FORMS!Z12="","",IFERROR(VLOOKUP(TRIM(DATOS_FORMS!Z12),ESCALAS!$A$17:$B$20,2,0),"?"))</f>
        <v/>
      </c>
      <c r="AA12" s="22" t="str">
        <f>IF(DATOS_FORMS!AA12="","",IFERROR(VLOOKUP(TRIM(DATOS_FORMS!AA12),ESCALAS!$A$17:$B$20,2,0),"?"))</f>
        <v/>
      </c>
      <c r="AB12" s="22" t="str">
        <f>IF(DATOS_FORMS!AB12="","",IFERROR(VLOOKUP(TRIM(DATOS_FORMS!AB12),ESCALAS!$A$17:$B$20,2,0),"?"))</f>
        <v/>
      </c>
      <c r="AC12" s="22" t="str">
        <f>IF(DATOS_FORMS!AC12="","",IFERROR(VLOOKUP(TRIM(DATOS_FORMS!AC12),ESCALAS!$A$25:$B$30,2,0),"?"))</f>
        <v/>
      </c>
      <c r="AD12" s="22" t="str">
        <f>IF(DATOS_FORMS!AD12="","",IFERROR(VLOOKUP(TRIM(DATOS_FORMS!AD12),ESCALAS!$A$25:$B$30,2,0),"?"))</f>
        <v/>
      </c>
      <c r="AE12" s="22" t="str">
        <f>IF(DATOS_FORMS!AE12="","",IFERROR(VLOOKUP(TRIM(DATOS_FORMS!AE12),ESCALAS!$A$25:$B$30,2,0),"?"))</f>
        <v/>
      </c>
      <c r="AF12" s="22" t="str">
        <f>IF(DATOS_FORMS!AF12="","",IFERROR(VLOOKUP(TRIM(DATOS_FORMS!AF12),ESCALAS!$A$25:$B$30,2,0),"?"))</f>
        <v/>
      </c>
      <c r="AG12" s="22" t="str">
        <f>IF(DATOS_FORMS!AG12="","",IFERROR(VLOOKUP(TRIM(DATOS_FORMS!AG12),ESCALAS!$A$25:$B$30,2,0),"?"))</f>
        <v/>
      </c>
      <c r="AH12" s="22" t="str">
        <f>IF(DATOS_FORMS!AH12="","",IFERROR(VLOOKUP(TRIM(DATOS_FORMS!AH12),ESCALAS!$A$25:$B$30,2,0),"?"))</f>
        <v/>
      </c>
      <c r="AI12" s="22" t="str">
        <f>IF(DATOS_FORMS!AI12="","",IFERROR(VLOOKUP(TRIM(DATOS_FORMS!AI12),ESCALAS!$A$25:$B$30,2,0),"?"))</f>
        <v/>
      </c>
      <c r="AJ12" s="22" t="str">
        <f>IF(DATOS_FORMS!AJ12="","",IFERROR(VLOOKUP(TRIM(DATOS_FORMS!AJ12),ESCALAS!$A$25:$B$30,2,0),"?"))</f>
        <v/>
      </c>
      <c r="AK12" s="22" t="str">
        <f>IF(DATOS_FORMS!AK12="","",IFERROR(VLOOKUP(TRIM(DATOS_FORMS!AK12),ESCALAS!$A$25:$B$30,2,0),"?"))</f>
        <v/>
      </c>
      <c r="AL12" s="22" t="str">
        <f>IF(DATOS_FORMS!AL12="","",IFERROR(VLOOKUP(TRIM(DATOS_FORMS!AL12),ESCALAS!$A$25:$B$30,2,0),"?"))</f>
        <v/>
      </c>
      <c r="AM12" s="22" t="str">
        <f>IF(DATOS_FORMS!AM12="","",IFERROR(VLOOKUP(TRIM(DATOS_FORMS!AM12),ESCALAS!$A$35:$B$41,2,0),"?"))</f>
        <v/>
      </c>
      <c r="AN12" s="22" t="str">
        <f>IF(DATOS_FORMS!AN12="","",IFERROR(VLOOKUP(TRIM(DATOS_FORMS!AN12),ESCALAS!$A$35:$B$41,2,0),"?"))</f>
        <v/>
      </c>
      <c r="AO12" s="22" t="str">
        <f>IF(DATOS_FORMS!AO12="","",IFERROR(VLOOKUP(TRIM(DATOS_FORMS!AO12),ESCALAS!$A$35:$B$41,2,0),"?"))</f>
        <v/>
      </c>
      <c r="AP12" s="22" t="str">
        <f>IF(DATOS_FORMS!AP12="","",IFERROR(VLOOKUP(TRIM(DATOS_FORMS!AP12),ESCALAS!$A$35:$B$41,2,0),"?"))</f>
        <v/>
      </c>
      <c r="AQ12" s="22" t="str">
        <f>IF(DATOS_FORMS!AQ12="","",IFERROR(VLOOKUP(TRIM(DATOS_FORMS!AQ12),ESCALAS!$A$35:$B$41,2,0),"?"))</f>
        <v/>
      </c>
      <c r="AR12" s="22" t="str">
        <f>IF(DATOS_FORMS!AR12="","",IFERROR(VLOOKUP(TRIM(DATOS_FORMS!AR12),ESCALAS!$A$35:$B$41,2,0),"?"))</f>
        <v/>
      </c>
      <c r="AS12" s="22" t="str">
        <f>IF(DATOS_FORMS!AS12="","",IFERROR(VLOOKUP(TRIM(DATOS_FORMS!AS12),ESCALAS!$A$35:$B$41,2,0),"?"))</f>
        <v/>
      </c>
      <c r="AT12" s="22" t="str">
        <f>IF(DATOS_FORMS!AT12="","",IFERROR(VLOOKUP(TRIM(DATOS_FORMS!AT12),ESCALAS!$A$35:$B$41,2,0),"?"))</f>
        <v/>
      </c>
      <c r="AU12" s="22" t="str">
        <f>IF(DATOS_FORMS!AU12="","",IFERROR(VLOOKUP(TRIM(DATOS_FORMS!AU12),ESCALAS!$A$35:$B$41,2,0),"?"))</f>
        <v/>
      </c>
      <c r="AV12" s="22" t="str">
        <f>IF(DATOS_FORMS!AV12="","",IFERROR(VLOOKUP(TRIM(DATOS_FORMS!AV12),ESCALAS!$A$46:$B$49,2,0),"?"))</f>
        <v/>
      </c>
      <c r="AW12" s="22" t="str">
        <f>IF(DATOS_FORMS!AW12="","",IFERROR(VLOOKUP(TRIM(DATOS_FORMS!AW12),ESCALAS!$A$46:$B$49,2,0),"?"))</f>
        <v/>
      </c>
      <c r="AX12" s="22" t="str">
        <f>IF(DATOS_FORMS!AX12="","",IFERROR(VLOOKUP(TRIM(DATOS_FORMS!AX12),ESCALAS!$A$46:$B$49,2,0),"?"))</f>
        <v/>
      </c>
      <c r="AY12" s="22" t="str">
        <f>IF(DATOS_FORMS!AY12="","",IFERROR(VLOOKUP(TRIM(DATOS_FORMS!AY12),ESCALAS!$A$46:$B$49,2,0),"?"))</f>
        <v/>
      </c>
      <c r="AZ12" s="22" t="str">
        <f>IF(DATOS_FORMS!AZ12="","",IFERROR(VLOOKUP(TRIM(DATOS_FORMS!AZ12),ESCALAS!$A$46:$B$49,2,0),"?"))</f>
        <v/>
      </c>
      <c r="BA12" s="22" t="str">
        <f>IF(DATOS_FORMS!BA12="","",IFERROR(VLOOKUP(TRIM(DATOS_FORMS!BA12),ESCALAS!$A$46:$B$49,2,0),"?"))</f>
        <v/>
      </c>
      <c r="BB12" s="22" t="str">
        <f>IF(DATOS_FORMS!BB12="","",IFERROR(VLOOKUP(TRIM(DATOS_FORMS!BB12),ESCALAS!$A$46:$B$49,2,0),"?"))</f>
        <v/>
      </c>
      <c r="BC12" s="22" t="str">
        <f>IF(DATOS_FORMS!BC12="","",IFERROR(VLOOKUP(TRIM(DATOS_FORMS!BC12),ESCALAS!$A$46:$B$49,2,0),"?"))</f>
        <v/>
      </c>
      <c r="BD12" s="22" t="str">
        <f>IF(DATOS_FORMS!BD12="","",IFERROR(VLOOKUP(TRIM(DATOS_FORMS!BD12),ESCALAS!$A$46:$B$49,2,0),"?"))</f>
        <v/>
      </c>
      <c r="BE12" s="22" t="str">
        <f>IF(DATOS_FORMS!BE12="","",IFERROR(VLOOKUP(TRIM(DATOS_FORMS!BE12),ESCALAS!$A$46:$B$49,2,0),"?"))</f>
        <v/>
      </c>
      <c r="BF12" s="22" t="str">
        <f>IF(DATOS_FORMS!BF12="","",IFERROR(VLOOKUP(TRIM(DATOS_FORMS!BF12),ESCALAS!$A$46:$B$49,2,0),"?"))</f>
        <v/>
      </c>
      <c r="BG12" s="22" t="str">
        <f>IF(DATOS_FORMS!BG12="","",IFERROR(VLOOKUP(TRIM(DATOS_FORMS!BG12),ESCALAS!$A$46:$B$49,2,0),"?"))</f>
        <v/>
      </c>
      <c r="BH12" s="22" t="str">
        <f>IF(DATOS_FORMS!BH12="","",IFERROR(VLOOKUP(TRIM(DATOS_FORMS!BH12),ESCALAS!$A$46:$B$49,2,0),"?"))</f>
        <v/>
      </c>
      <c r="BI12" s="22" t="str">
        <f>IF(DATOS_FORMS!BI12="","",IFERROR(VLOOKUP(TRIM(DATOS_FORMS!BI12),ESCALAS!$A$46:$B$49,2,0),"?"))</f>
        <v/>
      </c>
      <c r="BJ12" s="22" t="str">
        <f>IF(DATOS_FORMS!BJ12="","",IFERROR(VLOOKUP(TRIM(DATOS_FORMS!BJ12),ESCALAS!$A$46:$B$49,2,0),"?"))</f>
        <v/>
      </c>
    </row>
    <row r="13" spans="1:62" x14ac:dyDescent="0.25">
      <c r="A13" s="22" t="str">
        <f>IF(DATOS_FORMS!B13="","",ROW()-1)</f>
        <v/>
      </c>
      <c r="B13" s="22" t="str">
        <f>IF(DATOS_FORMS!B13="","",IFERROR(VALUE(TRIM(DATOS_FORMS!B13)),IFERROR(VALUE(LEFT(TRIM(DATOS_FORMS!B13),FIND(" ",TRIM(DATOS_FORMS!B13)&amp;" ")-1)),"?")))</f>
        <v/>
      </c>
      <c r="C13" s="22" t="str">
        <f>IF(DATOS_FORMS!C13="","",IFERROR(VLOOKUP(TRIM(DATOS_FORMS!C13),ESCALAS!$A$54:$B$55,2,0),"?"))</f>
        <v/>
      </c>
      <c r="D13" s="22" t="str">
        <f>IF(DATOS_FORMS!D13="","",IFERROR(VLOOKUP(TRIM(DATOS_FORMS!D13),ESCALAS!$A$67:$B$68,2,0),"?"))</f>
        <v/>
      </c>
      <c r="E13" s="23" t="str">
        <f>IF(DATOS_FORMS!E13="","",DATOS_FORMS!E13)</f>
        <v/>
      </c>
      <c r="F13" s="23" t="str">
        <f>IF(DATOS_FORMS!F13="","",DATOS_FORMS!F13)</f>
        <v/>
      </c>
      <c r="G13" s="22" t="str">
        <f>IF(DATOS_FORMS!G13="","",IFERROR(VLOOKUP(TRIM(DATOS_FORMS!G13),ESCALAS!$A$60:$B$62,2,0),"?"))</f>
        <v/>
      </c>
      <c r="H13" s="23" t="str">
        <f>IF(DATOS_FORMS!H13="","",DATOS_FORMS!H13)</f>
        <v/>
      </c>
      <c r="I13" s="22" t="str">
        <f>IF(DATOS_FORMS!I13="","",IFERROR(VLOOKUP(TRIM(DATOS_FORMS!I13),ESCALAS!$A$60:$B$62,2,0),"?"))</f>
        <v/>
      </c>
      <c r="J13" s="22" t="str">
        <f>IF(DATOS_FORMS!J13="","",IFERROR(VLOOKUP(TRIM(DATOS_FORMS!J13),ESCALAS!$A$73:$B$86,2,0),7))</f>
        <v/>
      </c>
      <c r="K13" s="22" t="str">
        <f>IF(DATOS_FORMS!K13="","",IFERROR(VLOOKUP(TRIM(DATOS_FORMS!K13),ESCALAS!$A$6:$B$12,2,0),"?"))</f>
        <v/>
      </c>
      <c r="L13" s="22" t="str">
        <f>IF(DATOS_FORMS!L13="","",IFERROR(VLOOKUP(TRIM(DATOS_FORMS!L13),ESCALAS!$A$6:$B$12,2,0),"?"))</f>
        <v/>
      </c>
      <c r="M13" s="22" t="str">
        <f>IF(DATOS_FORMS!M13="","",IFERROR(VLOOKUP(TRIM(DATOS_FORMS!M13),ESCALAS!$A$6:$B$12,2,0),"?"))</f>
        <v/>
      </c>
      <c r="N13" s="22" t="str">
        <f>IF(DATOS_FORMS!N13="","",IFERROR(VLOOKUP(TRIM(DATOS_FORMS!N13),ESCALAS!$A$6:$B$12,2,0),"?"))</f>
        <v/>
      </c>
      <c r="O13" s="22" t="str">
        <f>IF(DATOS_FORMS!O13="","",IFERROR(VLOOKUP(TRIM(DATOS_FORMS!O13),ESCALAS!$A$6:$B$12,2,0),"?"))</f>
        <v/>
      </c>
      <c r="P13" s="22" t="str">
        <f>IF(DATOS_FORMS!P13="","",IFERROR(VLOOKUP(TRIM(DATOS_FORMS!P13),ESCALAS!$A$6:$B$12,2,0),"?"))</f>
        <v/>
      </c>
      <c r="Q13" s="22" t="str">
        <f>IF(DATOS_FORMS!Q13="","",IFERROR(VLOOKUP(TRIM(DATOS_FORMS!Q13),ESCALAS!$A$6:$B$12,2,0),"?"))</f>
        <v/>
      </c>
      <c r="R13" s="22" t="str">
        <f>IF(DATOS_FORMS!R13="","",IFERROR(VLOOKUP(TRIM(DATOS_FORMS!R13),ESCALAS!$A$6:$B$12,2,0),"?"))</f>
        <v/>
      </c>
      <c r="S13" s="22" t="str">
        <f>IF(DATOS_FORMS!S13="","",IFERROR(VLOOKUP(TRIM(DATOS_FORMS!S13),ESCALAS!$A$6:$B$12,2,0),"?"))</f>
        <v/>
      </c>
      <c r="T13" s="22" t="str">
        <f>IF(DATOS_FORMS!T13="","",IFERROR(VLOOKUP(TRIM(DATOS_FORMS!T13),ESCALAS!$A$6:$B$12,2,0),"?"))</f>
        <v/>
      </c>
      <c r="U13" s="22" t="str">
        <f>IF(DATOS_FORMS!U13="","",IFERROR(VLOOKUP(TRIM(DATOS_FORMS!U13),ESCALAS!$A$17:$B$20,2,0),"?"))</f>
        <v/>
      </c>
      <c r="V13" s="22" t="str">
        <f>IF(DATOS_FORMS!V13="","",IFERROR(VLOOKUP(TRIM(DATOS_FORMS!V13),ESCALAS!$A$17:$B$20,2,0),"?"))</f>
        <v/>
      </c>
      <c r="W13" s="22" t="str">
        <f>IF(DATOS_FORMS!W13="","",IFERROR(VLOOKUP(TRIM(DATOS_FORMS!W13),ESCALAS!$A$17:$B$20,2,0),"?"))</f>
        <v/>
      </c>
      <c r="X13" s="22" t="str">
        <f>IF(DATOS_FORMS!X13="","",IFERROR(VLOOKUP(TRIM(DATOS_FORMS!X13),ESCALAS!$A$17:$B$20,2,0),"?"))</f>
        <v/>
      </c>
      <c r="Y13" s="22" t="str">
        <f>IF(DATOS_FORMS!Y13="","",IFERROR(VLOOKUP(TRIM(DATOS_FORMS!Y13),ESCALAS!$A$17:$B$20,2,0),"?"))</f>
        <v/>
      </c>
      <c r="Z13" s="22" t="str">
        <f>IF(DATOS_FORMS!Z13="","",IFERROR(VLOOKUP(TRIM(DATOS_FORMS!Z13),ESCALAS!$A$17:$B$20,2,0),"?"))</f>
        <v/>
      </c>
      <c r="AA13" s="22" t="str">
        <f>IF(DATOS_FORMS!AA13="","",IFERROR(VLOOKUP(TRIM(DATOS_FORMS!AA13),ESCALAS!$A$17:$B$20,2,0),"?"))</f>
        <v/>
      </c>
      <c r="AB13" s="22" t="str">
        <f>IF(DATOS_FORMS!AB13="","",IFERROR(VLOOKUP(TRIM(DATOS_FORMS!AB13),ESCALAS!$A$17:$B$20,2,0),"?"))</f>
        <v/>
      </c>
      <c r="AC13" s="22" t="str">
        <f>IF(DATOS_FORMS!AC13="","",IFERROR(VLOOKUP(TRIM(DATOS_FORMS!AC13),ESCALAS!$A$25:$B$30,2,0),"?"))</f>
        <v/>
      </c>
      <c r="AD13" s="22" t="str">
        <f>IF(DATOS_FORMS!AD13="","",IFERROR(VLOOKUP(TRIM(DATOS_FORMS!AD13),ESCALAS!$A$25:$B$30,2,0),"?"))</f>
        <v/>
      </c>
      <c r="AE13" s="22" t="str">
        <f>IF(DATOS_FORMS!AE13="","",IFERROR(VLOOKUP(TRIM(DATOS_FORMS!AE13),ESCALAS!$A$25:$B$30,2,0),"?"))</f>
        <v/>
      </c>
      <c r="AF13" s="22" t="str">
        <f>IF(DATOS_FORMS!AF13="","",IFERROR(VLOOKUP(TRIM(DATOS_FORMS!AF13),ESCALAS!$A$25:$B$30,2,0),"?"))</f>
        <v/>
      </c>
      <c r="AG13" s="22" t="str">
        <f>IF(DATOS_FORMS!AG13="","",IFERROR(VLOOKUP(TRIM(DATOS_FORMS!AG13),ESCALAS!$A$25:$B$30,2,0),"?"))</f>
        <v/>
      </c>
      <c r="AH13" s="22" t="str">
        <f>IF(DATOS_FORMS!AH13="","",IFERROR(VLOOKUP(TRIM(DATOS_FORMS!AH13),ESCALAS!$A$25:$B$30,2,0),"?"))</f>
        <v/>
      </c>
      <c r="AI13" s="22" t="str">
        <f>IF(DATOS_FORMS!AI13="","",IFERROR(VLOOKUP(TRIM(DATOS_FORMS!AI13),ESCALAS!$A$25:$B$30,2,0),"?"))</f>
        <v/>
      </c>
      <c r="AJ13" s="22" t="str">
        <f>IF(DATOS_FORMS!AJ13="","",IFERROR(VLOOKUP(TRIM(DATOS_FORMS!AJ13),ESCALAS!$A$25:$B$30,2,0),"?"))</f>
        <v/>
      </c>
      <c r="AK13" s="22" t="str">
        <f>IF(DATOS_FORMS!AK13="","",IFERROR(VLOOKUP(TRIM(DATOS_FORMS!AK13),ESCALAS!$A$25:$B$30,2,0),"?"))</f>
        <v/>
      </c>
      <c r="AL13" s="22" t="str">
        <f>IF(DATOS_FORMS!AL13="","",IFERROR(VLOOKUP(TRIM(DATOS_FORMS!AL13),ESCALAS!$A$25:$B$30,2,0),"?"))</f>
        <v/>
      </c>
      <c r="AM13" s="22" t="str">
        <f>IF(DATOS_FORMS!AM13="","",IFERROR(VLOOKUP(TRIM(DATOS_FORMS!AM13),ESCALAS!$A$35:$B$41,2,0),"?"))</f>
        <v/>
      </c>
      <c r="AN13" s="22" t="str">
        <f>IF(DATOS_FORMS!AN13="","",IFERROR(VLOOKUP(TRIM(DATOS_FORMS!AN13),ESCALAS!$A$35:$B$41,2,0),"?"))</f>
        <v/>
      </c>
      <c r="AO13" s="22" t="str">
        <f>IF(DATOS_FORMS!AO13="","",IFERROR(VLOOKUP(TRIM(DATOS_FORMS!AO13),ESCALAS!$A$35:$B$41,2,0),"?"))</f>
        <v/>
      </c>
      <c r="AP13" s="22" t="str">
        <f>IF(DATOS_FORMS!AP13="","",IFERROR(VLOOKUP(TRIM(DATOS_FORMS!AP13),ESCALAS!$A$35:$B$41,2,0),"?"))</f>
        <v/>
      </c>
      <c r="AQ13" s="22" t="str">
        <f>IF(DATOS_FORMS!AQ13="","",IFERROR(VLOOKUP(TRIM(DATOS_FORMS!AQ13),ESCALAS!$A$35:$B$41,2,0),"?"))</f>
        <v/>
      </c>
      <c r="AR13" s="22" t="str">
        <f>IF(DATOS_FORMS!AR13="","",IFERROR(VLOOKUP(TRIM(DATOS_FORMS!AR13),ESCALAS!$A$35:$B$41,2,0),"?"))</f>
        <v/>
      </c>
      <c r="AS13" s="22" t="str">
        <f>IF(DATOS_FORMS!AS13="","",IFERROR(VLOOKUP(TRIM(DATOS_FORMS!AS13),ESCALAS!$A$35:$B$41,2,0),"?"))</f>
        <v/>
      </c>
      <c r="AT13" s="22" t="str">
        <f>IF(DATOS_FORMS!AT13="","",IFERROR(VLOOKUP(TRIM(DATOS_FORMS!AT13),ESCALAS!$A$35:$B$41,2,0),"?"))</f>
        <v/>
      </c>
      <c r="AU13" s="22" t="str">
        <f>IF(DATOS_FORMS!AU13="","",IFERROR(VLOOKUP(TRIM(DATOS_FORMS!AU13),ESCALAS!$A$35:$B$41,2,0),"?"))</f>
        <v/>
      </c>
      <c r="AV13" s="22" t="str">
        <f>IF(DATOS_FORMS!AV13="","",IFERROR(VLOOKUP(TRIM(DATOS_FORMS!AV13),ESCALAS!$A$46:$B$49,2,0),"?"))</f>
        <v/>
      </c>
      <c r="AW13" s="22" t="str">
        <f>IF(DATOS_FORMS!AW13="","",IFERROR(VLOOKUP(TRIM(DATOS_FORMS!AW13),ESCALAS!$A$46:$B$49,2,0),"?"))</f>
        <v/>
      </c>
      <c r="AX13" s="22" t="str">
        <f>IF(DATOS_FORMS!AX13="","",IFERROR(VLOOKUP(TRIM(DATOS_FORMS!AX13),ESCALAS!$A$46:$B$49,2,0),"?"))</f>
        <v/>
      </c>
      <c r="AY13" s="22" t="str">
        <f>IF(DATOS_FORMS!AY13="","",IFERROR(VLOOKUP(TRIM(DATOS_FORMS!AY13),ESCALAS!$A$46:$B$49,2,0),"?"))</f>
        <v/>
      </c>
      <c r="AZ13" s="22" t="str">
        <f>IF(DATOS_FORMS!AZ13="","",IFERROR(VLOOKUP(TRIM(DATOS_FORMS!AZ13),ESCALAS!$A$46:$B$49,2,0),"?"))</f>
        <v/>
      </c>
      <c r="BA13" s="22" t="str">
        <f>IF(DATOS_FORMS!BA13="","",IFERROR(VLOOKUP(TRIM(DATOS_FORMS!BA13),ESCALAS!$A$46:$B$49,2,0),"?"))</f>
        <v/>
      </c>
      <c r="BB13" s="22" t="str">
        <f>IF(DATOS_FORMS!BB13="","",IFERROR(VLOOKUP(TRIM(DATOS_FORMS!BB13),ESCALAS!$A$46:$B$49,2,0),"?"))</f>
        <v/>
      </c>
      <c r="BC13" s="22" t="str">
        <f>IF(DATOS_FORMS!BC13="","",IFERROR(VLOOKUP(TRIM(DATOS_FORMS!BC13),ESCALAS!$A$46:$B$49,2,0),"?"))</f>
        <v/>
      </c>
      <c r="BD13" s="22" t="str">
        <f>IF(DATOS_FORMS!BD13="","",IFERROR(VLOOKUP(TRIM(DATOS_FORMS!BD13),ESCALAS!$A$46:$B$49,2,0),"?"))</f>
        <v/>
      </c>
      <c r="BE13" s="22" t="str">
        <f>IF(DATOS_FORMS!BE13="","",IFERROR(VLOOKUP(TRIM(DATOS_FORMS!BE13),ESCALAS!$A$46:$B$49,2,0),"?"))</f>
        <v/>
      </c>
      <c r="BF13" s="22" t="str">
        <f>IF(DATOS_FORMS!BF13="","",IFERROR(VLOOKUP(TRIM(DATOS_FORMS!BF13),ESCALAS!$A$46:$B$49,2,0),"?"))</f>
        <v/>
      </c>
      <c r="BG13" s="22" t="str">
        <f>IF(DATOS_FORMS!BG13="","",IFERROR(VLOOKUP(TRIM(DATOS_FORMS!BG13),ESCALAS!$A$46:$B$49,2,0),"?"))</f>
        <v/>
      </c>
      <c r="BH13" s="22" t="str">
        <f>IF(DATOS_FORMS!BH13="","",IFERROR(VLOOKUP(TRIM(DATOS_FORMS!BH13),ESCALAS!$A$46:$B$49,2,0),"?"))</f>
        <v/>
      </c>
      <c r="BI13" s="22" t="str">
        <f>IF(DATOS_FORMS!BI13="","",IFERROR(VLOOKUP(TRIM(DATOS_FORMS!BI13),ESCALAS!$A$46:$B$49,2,0),"?"))</f>
        <v/>
      </c>
      <c r="BJ13" s="22" t="str">
        <f>IF(DATOS_FORMS!BJ13="","",IFERROR(VLOOKUP(TRIM(DATOS_FORMS!BJ13),ESCALAS!$A$46:$B$49,2,0),"?"))</f>
        <v/>
      </c>
    </row>
    <row r="14" spans="1:62" x14ac:dyDescent="0.25">
      <c r="A14" s="22" t="str">
        <f>IF(DATOS_FORMS!B14="","",ROW()-1)</f>
        <v/>
      </c>
      <c r="B14" s="22" t="str">
        <f>IF(DATOS_FORMS!B14="","",IFERROR(VALUE(TRIM(DATOS_FORMS!B14)),IFERROR(VALUE(LEFT(TRIM(DATOS_FORMS!B14),FIND(" ",TRIM(DATOS_FORMS!B14)&amp;" ")-1)),"?")))</f>
        <v/>
      </c>
      <c r="C14" s="22" t="str">
        <f>IF(DATOS_FORMS!C14="","",IFERROR(VLOOKUP(TRIM(DATOS_FORMS!C14),ESCALAS!$A$54:$B$55,2,0),"?"))</f>
        <v/>
      </c>
      <c r="D14" s="22" t="str">
        <f>IF(DATOS_FORMS!D14="","",IFERROR(VLOOKUP(TRIM(DATOS_FORMS!D14),ESCALAS!$A$67:$B$68,2,0),"?"))</f>
        <v/>
      </c>
      <c r="E14" s="23" t="str">
        <f>IF(DATOS_FORMS!E14="","",DATOS_FORMS!E14)</f>
        <v/>
      </c>
      <c r="F14" s="23" t="str">
        <f>IF(DATOS_FORMS!F14="","",DATOS_FORMS!F14)</f>
        <v/>
      </c>
      <c r="G14" s="22" t="str">
        <f>IF(DATOS_FORMS!G14="","",IFERROR(VLOOKUP(TRIM(DATOS_FORMS!G14),ESCALAS!$A$60:$B$62,2,0),"?"))</f>
        <v/>
      </c>
      <c r="H14" s="23" t="str">
        <f>IF(DATOS_FORMS!H14="","",DATOS_FORMS!H14)</f>
        <v/>
      </c>
      <c r="I14" s="22" t="str">
        <f>IF(DATOS_FORMS!I14="","",IFERROR(VLOOKUP(TRIM(DATOS_FORMS!I14),ESCALAS!$A$60:$B$62,2,0),"?"))</f>
        <v/>
      </c>
      <c r="J14" s="22" t="str">
        <f>IF(DATOS_FORMS!J14="","",IFERROR(VLOOKUP(TRIM(DATOS_FORMS!J14),ESCALAS!$A$73:$B$86,2,0),7))</f>
        <v/>
      </c>
      <c r="K14" s="22" t="str">
        <f>IF(DATOS_FORMS!K14="","",IFERROR(VLOOKUP(TRIM(DATOS_FORMS!K14),ESCALAS!$A$6:$B$12,2,0),"?"))</f>
        <v/>
      </c>
      <c r="L14" s="22" t="str">
        <f>IF(DATOS_FORMS!L14="","",IFERROR(VLOOKUP(TRIM(DATOS_FORMS!L14),ESCALAS!$A$6:$B$12,2,0),"?"))</f>
        <v/>
      </c>
      <c r="M14" s="22" t="str">
        <f>IF(DATOS_FORMS!M14="","",IFERROR(VLOOKUP(TRIM(DATOS_FORMS!M14),ESCALAS!$A$6:$B$12,2,0),"?"))</f>
        <v/>
      </c>
      <c r="N14" s="22" t="str">
        <f>IF(DATOS_FORMS!N14="","",IFERROR(VLOOKUP(TRIM(DATOS_FORMS!N14),ESCALAS!$A$6:$B$12,2,0),"?"))</f>
        <v/>
      </c>
      <c r="O14" s="22" t="str">
        <f>IF(DATOS_FORMS!O14="","",IFERROR(VLOOKUP(TRIM(DATOS_FORMS!O14),ESCALAS!$A$6:$B$12,2,0),"?"))</f>
        <v/>
      </c>
      <c r="P14" s="22" t="str">
        <f>IF(DATOS_FORMS!P14="","",IFERROR(VLOOKUP(TRIM(DATOS_FORMS!P14),ESCALAS!$A$6:$B$12,2,0),"?"))</f>
        <v/>
      </c>
      <c r="Q14" s="22" t="str">
        <f>IF(DATOS_FORMS!Q14="","",IFERROR(VLOOKUP(TRIM(DATOS_FORMS!Q14),ESCALAS!$A$6:$B$12,2,0),"?"))</f>
        <v/>
      </c>
      <c r="R14" s="22" t="str">
        <f>IF(DATOS_FORMS!R14="","",IFERROR(VLOOKUP(TRIM(DATOS_FORMS!R14),ESCALAS!$A$6:$B$12,2,0),"?"))</f>
        <v/>
      </c>
      <c r="S14" s="22" t="str">
        <f>IF(DATOS_FORMS!S14="","",IFERROR(VLOOKUP(TRIM(DATOS_FORMS!S14),ESCALAS!$A$6:$B$12,2,0),"?"))</f>
        <v/>
      </c>
      <c r="T14" s="22" t="str">
        <f>IF(DATOS_FORMS!T14="","",IFERROR(VLOOKUP(TRIM(DATOS_FORMS!T14),ESCALAS!$A$6:$B$12,2,0),"?"))</f>
        <v/>
      </c>
      <c r="U14" s="22" t="str">
        <f>IF(DATOS_FORMS!U14="","",IFERROR(VLOOKUP(TRIM(DATOS_FORMS!U14),ESCALAS!$A$17:$B$20,2,0),"?"))</f>
        <v/>
      </c>
      <c r="V14" s="22" t="str">
        <f>IF(DATOS_FORMS!V14="","",IFERROR(VLOOKUP(TRIM(DATOS_FORMS!V14),ESCALAS!$A$17:$B$20,2,0),"?"))</f>
        <v/>
      </c>
      <c r="W14" s="22" t="str">
        <f>IF(DATOS_FORMS!W14="","",IFERROR(VLOOKUP(TRIM(DATOS_FORMS!W14),ESCALAS!$A$17:$B$20,2,0),"?"))</f>
        <v/>
      </c>
      <c r="X14" s="22" t="str">
        <f>IF(DATOS_FORMS!X14="","",IFERROR(VLOOKUP(TRIM(DATOS_FORMS!X14),ESCALAS!$A$17:$B$20,2,0),"?"))</f>
        <v/>
      </c>
      <c r="Y14" s="22" t="str">
        <f>IF(DATOS_FORMS!Y14="","",IFERROR(VLOOKUP(TRIM(DATOS_FORMS!Y14),ESCALAS!$A$17:$B$20,2,0),"?"))</f>
        <v/>
      </c>
      <c r="Z14" s="22" t="str">
        <f>IF(DATOS_FORMS!Z14="","",IFERROR(VLOOKUP(TRIM(DATOS_FORMS!Z14),ESCALAS!$A$17:$B$20,2,0),"?"))</f>
        <v/>
      </c>
      <c r="AA14" s="22" t="str">
        <f>IF(DATOS_FORMS!AA14="","",IFERROR(VLOOKUP(TRIM(DATOS_FORMS!AA14),ESCALAS!$A$17:$B$20,2,0),"?"))</f>
        <v/>
      </c>
      <c r="AB14" s="22" t="str">
        <f>IF(DATOS_FORMS!AB14="","",IFERROR(VLOOKUP(TRIM(DATOS_FORMS!AB14),ESCALAS!$A$17:$B$20,2,0),"?"))</f>
        <v/>
      </c>
      <c r="AC14" s="22" t="str">
        <f>IF(DATOS_FORMS!AC14="","",IFERROR(VLOOKUP(TRIM(DATOS_FORMS!AC14),ESCALAS!$A$25:$B$30,2,0),"?"))</f>
        <v/>
      </c>
      <c r="AD14" s="22" t="str">
        <f>IF(DATOS_FORMS!AD14="","",IFERROR(VLOOKUP(TRIM(DATOS_FORMS!AD14),ESCALAS!$A$25:$B$30,2,0),"?"))</f>
        <v/>
      </c>
      <c r="AE14" s="22" t="str">
        <f>IF(DATOS_FORMS!AE14="","",IFERROR(VLOOKUP(TRIM(DATOS_FORMS!AE14),ESCALAS!$A$25:$B$30,2,0),"?"))</f>
        <v/>
      </c>
      <c r="AF14" s="22" t="str">
        <f>IF(DATOS_FORMS!AF14="","",IFERROR(VLOOKUP(TRIM(DATOS_FORMS!AF14),ESCALAS!$A$25:$B$30,2,0),"?"))</f>
        <v/>
      </c>
      <c r="AG14" s="22" t="str">
        <f>IF(DATOS_FORMS!AG14="","",IFERROR(VLOOKUP(TRIM(DATOS_FORMS!AG14),ESCALAS!$A$25:$B$30,2,0),"?"))</f>
        <v/>
      </c>
      <c r="AH14" s="22" t="str">
        <f>IF(DATOS_FORMS!AH14="","",IFERROR(VLOOKUP(TRIM(DATOS_FORMS!AH14),ESCALAS!$A$25:$B$30,2,0),"?"))</f>
        <v/>
      </c>
      <c r="AI14" s="22" t="str">
        <f>IF(DATOS_FORMS!AI14="","",IFERROR(VLOOKUP(TRIM(DATOS_FORMS!AI14),ESCALAS!$A$25:$B$30,2,0),"?"))</f>
        <v/>
      </c>
      <c r="AJ14" s="22" t="str">
        <f>IF(DATOS_FORMS!AJ14="","",IFERROR(VLOOKUP(TRIM(DATOS_FORMS!AJ14),ESCALAS!$A$25:$B$30,2,0),"?"))</f>
        <v/>
      </c>
      <c r="AK14" s="22" t="str">
        <f>IF(DATOS_FORMS!AK14="","",IFERROR(VLOOKUP(TRIM(DATOS_FORMS!AK14),ESCALAS!$A$25:$B$30,2,0),"?"))</f>
        <v/>
      </c>
      <c r="AL14" s="22" t="str">
        <f>IF(DATOS_FORMS!AL14="","",IFERROR(VLOOKUP(TRIM(DATOS_FORMS!AL14),ESCALAS!$A$25:$B$30,2,0),"?"))</f>
        <v/>
      </c>
      <c r="AM14" s="22" t="str">
        <f>IF(DATOS_FORMS!AM14="","",IFERROR(VLOOKUP(TRIM(DATOS_FORMS!AM14),ESCALAS!$A$35:$B$41,2,0),"?"))</f>
        <v/>
      </c>
      <c r="AN14" s="22" t="str">
        <f>IF(DATOS_FORMS!AN14="","",IFERROR(VLOOKUP(TRIM(DATOS_FORMS!AN14),ESCALAS!$A$35:$B$41,2,0),"?"))</f>
        <v/>
      </c>
      <c r="AO14" s="22" t="str">
        <f>IF(DATOS_FORMS!AO14="","",IFERROR(VLOOKUP(TRIM(DATOS_FORMS!AO14),ESCALAS!$A$35:$B$41,2,0),"?"))</f>
        <v/>
      </c>
      <c r="AP14" s="22" t="str">
        <f>IF(DATOS_FORMS!AP14="","",IFERROR(VLOOKUP(TRIM(DATOS_FORMS!AP14),ESCALAS!$A$35:$B$41,2,0),"?"))</f>
        <v/>
      </c>
      <c r="AQ14" s="22" t="str">
        <f>IF(DATOS_FORMS!AQ14="","",IFERROR(VLOOKUP(TRIM(DATOS_FORMS!AQ14),ESCALAS!$A$35:$B$41,2,0),"?"))</f>
        <v/>
      </c>
      <c r="AR14" s="22" t="str">
        <f>IF(DATOS_FORMS!AR14="","",IFERROR(VLOOKUP(TRIM(DATOS_FORMS!AR14),ESCALAS!$A$35:$B$41,2,0),"?"))</f>
        <v/>
      </c>
      <c r="AS14" s="22" t="str">
        <f>IF(DATOS_FORMS!AS14="","",IFERROR(VLOOKUP(TRIM(DATOS_FORMS!AS14),ESCALAS!$A$35:$B$41,2,0),"?"))</f>
        <v/>
      </c>
      <c r="AT14" s="22" t="str">
        <f>IF(DATOS_FORMS!AT14="","",IFERROR(VLOOKUP(TRIM(DATOS_FORMS!AT14),ESCALAS!$A$35:$B$41,2,0),"?"))</f>
        <v/>
      </c>
      <c r="AU14" s="22" t="str">
        <f>IF(DATOS_FORMS!AU14="","",IFERROR(VLOOKUP(TRIM(DATOS_FORMS!AU14),ESCALAS!$A$35:$B$41,2,0),"?"))</f>
        <v/>
      </c>
      <c r="AV14" s="22" t="str">
        <f>IF(DATOS_FORMS!AV14="","",IFERROR(VLOOKUP(TRIM(DATOS_FORMS!AV14),ESCALAS!$A$46:$B$49,2,0),"?"))</f>
        <v/>
      </c>
      <c r="AW14" s="22" t="str">
        <f>IF(DATOS_FORMS!AW14="","",IFERROR(VLOOKUP(TRIM(DATOS_FORMS!AW14),ESCALAS!$A$46:$B$49,2,0),"?"))</f>
        <v/>
      </c>
      <c r="AX14" s="22" t="str">
        <f>IF(DATOS_FORMS!AX14="","",IFERROR(VLOOKUP(TRIM(DATOS_FORMS!AX14),ESCALAS!$A$46:$B$49,2,0),"?"))</f>
        <v/>
      </c>
      <c r="AY14" s="22" t="str">
        <f>IF(DATOS_FORMS!AY14="","",IFERROR(VLOOKUP(TRIM(DATOS_FORMS!AY14),ESCALAS!$A$46:$B$49,2,0),"?"))</f>
        <v/>
      </c>
      <c r="AZ14" s="22" t="str">
        <f>IF(DATOS_FORMS!AZ14="","",IFERROR(VLOOKUP(TRIM(DATOS_FORMS!AZ14),ESCALAS!$A$46:$B$49,2,0),"?"))</f>
        <v/>
      </c>
      <c r="BA14" s="22" t="str">
        <f>IF(DATOS_FORMS!BA14="","",IFERROR(VLOOKUP(TRIM(DATOS_FORMS!BA14),ESCALAS!$A$46:$B$49,2,0),"?"))</f>
        <v/>
      </c>
      <c r="BB14" s="22" t="str">
        <f>IF(DATOS_FORMS!BB14="","",IFERROR(VLOOKUP(TRIM(DATOS_FORMS!BB14),ESCALAS!$A$46:$B$49,2,0),"?"))</f>
        <v/>
      </c>
      <c r="BC14" s="22" t="str">
        <f>IF(DATOS_FORMS!BC14="","",IFERROR(VLOOKUP(TRIM(DATOS_FORMS!BC14),ESCALAS!$A$46:$B$49,2,0),"?"))</f>
        <v/>
      </c>
      <c r="BD14" s="22" t="str">
        <f>IF(DATOS_FORMS!BD14="","",IFERROR(VLOOKUP(TRIM(DATOS_FORMS!BD14),ESCALAS!$A$46:$B$49,2,0),"?"))</f>
        <v/>
      </c>
      <c r="BE14" s="22" t="str">
        <f>IF(DATOS_FORMS!BE14="","",IFERROR(VLOOKUP(TRIM(DATOS_FORMS!BE14),ESCALAS!$A$46:$B$49,2,0),"?"))</f>
        <v/>
      </c>
      <c r="BF14" s="22" t="str">
        <f>IF(DATOS_FORMS!BF14="","",IFERROR(VLOOKUP(TRIM(DATOS_FORMS!BF14),ESCALAS!$A$46:$B$49,2,0),"?"))</f>
        <v/>
      </c>
      <c r="BG14" s="22" t="str">
        <f>IF(DATOS_FORMS!BG14="","",IFERROR(VLOOKUP(TRIM(DATOS_FORMS!BG14),ESCALAS!$A$46:$B$49,2,0),"?"))</f>
        <v/>
      </c>
      <c r="BH14" s="22" t="str">
        <f>IF(DATOS_FORMS!BH14="","",IFERROR(VLOOKUP(TRIM(DATOS_FORMS!BH14),ESCALAS!$A$46:$B$49,2,0),"?"))</f>
        <v/>
      </c>
      <c r="BI14" s="22" t="str">
        <f>IF(DATOS_FORMS!BI14="","",IFERROR(VLOOKUP(TRIM(DATOS_FORMS!BI14),ESCALAS!$A$46:$B$49,2,0),"?"))</f>
        <v/>
      </c>
      <c r="BJ14" s="22" t="str">
        <f>IF(DATOS_FORMS!BJ14="","",IFERROR(VLOOKUP(TRIM(DATOS_FORMS!BJ14),ESCALAS!$A$46:$B$49,2,0),"?"))</f>
        <v/>
      </c>
    </row>
    <row r="15" spans="1:62" x14ac:dyDescent="0.25">
      <c r="A15" s="22" t="str">
        <f>IF(DATOS_FORMS!B15="","",ROW()-1)</f>
        <v/>
      </c>
      <c r="B15" s="22" t="str">
        <f>IF(DATOS_FORMS!B15="","",IFERROR(VALUE(TRIM(DATOS_FORMS!B15)),IFERROR(VALUE(LEFT(TRIM(DATOS_FORMS!B15),FIND(" ",TRIM(DATOS_FORMS!B15)&amp;" ")-1)),"?")))</f>
        <v/>
      </c>
      <c r="C15" s="22" t="str">
        <f>IF(DATOS_FORMS!C15="","",IFERROR(VLOOKUP(TRIM(DATOS_FORMS!C15),ESCALAS!$A$54:$B$55,2,0),"?"))</f>
        <v/>
      </c>
      <c r="D15" s="22" t="str">
        <f>IF(DATOS_FORMS!D15="","",IFERROR(VLOOKUP(TRIM(DATOS_FORMS!D15),ESCALAS!$A$67:$B$68,2,0),"?"))</f>
        <v/>
      </c>
      <c r="E15" s="23" t="str">
        <f>IF(DATOS_FORMS!E15="","",DATOS_FORMS!E15)</f>
        <v/>
      </c>
      <c r="F15" s="23" t="str">
        <f>IF(DATOS_FORMS!F15="","",DATOS_FORMS!F15)</f>
        <v/>
      </c>
      <c r="G15" s="22" t="str">
        <f>IF(DATOS_FORMS!G15="","",IFERROR(VLOOKUP(TRIM(DATOS_FORMS!G15),ESCALAS!$A$60:$B$62,2,0),"?"))</f>
        <v/>
      </c>
      <c r="H15" s="23" t="str">
        <f>IF(DATOS_FORMS!H15="","",DATOS_FORMS!H15)</f>
        <v/>
      </c>
      <c r="I15" s="22" t="str">
        <f>IF(DATOS_FORMS!I15="","",IFERROR(VLOOKUP(TRIM(DATOS_FORMS!I15),ESCALAS!$A$60:$B$62,2,0),"?"))</f>
        <v/>
      </c>
      <c r="J15" s="22" t="str">
        <f>IF(DATOS_FORMS!J15="","",IFERROR(VLOOKUP(TRIM(DATOS_FORMS!J15),ESCALAS!$A$73:$B$86,2,0),7))</f>
        <v/>
      </c>
      <c r="K15" s="22" t="str">
        <f>IF(DATOS_FORMS!K15="","",IFERROR(VLOOKUP(TRIM(DATOS_FORMS!K15),ESCALAS!$A$6:$B$12,2,0),"?"))</f>
        <v/>
      </c>
      <c r="L15" s="22" t="str">
        <f>IF(DATOS_FORMS!L15="","",IFERROR(VLOOKUP(TRIM(DATOS_FORMS!L15),ESCALAS!$A$6:$B$12,2,0),"?"))</f>
        <v/>
      </c>
      <c r="M15" s="22" t="str">
        <f>IF(DATOS_FORMS!M15="","",IFERROR(VLOOKUP(TRIM(DATOS_FORMS!M15),ESCALAS!$A$6:$B$12,2,0),"?"))</f>
        <v/>
      </c>
      <c r="N15" s="22" t="str">
        <f>IF(DATOS_FORMS!N15="","",IFERROR(VLOOKUP(TRIM(DATOS_FORMS!N15),ESCALAS!$A$6:$B$12,2,0),"?"))</f>
        <v/>
      </c>
      <c r="O15" s="22" t="str">
        <f>IF(DATOS_FORMS!O15="","",IFERROR(VLOOKUP(TRIM(DATOS_FORMS!O15),ESCALAS!$A$6:$B$12,2,0),"?"))</f>
        <v/>
      </c>
      <c r="P15" s="22" t="str">
        <f>IF(DATOS_FORMS!P15="","",IFERROR(VLOOKUP(TRIM(DATOS_FORMS!P15),ESCALAS!$A$6:$B$12,2,0),"?"))</f>
        <v/>
      </c>
      <c r="Q15" s="22" t="str">
        <f>IF(DATOS_FORMS!Q15="","",IFERROR(VLOOKUP(TRIM(DATOS_FORMS!Q15),ESCALAS!$A$6:$B$12,2,0),"?"))</f>
        <v/>
      </c>
      <c r="R15" s="22" t="str">
        <f>IF(DATOS_FORMS!R15="","",IFERROR(VLOOKUP(TRIM(DATOS_FORMS!R15),ESCALAS!$A$6:$B$12,2,0),"?"))</f>
        <v/>
      </c>
      <c r="S15" s="22" t="str">
        <f>IF(DATOS_FORMS!S15="","",IFERROR(VLOOKUP(TRIM(DATOS_FORMS!S15),ESCALAS!$A$6:$B$12,2,0),"?"))</f>
        <v/>
      </c>
      <c r="T15" s="22" t="str">
        <f>IF(DATOS_FORMS!T15="","",IFERROR(VLOOKUP(TRIM(DATOS_FORMS!T15),ESCALAS!$A$6:$B$12,2,0),"?"))</f>
        <v/>
      </c>
      <c r="U15" s="22" t="str">
        <f>IF(DATOS_FORMS!U15="","",IFERROR(VLOOKUP(TRIM(DATOS_FORMS!U15),ESCALAS!$A$17:$B$20,2,0),"?"))</f>
        <v/>
      </c>
      <c r="V15" s="22" t="str">
        <f>IF(DATOS_FORMS!V15="","",IFERROR(VLOOKUP(TRIM(DATOS_FORMS!V15),ESCALAS!$A$17:$B$20,2,0),"?"))</f>
        <v/>
      </c>
      <c r="W15" s="22" t="str">
        <f>IF(DATOS_FORMS!W15="","",IFERROR(VLOOKUP(TRIM(DATOS_FORMS!W15),ESCALAS!$A$17:$B$20,2,0),"?"))</f>
        <v/>
      </c>
      <c r="X15" s="22" t="str">
        <f>IF(DATOS_FORMS!X15="","",IFERROR(VLOOKUP(TRIM(DATOS_FORMS!X15),ESCALAS!$A$17:$B$20,2,0),"?"))</f>
        <v/>
      </c>
      <c r="Y15" s="22" t="str">
        <f>IF(DATOS_FORMS!Y15="","",IFERROR(VLOOKUP(TRIM(DATOS_FORMS!Y15),ESCALAS!$A$17:$B$20,2,0),"?"))</f>
        <v/>
      </c>
      <c r="Z15" s="22" t="str">
        <f>IF(DATOS_FORMS!Z15="","",IFERROR(VLOOKUP(TRIM(DATOS_FORMS!Z15),ESCALAS!$A$17:$B$20,2,0),"?"))</f>
        <v/>
      </c>
      <c r="AA15" s="22" t="str">
        <f>IF(DATOS_FORMS!AA15="","",IFERROR(VLOOKUP(TRIM(DATOS_FORMS!AA15),ESCALAS!$A$17:$B$20,2,0),"?"))</f>
        <v/>
      </c>
      <c r="AB15" s="22" t="str">
        <f>IF(DATOS_FORMS!AB15="","",IFERROR(VLOOKUP(TRIM(DATOS_FORMS!AB15),ESCALAS!$A$17:$B$20,2,0),"?"))</f>
        <v/>
      </c>
      <c r="AC15" s="22" t="str">
        <f>IF(DATOS_FORMS!AC15="","",IFERROR(VLOOKUP(TRIM(DATOS_FORMS!AC15),ESCALAS!$A$25:$B$30,2,0),"?"))</f>
        <v/>
      </c>
      <c r="AD15" s="22" t="str">
        <f>IF(DATOS_FORMS!AD15="","",IFERROR(VLOOKUP(TRIM(DATOS_FORMS!AD15),ESCALAS!$A$25:$B$30,2,0),"?"))</f>
        <v/>
      </c>
      <c r="AE15" s="22" t="str">
        <f>IF(DATOS_FORMS!AE15="","",IFERROR(VLOOKUP(TRIM(DATOS_FORMS!AE15),ESCALAS!$A$25:$B$30,2,0),"?"))</f>
        <v/>
      </c>
      <c r="AF15" s="22" t="str">
        <f>IF(DATOS_FORMS!AF15="","",IFERROR(VLOOKUP(TRIM(DATOS_FORMS!AF15),ESCALAS!$A$25:$B$30,2,0),"?"))</f>
        <v/>
      </c>
      <c r="AG15" s="22" t="str">
        <f>IF(DATOS_FORMS!AG15="","",IFERROR(VLOOKUP(TRIM(DATOS_FORMS!AG15),ESCALAS!$A$25:$B$30,2,0),"?"))</f>
        <v/>
      </c>
      <c r="AH15" s="22" t="str">
        <f>IF(DATOS_FORMS!AH15="","",IFERROR(VLOOKUP(TRIM(DATOS_FORMS!AH15),ESCALAS!$A$25:$B$30,2,0),"?"))</f>
        <v/>
      </c>
      <c r="AI15" s="22" t="str">
        <f>IF(DATOS_FORMS!AI15="","",IFERROR(VLOOKUP(TRIM(DATOS_FORMS!AI15),ESCALAS!$A$25:$B$30,2,0),"?"))</f>
        <v/>
      </c>
      <c r="AJ15" s="22" t="str">
        <f>IF(DATOS_FORMS!AJ15="","",IFERROR(VLOOKUP(TRIM(DATOS_FORMS!AJ15),ESCALAS!$A$25:$B$30,2,0),"?"))</f>
        <v/>
      </c>
      <c r="AK15" s="22" t="str">
        <f>IF(DATOS_FORMS!AK15="","",IFERROR(VLOOKUP(TRIM(DATOS_FORMS!AK15),ESCALAS!$A$25:$B$30,2,0),"?"))</f>
        <v/>
      </c>
      <c r="AL15" s="22" t="str">
        <f>IF(DATOS_FORMS!AL15="","",IFERROR(VLOOKUP(TRIM(DATOS_FORMS!AL15),ESCALAS!$A$25:$B$30,2,0),"?"))</f>
        <v/>
      </c>
      <c r="AM15" s="22" t="str">
        <f>IF(DATOS_FORMS!AM15="","",IFERROR(VLOOKUP(TRIM(DATOS_FORMS!AM15),ESCALAS!$A$35:$B$41,2,0),"?"))</f>
        <v/>
      </c>
      <c r="AN15" s="22" t="str">
        <f>IF(DATOS_FORMS!AN15="","",IFERROR(VLOOKUP(TRIM(DATOS_FORMS!AN15),ESCALAS!$A$35:$B$41,2,0),"?"))</f>
        <v/>
      </c>
      <c r="AO15" s="22" t="str">
        <f>IF(DATOS_FORMS!AO15="","",IFERROR(VLOOKUP(TRIM(DATOS_FORMS!AO15),ESCALAS!$A$35:$B$41,2,0),"?"))</f>
        <v/>
      </c>
      <c r="AP15" s="22" t="str">
        <f>IF(DATOS_FORMS!AP15="","",IFERROR(VLOOKUP(TRIM(DATOS_FORMS!AP15),ESCALAS!$A$35:$B$41,2,0),"?"))</f>
        <v/>
      </c>
      <c r="AQ15" s="22" t="str">
        <f>IF(DATOS_FORMS!AQ15="","",IFERROR(VLOOKUP(TRIM(DATOS_FORMS!AQ15),ESCALAS!$A$35:$B$41,2,0),"?"))</f>
        <v/>
      </c>
      <c r="AR15" s="22" t="str">
        <f>IF(DATOS_FORMS!AR15="","",IFERROR(VLOOKUP(TRIM(DATOS_FORMS!AR15),ESCALAS!$A$35:$B$41,2,0),"?"))</f>
        <v/>
      </c>
      <c r="AS15" s="22" t="str">
        <f>IF(DATOS_FORMS!AS15="","",IFERROR(VLOOKUP(TRIM(DATOS_FORMS!AS15),ESCALAS!$A$35:$B$41,2,0),"?"))</f>
        <v/>
      </c>
      <c r="AT15" s="22" t="str">
        <f>IF(DATOS_FORMS!AT15="","",IFERROR(VLOOKUP(TRIM(DATOS_FORMS!AT15),ESCALAS!$A$35:$B$41,2,0),"?"))</f>
        <v/>
      </c>
      <c r="AU15" s="22" t="str">
        <f>IF(DATOS_FORMS!AU15="","",IFERROR(VLOOKUP(TRIM(DATOS_FORMS!AU15),ESCALAS!$A$35:$B$41,2,0),"?"))</f>
        <v/>
      </c>
      <c r="AV15" s="22" t="str">
        <f>IF(DATOS_FORMS!AV15="","",IFERROR(VLOOKUP(TRIM(DATOS_FORMS!AV15),ESCALAS!$A$46:$B$49,2,0),"?"))</f>
        <v/>
      </c>
      <c r="AW15" s="22" t="str">
        <f>IF(DATOS_FORMS!AW15="","",IFERROR(VLOOKUP(TRIM(DATOS_FORMS!AW15),ESCALAS!$A$46:$B$49,2,0),"?"))</f>
        <v/>
      </c>
      <c r="AX15" s="22" t="str">
        <f>IF(DATOS_FORMS!AX15="","",IFERROR(VLOOKUP(TRIM(DATOS_FORMS!AX15),ESCALAS!$A$46:$B$49,2,0),"?"))</f>
        <v/>
      </c>
      <c r="AY15" s="22" t="str">
        <f>IF(DATOS_FORMS!AY15="","",IFERROR(VLOOKUP(TRIM(DATOS_FORMS!AY15),ESCALAS!$A$46:$B$49,2,0),"?"))</f>
        <v/>
      </c>
      <c r="AZ15" s="22" t="str">
        <f>IF(DATOS_FORMS!AZ15="","",IFERROR(VLOOKUP(TRIM(DATOS_FORMS!AZ15),ESCALAS!$A$46:$B$49,2,0),"?"))</f>
        <v/>
      </c>
      <c r="BA15" s="22" t="str">
        <f>IF(DATOS_FORMS!BA15="","",IFERROR(VLOOKUP(TRIM(DATOS_FORMS!BA15),ESCALAS!$A$46:$B$49,2,0),"?"))</f>
        <v/>
      </c>
      <c r="BB15" s="22" t="str">
        <f>IF(DATOS_FORMS!BB15="","",IFERROR(VLOOKUP(TRIM(DATOS_FORMS!BB15),ESCALAS!$A$46:$B$49,2,0),"?"))</f>
        <v/>
      </c>
      <c r="BC15" s="22" t="str">
        <f>IF(DATOS_FORMS!BC15="","",IFERROR(VLOOKUP(TRIM(DATOS_FORMS!BC15),ESCALAS!$A$46:$B$49,2,0),"?"))</f>
        <v/>
      </c>
      <c r="BD15" s="22" t="str">
        <f>IF(DATOS_FORMS!BD15="","",IFERROR(VLOOKUP(TRIM(DATOS_FORMS!BD15),ESCALAS!$A$46:$B$49,2,0),"?"))</f>
        <v/>
      </c>
      <c r="BE15" s="22" t="str">
        <f>IF(DATOS_FORMS!BE15="","",IFERROR(VLOOKUP(TRIM(DATOS_FORMS!BE15),ESCALAS!$A$46:$B$49,2,0),"?"))</f>
        <v/>
      </c>
      <c r="BF15" s="22" t="str">
        <f>IF(DATOS_FORMS!BF15="","",IFERROR(VLOOKUP(TRIM(DATOS_FORMS!BF15),ESCALAS!$A$46:$B$49,2,0),"?"))</f>
        <v/>
      </c>
      <c r="BG15" s="22" t="str">
        <f>IF(DATOS_FORMS!BG15="","",IFERROR(VLOOKUP(TRIM(DATOS_FORMS!BG15),ESCALAS!$A$46:$B$49,2,0),"?"))</f>
        <v/>
      </c>
      <c r="BH15" s="22" t="str">
        <f>IF(DATOS_FORMS!BH15="","",IFERROR(VLOOKUP(TRIM(DATOS_FORMS!BH15),ESCALAS!$A$46:$B$49,2,0),"?"))</f>
        <v/>
      </c>
      <c r="BI15" s="22" t="str">
        <f>IF(DATOS_FORMS!BI15="","",IFERROR(VLOOKUP(TRIM(DATOS_FORMS!BI15),ESCALAS!$A$46:$B$49,2,0),"?"))</f>
        <v/>
      </c>
      <c r="BJ15" s="22" t="str">
        <f>IF(DATOS_FORMS!BJ15="","",IFERROR(VLOOKUP(TRIM(DATOS_FORMS!BJ15),ESCALAS!$A$46:$B$49,2,0),"?"))</f>
        <v/>
      </c>
    </row>
    <row r="16" spans="1:62" x14ac:dyDescent="0.25">
      <c r="A16" s="22" t="str">
        <f>IF(DATOS_FORMS!B16="","",ROW()-1)</f>
        <v/>
      </c>
      <c r="B16" s="22" t="str">
        <f>IF(DATOS_FORMS!B16="","",IFERROR(VALUE(TRIM(DATOS_FORMS!B16)),IFERROR(VALUE(LEFT(TRIM(DATOS_FORMS!B16),FIND(" ",TRIM(DATOS_FORMS!B16)&amp;" ")-1)),"?")))</f>
        <v/>
      </c>
      <c r="C16" s="22" t="str">
        <f>IF(DATOS_FORMS!C16="","",IFERROR(VLOOKUP(TRIM(DATOS_FORMS!C16),ESCALAS!$A$54:$B$55,2,0),"?"))</f>
        <v/>
      </c>
      <c r="D16" s="22" t="str">
        <f>IF(DATOS_FORMS!D16="","",IFERROR(VLOOKUP(TRIM(DATOS_FORMS!D16),ESCALAS!$A$67:$B$68,2,0),"?"))</f>
        <v/>
      </c>
      <c r="E16" s="23" t="str">
        <f>IF(DATOS_FORMS!E16="","",DATOS_FORMS!E16)</f>
        <v/>
      </c>
      <c r="F16" s="23" t="str">
        <f>IF(DATOS_FORMS!F16="","",DATOS_FORMS!F16)</f>
        <v/>
      </c>
      <c r="G16" s="22" t="str">
        <f>IF(DATOS_FORMS!G16="","",IFERROR(VLOOKUP(TRIM(DATOS_FORMS!G16),ESCALAS!$A$60:$B$62,2,0),"?"))</f>
        <v/>
      </c>
      <c r="H16" s="23" t="str">
        <f>IF(DATOS_FORMS!H16="","",DATOS_FORMS!H16)</f>
        <v/>
      </c>
      <c r="I16" s="22" t="str">
        <f>IF(DATOS_FORMS!I16="","",IFERROR(VLOOKUP(TRIM(DATOS_FORMS!I16),ESCALAS!$A$60:$B$62,2,0),"?"))</f>
        <v/>
      </c>
      <c r="J16" s="22" t="str">
        <f>IF(DATOS_FORMS!J16="","",IFERROR(VLOOKUP(TRIM(DATOS_FORMS!J16),ESCALAS!$A$73:$B$86,2,0),7))</f>
        <v/>
      </c>
      <c r="K16" s="22" t="str">
        <f>IF(DATOS_FORMS!K16="","",IFERROR(VLOOKUP(TRIM(DATOS_FORMS!K16),ESCALAS!$A$6:$B$12,2,0),"?"))</f>
        <v/>
      </c>
      <c r="L16" s="22" t="str">
        <f>IF(DATOS_FORMS!L16="","",IFERROR(VLOOKUP(TRIM(DATOS_FORMS!L16),ESCALAS!$A$6:$B$12,2,0),"?"))</f>
        <v/>
      </c>
      <c r="M16" s="22" t="str">
        <f>IF(DATOS_FORMS!M16="","",IFERROR(VLOOKUP(TRIM(DATOS_FORMS!M16),ESCALAS!$A$6:$B$12,2,0),"?"))</f>
        <v/>
      </c>
      <c r="N16" s="22" t="str">
        <f>IF(DATOS_FORMS!N16="","",IFERROR(VLOOKUP(TRIM(DATOS_FORMS!N16),ESCALAS!$A$6:$B$12,2,0),"?"))</f>
        <v/>
      </c>
      <c r="O16" s="22" t="str">
        <f>IF(DATOS_FORMS!O16="","",IFERROR(VLOOKUP(TRIM(DATOS_FORMS!O16),ESCALAS!$A$6:$B$12,2,0),"?"))</f>
        <v/>
      </c>
      <c r="P16" s="22" t="str">
        <f>IF(DATOS_FORMS!P16="","",IFERROR(VLOOKUP(TRIM(DATOS_FORMS!P16),ESCALAS!$A$6:$B$12,2,0),"?"))</f>
        <v/>
      </c>
      <c r="Q16" s="22" t="str">
        <f>IF(DATOS_FORMS!Q16="","",IFERROR(VLOOKUP(TRIM(DATOS_FORMS!Q16),ESCALAS!$A$6:$B$12,2,0),"?"))</f>
        <v/>
      </c>
      <c r="R16" s="22" t="str">
        <f>IF(DATOS_FORMS!R16="","",IFERROR(VLOOKUP(TRIM(DATOS_FORMS!R16),ESCALAS!$A$6:$B$12,2,0),"?"))</f>
        <v/>
      </c>
      <c r="S16" s="22" t="str">
        <f>IF(DATOS_FORMS!S16="","",IFERROR(VLOOKUP(TRIM(DATOS_FORMS!S16),ESCALAS!$A$6:$B$12,2,0),"?"))</f>
        <v/>
      </c>
      <c r="T16" s="22" t="str">
        <f>IF(DATOS_FORMS!T16="","",IFERROR(VLOOKUP(TRIM(DATOS_FORMS!T16),ESCALAS!$A$6:$B$12,2,0),"?"))</f>
        <v/>
      </c>
      <c r="U16" s="22" t="str">
        <f>IF(DATOS_FORMS!U16="","",IFERROR(VLOOKUP(TRIM(DATOS_FORMS!U16),ESCALAS!$A$17:$B$20,2,0),"?"))</f>
        <v/>
      </c>
      <c r="V16" s="22" t="str">
        <f>IF(DATOS_FORMS!V16="","",IFERROR(VLOOKUP(TRIM(DATOS_FORMS!V16),ESCALAS!$A$17:$B$20,2,0),"?"))</f>
        <v/>
      </c>
      <c r="W16" s="22" t="str">
        <f>IF(DATOS_FORMS!W16="","",IFERROR(VLOOKUP(TRIM(DATOS_FORMS!W16),ESCALAS!$A$17:$B$20,2,0),"?"))</f>
        <v/>
      </c>
      <c r="X16" s="22" t="str">
        <f>IF(DATOS_FORMS!X16="","",IFERROR(VLOOKUP(TRIM(DATOS_FORMS!X16),ESCALAS!$A$17:$B$20,2,0),"?"))</f>
        <v/>
      </c>
      <c r="Y16" s="22" t="str">
        <f>IF(DATOS_FORMS!Y16="","",IFERROR(VLOOKUP(TRIM(DATOS_FORMS!Y16),ESCALAS!$A$17:$B$20,2,0),"?"))</f>
        <v/>
      </c>
      <c r="Z16" s="22" t="str">
        <f>IF(DATOS_FORMS!Z16="","",IFERROR(VLOOKUP(TRIM(DATOS_FORMS!Z16),ESCALAS!$A$17:$B$20,2,0),"?"))</f>
        <v/>
      </c>
      <c r="AA16" s="22" t="str">
        <f>IF(DATOS_FORMS!AA16="","",IFERROR(VLOOKUP(TRIM(DATOS_FORMS!AA16),ESCALAS!$A$17:$B$20,2,0),"?"))</f>
        <v/>
      </c>
      <c r="AB16" s="22" t="str">
        <f>IF(DATOS_FORMS!AB16="","",IFERROR(VLOOKUP(TRIM(DATOS_FORMS!AB16),ESCALAS!$A$17:$B$20,2,0),"?"))</f>
        <v/>
      </c>
      <c r="AC16" s="22" t="str">
        <f>IF(DATOS_FORMS!AC16="","",IFERROR(VLOOKUP(TRIM(DATOS_FORMS!AC16),ESCALAS!$A$25:$B$30,2,0),"?"))</f>
        <v/>
      </c>
      <c r="AD16" s="22" t="str">
        <f>IF(DATOS_FORMS!AD16="","",IFERROR(VLOOKUP(TRIM(DATOS_FORMS!AD16),ESCALAS!$A$25:$B$30,2,0),"?"))</f>
        <v/>
      </c>
      <c r="AE16" s="22" t="str">
        <f>IF(DATOS_FORMS!AE16="","",IFERROR(VLOOKUP(TRIM(DATOS_FORMS!AE16),ESCALAS!$A$25:$B$30,2,0),"?"))</f>
        <v/>
      </c>
      <c r="AF16" s="22" t="str">
        <f>IF(DATOS_FORMS!AF16="","",IFERROR(VLOOKUP(TRIM(DATOS_FORMS!AF16),ESCALAS!$A$25:$B$30,2,0),"?"))</f>
        <v/>
      </c>
      <c r="AG16" s="22" t="str">
        <f>IF(DATOS_FORMS!AG16="","",IFERROR(VLOOKUP(TRIM(DATOS_FORMS!AG16),ESCALAS!$A$25:$B$30,2,0),"?"))</f>
        <v/>
      </c>
      <c r="AH16" s="22" t="str">
        <f>IF(DATOS_FORMS!AH16="","",IFERROR(VLOOKUP(TRIM(DATOS_FORMS!AH16),ESCALAS!$A$25:$B$30,2,0),"?"))</f>
        <v/>
      </c>
      <c r="AI16" s="22" t="str">
        <f>IF(DATOS_FORMS!AI16="","",IFERROR(VLOOKUP(TRIM(DATOS_FORMS!AI16),ESCALAS!$A$25:$B$30,2,0),"?"))</f>
        <v/>
      </c>
      <c r="AJ16" s="22" t="str">
        <f>IF(DATOS_FORMS!AJ16="","",IFERROR(VLOOKUP(TRIM(DATOS_FORMS!AJ16),ESCALAS!$A$25:$B$30,2,0),"?"))</f>
        <v/>
      </c>
      <c r="AK16" s="22" t="str">
        <f>IF(DATOS_FORMS!AK16="","",IFERROR(VLOOKUP(TRIM(DATOS_FORMS!AK16),ESCALAS!$A$25:$B$30,2,0),"?"))</f>
        <v/>
      </c>
      <c r="AL16" s="22" t="str">
        <f>IF(DATOS_FORMS!AL16="","",IFERROR(VLOOKUP(TRIM(DATOS_FORMS!AL16),ESCALAS!$A$25:$B$30,2,0),"?"))</f>
        <v/>
      </c>
      <c r="AM16" s="22" t="str">
        <f>IF(DATOS_FORMS!AM16="","",IFERROR(VLOOKUP(TRIM(DATOS_FORMS!AM16),ESCALAS!$A$35:$B$41,2,0),"?"))</f>
        <v/>
      </c>
      <c r="AN16" s="22" t="str">
        <f>IF(DATOS_FORMS!AN16="","",IFERROR(VLOOKUP(TRIM(DATOS_FORMS!AN16),ESCALAS!$A$35:$B$41,2,0),"?"))</f>
        <v/>
      </c>
      <c r="AO16" s="22" t="str">
        <f>IF(DATOS_FORMS!AO16="","",IFERROR(VLOOKUP(TRIM(DATOS_FORMS!AO16),ESCALAS!$A$35:$B$41,2,0),"?"))</f>
        <v/>
      </c>
      <c r="AP16" s="22" t="str">
        <f>IF(DATOS_FORMS!AP16="","",IFERROR(VLOOKUP(TRIM(DATOS_FORMS!AP16),ESCALAS!$A$35:$B$41,2,0),"?"))</f>
        <v/>
      </c>
      <c r="AQ16" s="22" t="str">
        <f>IF(DATOS_FORMS!AQ16="","",IFERROR(VLOOKUP(TRIM(DATOS_FORMS!AQ16),ESCALAS!$A$35:$B$41,2,0),"?"))</f>
        <v/>
      </c>
      <c r="AR16" s="22" t="str">
        <f>IF(DATOS_FORMS!AR16="","",IFERROR(VLOOKUP(TRIM(DATOS_FORMS!AR16),ESCALAS!$A$35:$B$41,2,0),"?"))</f>
        <v/>
      </c>
      <c r="AS16" s="22" t="str">
        <f>IF(DATOS_FORMS!AS16="","",IFERROR(VLOOKUP(TRIM(DATOS_FORMS!AS16),ESCALAS!$A$35:$B$41,2,0),"?"))</f>
        <v/>
      </c>
      <c r="AT16" s="22" t="str">
        <f>IF(DATOS_FORMS!AT16="","",IFERROR(VLOOKUP(TRIM(DATOS_FORMS!AT16),ESCALAS!$A$35:$B$41,2,0),"?"))</f>
        <v/>
      </c>
      <c r="AU16" s="22" t="str">
        <f>IF(DATOS_FORMS!AU16="","",IFERROR(VLOOKUP(TRIM(DATOS_FORMS!AU16),ESCALAS!$A$35:$B$41,2,0),"?"))</f>
        <v/>
      </c>
      <c r="AV16" s="22" t="str">
        <f>IF(DATOS_FORMS!AV16="","",IFERROR(VLOOKUP(TRIM(DATOS_FORMS!AV16),ESCALAS!$A$46:$B$49,2,0),"?"))</f>
        <v/>
      </c>
      <c r="AW16" s="22" t="str">
        <f>IF(DATOS_FORMS!AW16="","",IFERROR(VLOOKUP(TRIM(DATOS_FORMS!AW16),ESCALAS!$A$46:$B$49,2,0),"?"))</f>
        <v/>
      </c>
      <c r="AX16" s="22" t="str">
        <f>IF(DATOS_FORMS!AX16="","",IFERROR(VLOOKUP(TRIM(DATOS_FORMS!AX16),ESCALAS!$A$46:$B$49,2,0),"?"))</f>
        <v/>
      </c>
      <c r="AY16" s="22" t="str">
        <f>IF(DATOS_FORMS!AY16="","",IFERROR(VLOOKUP(TRIM(DATOS_FORMS!AY16),ESCALAS!$A$46:$B$49,2,0),"?"))</f>
        <v/>
      </c>
      <c r="AZ16" s="22" t="str">
        <f>IF(DATOS_FORMS!AZ16="","",IFERROR(VLOOKUP(TRIM(DATOS_FORMS!AZ16),ESCALAS!$A$46:$B$49,2,0),"?"))</f>
        <v/>
      </c>
      <c r="BA16" s="22" t="str">
        <f>IF(DATOS_FORMS!BA16="","",IFERROR(VLOOKUP(TRIM(DATOS_FORMS!BA16),ESCALAS!$A$46:$B$49,2,0),"?"))</f>
        <v/>
      </c>
      <c r="BB16" s="22" t="str">
        <f>IF(DATOS_FORMS!BB16="","",IFERROR(VLOOKUP(TRIM(DATOS_FORMS!BB16),ESCALAS!$A$46:$B$49,2,0),"?"))</f>
        <v/>
      </c>
      <c r="BC16" s="22" t="str">
        <f>IF(DATOS_FORMS!BC16="","",IFERROR(VLOOKUP(TRIM(DATOS_FORMS!BC16),ESCALAS!$A$46:$B$49,2,0),"?"))</f>
        <v/>
      </c>
      <c r="BD16" s="22" t="str">
        <f>IF(DATOS_FORMS!BD16="","",IFERROR(VLOOKUP(TRIM(DATOS_FORMS!BD16),ESCALAS!$A$46:$B$49,2,0),"?"))</f>
        <v/>
      </c>
      <c r="BE16" s="22" t="str">
        <f>IF(DATOS_FORMS!BE16="","",IFERROR(VLOOKUP(TRIM(DATOS_FORMS!BE16),ESCALAS!$A$46:$B$49,2,0),"?"))</f>
        <v/>
      </c>
      <c r="BF16" s="22" t="str">
        <f>IF(DATOS_FORMS!BF16="","",IFERROR(VLOOKUP(TRIM(DATOS_FORMS!BF16),ESCALAS!$A$46:$B$49,2,0),"?"))</f>
        <v/>
      </c>
      <c r="BG16" s="22" t="str">
        <f>IF(DATOS_FORMS!BG16="","",IFERROR(VLOOKUP(TRIM(DATOS_FORMS!BG16),ESCALAS!$A$46:$B$49,2,0),"?"))</f>
        <v/>
      </c>
      <c r="BH16" s="22" t="str">
        <f>IF(DATOS_FORMS!BH16="","",IFERROR(VLOOKUP(TRIM(DATOS_FORMS!BH16),ESCALAS!$A$46:$B$49,2,0),"?"))</f>
        <v/>
      </c>
      <c r="BI16" s="22" t="str">
        <f>IF(DATOS_FORMS!BI16="","",IFERROR(VLOOKUP(TRIM(DATOS_FORMS!BI16),ESCALAS!$A$46:$B$49,2,0),"?"))</f>
        <v/>
      </c>
      <c r="BJ16" s="22" t="str">
        <f>IF(DATOS_FORMS!BJ16="","",IFERROR(VLOOKUP(TRIM(DATOS_FORMS!BJ16),ESCALAS!$A$46:$B$49,2,0),"?"))</f>
        <v/>
      </c>
    </row>
    <row r="17" spans="1:62" x14ac:dyDescent="0.25">
      <c r="A17" s="22" t="str">
        <f>IF(DATOS_FORMS!B17="","",ROW()-1)</f>
        <v/>
      </c>
      <c r="B17" s="22" t="str">
        <f>IF(DATOS_FORMS!B17="","",IFERROR(VALUE(TRIM(DATOS_FORMS!B17)),IFERROR(VALUE(LEFT(TRIM(DATOS_FORMS!B17),FIND(" ",TRIM(DATOS_FORMS!B17)&amp;" ")-1)),"?")))</f>
        <v/>
      </c>
      <c r="C17" s="22" t="str">
        <f>IF(DATOS_FORMS!C17="","",IFERROR(VLOOKUP(TRIM(DATOS_FORMS!C17),ESCALAS!$A$54:$B$55,2,0),"?"))</f>
        <v/>
      </c>
      <c r="D17" s="22" t="str">
        <f>IF(DATOS_FORMS!D17="","",IFERROR(VLOOKUP(TRIM(DATOS_FORMS!D17),ESCALAS!$A$67:$B$68,2,0),"?"))</f>
        <v/>
      </c>
      <c r="E17" s="23" t="str">
        <f>IF(DATOS_FORMS!E17="","",DATOS_FORMS!E17)</f>
        <v/>
      </c>
      <c r="F17" s="23" t="str">
        <f>IF(DATOS_FORMS!F17="","",DATOS_FORMS!F17)</f>
        <v/>
      </c>
      <c r="G17" s="22" t="str">
        <f>IF(DATOS_FORMS!G17="","",IFERROR(VLOOKUP(TRIM(DATOS_FORMS!G17),ESCALAS!$A$60:$B$62,2,0),"?"))</f>
        <v/>
      </c>
      <c r="H17" s="23" t="str">
        <f>IF(DATOS_FORMS!H17="","",DATOS_FORMS!H17)</f>
        <v/>
      </c>
      <c r="I17" s="22" t="str">
        <f>IF(DATOS_FORMS!I17="","",IFERROR(VLOOKUP(TRIM(DATOS_FORMS!I17),ESCALAS!$A$60:$B$62,2,0),"?"))</f>
        <v/>
      </c>
      <c r="J17" s="22" t="str">
        <f>IF(DATOS_FORMS!J17="","",IFERROR(VLOOKUP(TRIM(DATOS_FORMS!J17),ESCALAS!$A$73:$B$86,2,0),7))</f>
        <v/>
      </c>
      <c r="K17" s="22" t="str">
        <f>IF(DATOS_FORMS!K17="","",IFERROR(VLOOKUP(TRIM(DATOS_FORMS!K17),ESCALAS!$A$6:$B$12,2,0),"?"))</f>
        <v/>
      </c>
      <c r="L17" s="22" t="str">
        <f>IF(DATOS_FORMS!L17="","",IFERROR(VLOOKUP(TRIM(DATOS_FORMS!L17),ESCALAS!$A$6:$B$12,2,0),"?"))</f>
        <v/>
      </c>
      <c r="M17" s="22" t="str">
        <f>IF(DATOS_FORMS!M17="","",IFERROR(VLOOKUP(TRIM(DATOS_FORMS!M17),ESCALAS!$A$6:$B$12,2,0),"?"))</f>
        <v/>
      </c>
      <c r="N17" s="22" t="str">
        <f>IF(DATOS_FORMS!N17="","",IFERROR(VLOOKUP(TRIM(DATOS_FORMS!N17),ESCALAS!$A$6:$B$12,2,0),"?"))</f>
        <v/>
      </c>
      <c r="O17" s="22" t="str">
        <f>IF(DATOS_FORMS!O17="","",IFERROR(VLOOKUP(TRIM(DATOS_FORMS!O17),ESCALAS!$A$6:$B$12,2,0),"?"))</f>
        <v/>
      </c>
      <c r="P17" s="22" t="str">
        <f>IF(DATOS_FORMS!P17="","",IFERROR(VLOOKUP(TRIM(DATOS_FORMS!P17),ESCALAS!$A$6:$B$12,2,0),"?"))</f>
        <v/>
      </c>
      <c r="Q17" s="22" t="str">
        <f>IF(DATOS_FORMS!Q17="","",IFERROR(VLOOKUP(TRIM(DATOS_FORMS!Q17),ESCALAS!$A$6:$B$12,2,0),"?"))</f>
        <v/>
      </c>
      <c r="R17" s="22" t="str">
        <f>IF(DATOS_FORMS!R17="","",IFERROR(VLOOKUP(TRIM(DATOS_FORMS!R17),ESCALAS!$A$6:$B$12,2,0),"?"))</f>
        <v/>
      </c>
      <c r="S17" s="22" t="str">
        <f>IF(DATOS_FORMS!S17="","",IFERROR(VLOOKUP(TRIM(DATOS_FORMS!S17),ESCALAS!$A$6:$B$12,2,0),"?"))</f>
        <v/>
      </c>
      <c r="T17" s="22" t="str">
        <f>IF(DATOS_FORMS!T17="","",IFERROR(VLOOKUP(TRIM(DATOS_FORMS!T17),ESCALAS!$A$6:$B$12,2,0),"?"))</f>
        <v/>
      </c>
      <c r="U17" s="22" t="str">
        <f>IF(DATOS_FORMS!U17="","",IFERROR(VLOOKUP(TRIM(DATOS_FORMS!U17),ESCALAS!$A$17:$B$20,2,0),"?"))</f>
        <v/>
      </c>
      <c r="V17" s="22" t="str">
        <f>IF(DATOS_FORMS!V17="","",IFERROR(VLOOKUP(TRIM(DATOS_FORMS!V17),ESCALAS!$A$17:$B$20,2,0),"?"))</f>
        <v/>
      </c>
      <c r="W17" s="22" t="str">
        <f>IF(DATOS_FORMS!W17="","",IFERROR(VLOOKUP(TRIM(DATOS_FORMS!W17),ESCALAS!$A$17:$B$20,2,0),"?"))</f>
        <v/>
      </c>
      <c r="X17" s="22" t="str">
        <f>IF(DATOS_FORMS!X17="","",IFERROR(VLOOKUP(TRIM(DATOS_FORMS!X17),ESCALAS!$A$17:$B$20,2,0),"?"))</f>
        <v/>
      </c>
      <c r="Y17" s="22" t="str">
        <f>IF(DATOS_FORMS!Y17="","",IFERROR(VLOOKUP(TRIM(DATOS_FORMS!Y17),ESCALAS!$A$17:$B$20,2,0),"?"))</f>
        <v/>
      </c>
      <c r="Z17" s="22" t="str">
        <f>IF(DATOS_FORMS!Z17="","",IFERROR(VLOOKUP(TRIM(DATOS_FORMS!Z17),ESCALAS!$A$17:$B$20,2,0),"?"))</f>
        <v/>
      </c>
      <c r="AA17" s="22" t="str">
        <f>IF(DATOS_FORMS!AA17="","",IFERROR(VLOOKUP(TRIM(DATOS_FORMS!AA17),ESCALAS!$A$17:$B$20,2,0),"?"))</f>
        <v/>
      </c>
      <c r="AB17" s="22" t="str">
        <f>IF(DATOS_FORMS!AB17="","",IFERROR(VLOOKUP(TRIM(DATOS_FORMS!AB17),ESCALAS!$A$17:$B$20,2,0),"?"))</f>
        <v/>
      </c>
      <c r="AC17" s="22" t="str">
        <f>IF(DATOS_FORMS!AC17="","",IFERROR(VLOOKUP(TRIM(DATOS_FORMS!AC17),ESCALAS!$A$25:$B$30,2,0),"?"))</f>
        <v/>
      </c>
      <c r="AD17" s="22" t="str">
        <f>IF(DATOS_FORMS!AD17="","",IFERROR(VLOOKUP(TRIM(DATOS_FORMS!AD17),ESCALAS!$A$25:$B$30,2,0),"?"))</f>
        <v/>
      </c>
      <c r="AE17" s="22" t="str">
        <f>IF(DATOS_FORMS!AE17="","",IFERROR(VLOOKUP(TRIM(DATOS_FORMS!AE17),ESCALAS!$A$25:$B$30,2,0),"?"))</f>
        <v/>
      </c>
      <c r="AF17" s="22" t="str">
        <f>IF(DATOS_FORMS!AF17="","",IFERROR(VLOOKUP(TRIM(DATOS_FORMS!AF17),ESCALAS!$A$25:$B$30,2,0),"?"))</f>
        <v/>
      </c>
      <c r="AG17" s="22" t="str">
        <f>IF(DATOS_FORMS!AG17="","",IFERROR(VLOOKUP(TRIM(DATOS_FORMS!AG17),ESCALAS!$A$25:$B$30,2,0),"?"))</f>
        <v/>
      </c>
      <c r="AH17" s="22" t="str">
        <f>IF(DATOS_FORMS!AH17="","",IFERROR(VLOOKUP(TRIM(DATOS_FORMS!AH17),ESCALAS!$A$25:$B$30,2,0),"?"))</f>
        <v/>
      </c>
      <c r="AI17" s="22" t="str">
        <f>IF(DATOS_FORMS!AI17="","",IFERROR(VLOOKUP(TRIM(DATOS_FORMS!AI17),ESCALAS!$A$25:$B$30,2,0),"?"))</f>
        <v/>
      </c>
      <c r="AJ17" s="22" t="str">
        <f>IF(DATOS_FORMS!AJ17="","",IFERROR(VLOOKUP(TRIM(DATOS_FORMS!AJ17),ESCALAS!$A$25:$B$30,2,0),"?"))</f>
        <v/>
      </c>
      <c r="AK17" s="22" t="str">
        <f>IF(DATOS_FORMS!AK17="","",IFERROR(VLOOKUP(TRIM(DATOS_FORMS!AK17),ESCALAS!$A$25:$B$30,2,0),"?"))</f>
        <v/>
      </c>
      <c r="AL17" s="22" t="str">
        <f>IF(DATOS_FORMS!AL17="","",IFERROR(VLOOKUP(TRIM(DATOS_FORMS!AL17),ESCALAS!$A$25:$B$30,2,0),"?"))</f>
        <v/>
      </c>
      <c r="AM17" s="22" t="str">
        <f>IF(DATOS_FORMS!AM17="","",IFERROR(VLOOKUP(TRIM(DATOS_FORMS!AM17),ESCALAS!$A$35:$B$41,2,0),"?"))</f>
        <v/>
      </c>
      <c r="AN17" s="22" t="str">
        <f>IF(DATOS_FORMS!AN17="","",IFERROR(VLOOKUP(TRIM(DATOS_FORMS!AN17),ESCALAS!$A$35:$B$41,2,0),"?"))</f>
        <v/>
      </c>
      <c r="AO17" s="22" t="str">
        <f>IF(DATOS_FORMS!AO17="","",IFERROR(VLOOKUP(TRIM(DATOS_FORMS!AO17),ESCALAS!$A$35:$B$41,2,0),"?"))</f>
        <v/>
      </c>
      <c r="AP17" s="22" t="str">
        <f>IF(DATOS_FORMS!AP17="","",IFERROR(VLOOKUP(TRIM(DATOS_FORMS!AP17),ESCALAS!$A$35:$B$41,2,0),"?"))</f>
        <v/>
      </c>
      <c r="AQ17" s="22" t="str">
        <f>IF(DATOS_FORMS!AQ17="","",IFERROR(VLOOKUP(TRIM(DATOS_FORMS!AQ17),ESCALAS!$A$35:$B$41,2,0),"?"))</f>
        <v/>
      </c>
      <c r="AR17" s="22" t="str">
        <f>IF(DATOS_FORMS!AR17="","",IFERROR(VLOOKUP(TRIM(DATOS_FORMS!AR17),ESCALAS!$A$35:$B$41,2,0),"?"))</f>
        <v/>
      </c>
      <c r="AS17" s="22" t="str">
        <f>IF(DATOS_FORMS!AS17="","",IFERROR(VLOOKUP(TRIM(DATOS_FORMS!AS17),ESCALAS!$A$35:$B$41,2,0),"?"))</f>
        <v/>
      </c>
      <c r="AT17" s="22" t="str">
        <f>IF(DATOS_FORMS!AT17="","",IFERROR(VLOOKUP(TRIM(DATOS_FORMS!AT17),ESCALAS!$A$35:$B$41,2,0),"?"))</f>
        <v/>
      </c>
      <c r="AU17" s="22" t="str">
        <f>IF(DATOS_FORMS!AU17="","",IFERROR(VLOOKUP(TRIM(DATOS_FORMS!AU17),ESCALAS!$A$35:$B$41,2,0),"?"))</f>
        <v/>
      </c>
      <c r="AV17" s="22" t="str">
        <f>IF(DATOS_FORMS!AV17="","",IFERROR(VLOOKUP(TRIM(DATOS_FORMS!AV17),ESCALAS!$A$46:$B$49,2,0),"?"))</f>
        <v/>
      </c>
      <c r="AW17" s="22" t="str">
        <f>IF(DATOS_FORMS!AW17="","",IFERROR(VLOOKUP(TRIM(DATOS_FORMS!AW17),ESCALAS!$A$46:$B$49,2,0),"?"))</f>
        <v/>
      </c>
      <c r="AX17" s="22" t="str">
        <f>IF(DATOS_FORMS!AX17="","",IFERROR(VLOOKUP(TRIM(DATOS_FORMS!AX17),ESCALAS!$A$46:$B$49,2,0),"?"))</f>
        <v/>
      </c>
      <c r="AY17" s="22" t="str">
        <f>IF(DATOS_FORMS!AY17="","",IFERROR(VLOOKUP(TRIM(DATOS_FORMS!AY17),ESCALAS!$A$46:$B$49,2,0),"?"))</f>
        <v/>
      </c>
      <c r="AZ17" s="22" t="str">
        <f>IF(DATOS_FORMS!AZ17="","",IFERROR(VLOOKUP(TRIM(DATOS_FORMS!AZ17),ESCALAS!$A$46:$B$49,2,0),"?"))</f>
        <v/>
      </c>
      <c r="BA17" s="22" t="str">
        <f>IF(DATOS_FORMS!BA17="","",IFERROR(VLOOKUP(TRIM(DATOS_FORMS!BA17),ESCALAS!$A$46:$B$49,2,0),"?"))</f>
        <v/>
      </c>
      <c r="BB17" s="22" t="str">
        <f>IF(DATOS_FORMS!BB17="","",IFERROR(VLOOKUP(TRIM(DATOS_FORMS!BB17),ESCALAS!$A$46:$B$49,2,0),"?"))</f>
        <v/>
      </c>
      <c r="BC17" s="22" t="str">
        <f>IF(DATOS_FORMS!BC17="","",IFERROR(VLOOKUP(TRIM(DATOS_FORMS!BC17),ESCALAS!$A$46:$B$49,2,0),"?"))</f>
        <v/>
      </c>
      <c r="BD17" s="22" t="str">
        <f>IF(DATOS_FORMS!BD17="","",IFERROR(VLOOKUP(TRIM(DATOS_FORMS!BD17),ESCALAS!$A$46:$B$49,2,0),"?"))</f>
        <v/>
      </c>
      <c r="BE17" s="22" t="str">
        <f>IF(DATOS_FORMS!BE17="","",IFERROR(VLOOKUP(TRIM(DATOS_FORMS!BE17),ESCALAS!$A$46:$B$49,2,0),"?"))</f>
        <v/>
      </c>
      <c r="BF17" s="22" t="str">
        <f>IF(DATOS_FORMS!BF17="","",IFERROR(VLOOKUP(TRIM(DATOS_FORMS!BF17),ESCALAS!$A$46:$B$49,2,0),"?"))</f>
        <v/>
      </c>
      <c r="BG17" s="22" t="str">
        <f>IF(DATOS_FORMS!BG17="","",IFERROR(VLOOKUP(TRIM(DATOS_FORMS!BG17),ESCALAS!$A$46:$B$49,2,0),"?"))</f>
        <v/>
      </c>
      <c r="BH17" s="22" t="str">
        <f>IF(DATOS_FORMS!BH17="","",IFERROR(VLOOKUP(TRIM(DATOS_FORMS!BH17),ESCALAS!$A$46:$B$49,2,0),"?"))</f>
        <v/>
      </c>
      <c r="BI17" s="22" t="str">
        <f>IF(DATOS_FORMS!BI17="","",IFERROR(VLOOKUP(TRIM(DATOS_FORMS!BI17),ESCALAS!$A$46:$B$49,2,0),"?"))</f>
        <v/>
      </c>
      <c r="BJ17" s="22" t="str">
        <f>IF(DATOS_FORMS!BJ17="","",IFERROR(VLOOKUP(TRIM(DATOS_FORMS!BJ17),ESCALAS!$A$46:$B$49,2,0),"?"))</f>
        <v/>
      </c>
    </row>
    <row r="18" spans="1:62" x14ac:dyDescent="0.25">
      <c r="A18" s="22" t="str">
        <f>IF(DATOS_FORMS!B18="","",ROW()-1)</f>
        <v/>
      </c>
      <c r="B18" s="22" t="str">
        <f>IF(DATOS_FORMS!B18="","",IFERROR(VALUE(TRIM(DATOS_FORMS!B18)),IFERROR(VALUE(LEFT(TRIM(DATOS_FORMS!B18),FIND(" ",TRIM(DATOS_FORMS!B18)&amp;" ")-1)),"?")))</f>
        <v/>
      </c>
      <c r="C18" s="22" t="str">
        <f>IF(DATOS_FORMS!C18="","",IFERROR(VLOOKUP(TRIM(DATOS_FORMS!C18),ESCALAS!$A$54:$B$55,2,0),"?"))</f>
        <v/>
      </c>
      <c r="D18" s="22" t="str">
        <f>IF(DATOS_FORMS!D18="","",IFERROR(VLOOKUP(TRIM(DATOS_FORMS!D18),ESCALAS!$A$67:$B$68,2,0),"?"))</f>
        <v/>
      </c>
      <c r="E18" s="23" t="str">
        <f>IF(DATOS_FORMS!E18="","",DATOS_FORMS!E18)</f>
        <v/>
      </c>
      <c r="F18" s="23" t="str">
        <f>IF(DATOS_FORMS!F18="","",DATOS_FORMS!F18)</f>
        <v/>
      </c>
      <c r="G18" s="22" t="str">
        <f>IF(DATOS_FORMS!G18="","",IFERROR(VLOOKUP(TRIM(DATOS_FORMS!G18),ESCALAS!$A$60:$B$62,2,0),"?"))</f>
        <v/>
      </c>
      <c r="H18" s="23" t="str">
        <f>IF(DATOS_FORMS!H18="","",DATOS_FORMS!H18)</f>
        <v/>
      </c>
      <c r="I18" s="22" t="str">
        <f>IF(DATOS_FORMS!I18="","",IFERROR(VLOOKUP(TRIM(DATOS_FORMS!I18),ESCALAS!$A$60:$B$62,2,0),"?"))</f>
        <v/>
      </c>
      <c r="J18" s="22" t="str">
        <f>IF(DATOS_FORMS!J18="","",IFERROR(VLOOKUP(TRIM(DATOS_FORMS!J18),ESCALAS!$A$73:$B$86,2,0),7))</f>
        <v/>
      </c>
      <c r="K18" s="22" t="str">
        <f>IF(DATOS_FORMS!K18="","",IFERROR(VLOOKUP(TRIM(DATOS_FORMS!K18),ESCALAS!$A$6:$B$12,2,0),"?"))</f>
        <v/>
      </c>
      <c r="L18" s="22" t="str">
        <f>IF(DATOS_FORMS!L18="","",IFERROR(VLOOKUP(TRIM(DATOS_FORMS!L18),ESCALAS!$A$6:$B$12,2,0),"?"))</f>
        <v/>
      </c>
      <c r="M18" s="22" t="str">
        <f>IF(DATOS_FORMS!M18="","",IFERROR(VLOOKUP(TRIM(DATOS_FORMS!M18),ESCALAS!$A$6:$B$12,2,0),"?"))</f>
        <v/>
      </c>
      <c r="N18" s="22" t="str">
        <f>IF(DATOS_FORMS!N18="","",IFERROR(VLOOKUP(TRIM(DATOS_FORMS!N18),ESCALAS!$A$6:$B$12,2,0),"?"))</f>
        <v/>
      </c>
      <c r="O18" s="22" t="str">
        <f>IF(DATOS_FORMS!O18="","",IFERROR(VLOOKUP(TRIM(DATOS_FORMS!O18),ESCALAS!$A$6:$B$12,2,0),"?"))</f>
        <v/>
      </c>
      <c r="P18" s="22" t="str">
        <f>IF(DATOS_FORMS!P18="","",IFERROR(VLOOKUP(TRIM(DATOS_FORMS!P18),ESCALAS!$A$6:$B$12,2,0),"?"))</f>
        <v/>
      </c>
      <c r="Q18" s="22" t="str">
        <f>IF(DATOS_FORMS!Q18="","",IFERROR(VLOOKUP(TRIM(DATOS_FORMS!Q18),ESCALAS!$A$6:$B$12,2,0),"?"))</f>
        <v/>
      </c>
      <c r="R18" s="22" t="str">
        <f>IF(DATOS_FORMS!R18="","",IFERROR(VLOOKUP(TRIM(DATOS_FORMS!R18),ESCALAS!$A$6:$B$12,2,0),"?"))</f>
        <v/>
      </c>
      <c r="S18" s="22" t="str">
        <f>IF(DATOS_FORMS!S18="","",IFERROR(VLOOKUP(TRIM(DATOS_FORMS!S18),ESCALAS!$A$6:$B$12,2,0),"?"))</f>
        <v/>
      </c>
      <c r="T18" s="22" t="str">
        <f>IF(DATOS_FORMS!T18="","",IFERROR(VLOOKUP(TRIM(DATOS_FORMS!T18),ESCALAS!$A$6:$B$12,2,0),"?"))</f>
        <v/>
      </c>
      <c r="U18" s="22" t="str">
        <f>IF(DATOS_FORMS!U18="","",IFERROR(VLOOKUP(TRIM(DATOS_FORMS!U18),ESCALAS!$A$17:$B$20,2,0),"?"))</f>
        <v/>
      </c>
      <c r="V18" s="22" t="str">
        <f>IF(DATOS_FORMS!V18="","",IFERROR(VLOOKUP(TRIM(DATOS_FORMS!V18),ESCALAS!$A$17:$B$20,2,0),"?"))</f>
        <v/>
      </c>
      <c r="W18" s="22" t="str">
        <f>IF(DATOS_FORMS!W18="","",IFERROR(VLOOKUP(TRIM(DATOS_FORMS!W18),ESCALAS!$A$17:$B$20,2,0),"?"))</f>
        <v/>
      </c>
      <c r="X18" s="22" t="str">
        <f>IF(DATOS_FORMS!X18="","",IFERROR(VLOOKUP(TRIM(DATOS_FORMS!X18),ESCALAS!$A$17:$B$20,2,0),"?"))</f>
        <v/>
      </c>
      <c r="Y18" s="22" t="str">
        <f>IF(DATOS_FORMS!Y18="","",IFERROR(VLOOKUP(TRIM(DATOS_FORMS!Y18),ESCALAS!$A$17:$B$20,2,0),"?"))</f>
        <v/>
      </c>
      <c r="Z18" s="22" t="str">
        <f>IF(DATOS_FORMS!Z18="","",IFERROR(VLOOKUP(TRIM(DATOS_FORMS!Z18),ESCALAS!$A$17:$B$20,2,0),"?"))</f>
        <v/>
      </c>
      <c r="AA18" s="22" t="str">
        <f>IF(DATOS_FORMS!AA18="","",IFERROR(VLOOKUP(TRIM(DATOS_FORMS!AA18),ESCALAS!$A$17:$B$20,2,0),"?"))</f>
        <v/>
      </c>
      <c r="AB18" s="22" t="str">
        <f>IF(DATOS_FORMS!AB18="","",IFERROR(VLOOKUP(TRIM(DATOS_FORMS!AB18),ESCALAS!$A$17:$B$20,2,0),"?"))</f>
        <v/>
      </c>
      <c r="AC18" s="22" t="str">
        <f>IF(DATOS_FORMS!AC18="","",IFERROR(VLOOKUP(TRIM(DATOS_FORMS!AC18),ESCALAS!$A$25:$B$30,2,0),"?"))</f>
        <v/>
      </c>
      <c r="AD18" s="22" t="str">
        <f>IF(DATOS_FORMS!AD18="","",IFERROR(VLOOKUP(TRIM(DATOS_FORMS!AD18),ESCALAS!$A$25:$B$30,2,0),"?"))</f>
        <v/>
      </c>
      <c r="AE18" s="22" t="str">
        <f>IF(DATOS_FORMS!AE18="","",IFERROR(VLOOKUP(TRIM(DATOS_FORMS!AE18),ESCALAS!$A$25:$B$30,2,0),"?"))</f>
        <v/>
      </c>
      <c r="AF18" s="22" t="str">
        <f>IF(DATOS_FORMS!AF18="","",IFERROR(VLOOKUP(TRIM(DATOS_FORMS!AF18),ESCALAS!$A$25:$B$30,2,0),"?"))</f>
        <v/>
      </c>
      <c r="AG18" s="22" t="str">
        <f>IF(DATOS_FORMS!AG18="","",IFERROR(VLOOKUP(TRIM(DATOS_FORMS!AG18),ESCALAS!$A$25:$B$30,2,0),"?"))</f>
        <v/>
      </c>
      <c r="AH18" s="22" t="str">
        <f>IF(DATOS_FORMS!AH18="","",IFERROR(VLOOKUP(TRIM(DATOS_FORMS!AH18),ESCALAS!$A$25:$B$30,2,0),"?"))</f>
        <v/>
      </c>
      <c r="AI18" s="22" t="str">
        <f>IF(DATOS_FORMS!AI18="","",IFERROR(VLOOKUP(TRIM(DATOS_FORMS!AI18),ESCALAS!$A$25:$B$30,2,0),"?"))</f>
        <v/>
      </c>
      <c r="AJ18" s="22" t="str">
        <f>IF(DATOS_FORMS!AJ18="","",IFERROR(VLOOKUP(TRIM(DATOS_FORMS!AJ18),ESCALAS!$A$25:$B$30,2,0),"?"))</f>
        <v/>
      </c>
      <c r="AK18" s="22" t="str">
        <f>IF(DATOS_FORMS!AK18="","",IFERROR(VLOOKUP(TRIM(DATOS_FORMS!AK18),ESCALAS!$A$25:$B$30,2,0),"?"))</f>
        <v/>
      </c>
      <c r="AL18" s="22" t="str">
        <f>IF(DATOS_FORMS!AL18="","",IFERROR(VLOOKUP(TRIM(DATOS_FORMS!AL18),ESCALAS!$A$25:$B$30,2,0),"?"))</f>
        <v/>
      </c>
      <c r="AM18" s="22" t="str">
        <f>IF(DATOS_FORMS!AM18="","",IFERROR(VLOOKUP(TRIM(DATOS_FORMS!AM18),ESCALAS!$A$35:$B$41,2,0),"?"))</f>
        <v/>
      </c>
      <c r="AN18" s="22" t="str">
        <f>IF(DATOS_FORMS!AN18="","",IFERROR(VLOOKUP(TRIM(DATOS_FORMS!AN18),ESCALAS!$A$35:$B$41,2,0),"?"))</f>
        <v/>
      </c>
      <c r="AO18" s="22" t="str">
        <f>IF(DATOS_FORMS!AO18="","",IFERROR(VLOOKUP(TRIM(DATOS_FORMS!AO18),ESCALAS!$A$35:$B$41,2,0),"?"))</f>
        <v/>
      </c>
      <c r="AP18" s="22" t="str">
        <f>IF(DATOS_FORMS!AP18="","",IFERROR(VLOOKUP(TRIM(DATOS_FORMS!AP18),ESCALAS!$A$35:$B$41,2,0),"?"))</f>
        <v/>
      </c>
      <c r="AQ18" s="22" t="str">
        <f>IF(DATOS_FORMS!AQ18="","",IFERROR(VLOOKUP(TRIM(DATOS_FORMS!AQ18),ESCALAS!$A$35:$B$41,2,0),"?"))</f>
        <v/>
      </c>
      <c r="AR18" s="22" t="str">
        <f>IF(DATOS_FORMS!AR18="","",IFERROR(VLOOKUP(TRIM(DATOS_FORMS!AR18),ESCALAS!$A$35:$B$41,2,0),"?"))</f>
        <v/>
      </c>
      <c r="AS18" s="22" t="str">
        <f>IF(DATOS_FORMS!AS18="","",IFERROR(VLOOKUP(TRIM(DATOS_FORMS!AS18),ESCALAS!$A$35:$B$41,2,0),"?"))</f>
        <v/>
      </c>
      <c r="AT18" s="22" t="str">
        <f>IF(DATOS_FORMS!AT18="","",IFERROR(VLOOKUP(TRIM(DATOS_FORMS!AT18),ESCALAS!$A$35:$B$41,2,0),"?"))</f>
        <v/>
      </c>
      <c r="AU18" s="22" t="str">
        <f>IF(DATOS_FORMS!AU18="","",IFERROR(VLOOKUP(TRIM(DATOS_FORMS!AU18),ESCALAS!$A$35:$B$41,2,0),"?"))</f>
        <v/>
      </c>
      <c r="AV18" s="22" t="str">
        <f>IF(DATOS_FORMS!AV18="","",IFERROR(VLOOKUP(TRIM(DATOS_FORMS!AV18),ESCALAS!$A$46:$B$49,2,0),"?"))</f>
        <v/>
      </c>
      <c r="AW18" s="22" t="str">
        <f>IF(DATOS_FORMS!AW18="","",IFERROR(VLOOKUP(TRIM(DATOS_FORMS!AW18),ESCALAS!$A$46:$B$49,2,0),"?"))</f>
        <v/>
      </c>
      <c r="AX18" s="22" t="str">
        <f>IF(DATOS_FORMS!AX18="","",IFERROR(VLOOKUP(TRIM(DATOS_FORMS!AX18),ESCALAS!$A$46:$B$49,2,0),"?"))</f>
        <v/>
      </c>
      <c r="AY18" s="22" t="str">
        <f>IF(DATOS_FORMS!AY18="","",IFERROR(VLOOKUP(TRIM(DATOS_FORMS!AY18),ESCALAS!$A$46:$B$49,2,0),"?"))</f>
        <v/>
      </c>
      <c r="AZ18" s="22" t="str">
        <f>IF(DATOS_FORMS!AZ18="","",IFERROR(VLOOKUP(TRIM(DATOS_FORMS!AZ18),ESCALAS!$A$46:$B$49,2,0),"?"))</f>
        <v/>
      </c>
      <c r="BA18" s="22" t="str">
        <f>IF(DATOS_FORMS!BA18="","",IFERROR(VLOOKUP(TRIM(DATOS_FORMS!BA18),ESCALAS!$A$46:$B$49,2,0),"?"))</f>
        <v/>
      </c>
      <c r="BB18" s="22" t="str">
        <f>IF(DATOS_FORMS!BB18="","",IFERROR(VLOOKUP(TRIM(DATOS_FORMS!BB18),ESCALAS!$A$46:$B$49,2,0),"?"))</f>
        <v/>
      </c>
      <c r="BC18" s="22" t="str">
        <f>IF(DATOS_FORMS!BC18="","",IFERROR(VLOOKUP(TRIM(DATOS_FORMS!BC18),ESCALAS!$A$46:$B$49,2,0),"?"))</f>
        <v/>
      </c>
      <c r="BD18" s="22" t="str">
        <f>IF(DATOS_FORMS!BD18="","",IFERROR(VLOOKUP(TRIM(DATOS_FORMS!BD18),ESCALAS!$A$46:$B$49,2,0),"?"))</f>
        <v/>
      </c>
      <c r="BE18" s="22" t="str">
        <f>IF(DATOS_FORMS!BE18="","",IFERROR(VLOOKUP(TRIM(DATOS_FORMS!BE18),ESCALAS!$A$46:$B$49,2,0),"?"))</f>
        <v/>
      </c>
      <c r="BF18" s="22" t="str">
        <f>IF(DATOS_FORMS!BF18="","",IFERROR(VLOOKUP(TRIM(DATOS_FORMS!BF18),ESCALAS!$A$46:$B$49,2,0),"?"))</f>
        <v/>
      </c>
      <c r="BG18" s="22" t="str">
        <f>IF(DATOS_FORMS!BG18="","",IFERROR(VLOOKUP(TRIM(DATOS_FORMS!BG18),ESCALAS!$A$46:$B$49,2,0),"?"))</f>
        <v/>
      </c>
      <c r="BH18" s="22" t="str">
        <f>IF(DATOS_FORMS!BH18="","",IFERROR(VLOOKUP(TRIM(DATOS_FORMS!BH18),ESCALAS!$A$46:$B$49,2,0),"?"))</f>
        <v/>
      </c>
      <c r="BI18" s="22" t="str">
        <f>IF(DATOS_FORMS!BI18="","",IFERROR(VLOOKUP(TRIM(DATOS_FORMS!BI18),ESCALAS!$A$46:$B$49,2,0),"?"))</f>
        <v/>
      </c>
      <c r="BJ18" s="22" t="str">
        <f>IF(DATOS_FORMS!BJ18="","",IFERROR(VLOOKUP(TRIM(DATOS_FORMS!BJ18),ESCALAS!$A$46:$B$49,2,0),"?"))</f>
        <v/>
      </c>
    </row>
    <row r="19" spans="1:62" x14ac:dyDescent="0.25">
      <c r="A19" s="22" t="str">
        <f>IF(DATOS_FORMS!B19="","",ROW()-1)</f>
        <v/>
      </c>
      <c r="B19" s="22" t="str">
        <f>IF(DATOS_FORMS!B19="","",IFERROR(VALUE(TRIM(DATOS_FORMS!B19)),IFERROR(VALUE(LEFT(TRIM(DATOS_FORMS!B19),FIND(" ",TRIM(DATOS_FORMS!B19)&amp;" ")-1)),"?")))</f>
        <v/>
      </c>
      <c r="C19" s="22" t="str">
        <f>IF(DATOS_FORMS!C19="","",IFERROR(VLOOKUP(TRIM(DATOS_FORMS!C19),ESCALAS!$A$54:$B$55,2,0),"?"))</f>
        <v/>
      </c>
      <c r="D19" s="22" t="str">
        <f>IF(DATOS_FORMS!D19="","",IFERROR(VLOOKUP(TRIM(DATOS_FORMS!D19),ESCALAS!$A$67:$B$68,2,0),"?"))</f>
        <v/>
      </c>
      <c r="E19" s="23" t="str">
        <f>IF(DATOS_FORMS!E19="","",DATOS_FORMS!E19)</f>
        <v/>
      </c>
      <c r="F19" s="23" t="str">
        <f>IF(DATOS_FORMS!F19="","",DATOS_FORMS!F19)</f>
        <v/>
      </c>
      <c r="G19" s="22" t="str">
        <f>IF(DATOS_FORMS!G19="","",IFERROR(VLOOKUP(TRIM(DATOS_FORMS!G19),ESCALAS!$A$60:$B$62,2,0),"?"))</f>
        <v/>
      </c>
      <c r="H19" s="23" t="str">
        <f>IF(DATOS_FORMS!H19="","",DATOS_FORMS!H19)</f>
        <v/>
      </c>
      <c r="I19" s="22" t="str">
        <f>IF(DATOS_FORMS!I19="","",IFERROR(VLOOKUP(TRIM(DATOS_FORMS!I19),ESCALAS!$A$60:$B$62,2,0),"?"))</f>
        <v/>
      </c>
      <c r="J19" s="22" t="str">
        <f>IF(DATOS_FORMS!J19="","",IFERROR(VLOOKUP(TRIM(DATOS_FORMS!J19),ESCALAS!$A$73:$B$86,2,0),7))</f>
        <v/>
      </c>
      <c r="K19" s="22" t="str">
        <f>IF(DATOS_FORMS!K19="","",IFERROR(VLOOKUP(TRIM(DATOS_FORMS!K19),ESCALAS!$A$6:$B$12,2,0),"?"))</f>
        <v/>
      </c>
      <c r="L19" s="22" t="str">
        <f>IF(DATOS_FORMS!L19="","",IFERROR(VLOOKUP(TRIM(DATOS_FORMS!L19),ESCALAS!$A$6:$B$12,2,0),"?"))</f>
        <v/>
      </c>
      <c r="M19" s="22" t="str">
        <f>IF(DATOS_FORMS!M19="","",IFERROR(VLOOKUP(TRIM(DATOS_FORMS!M19),ESCALAS!$A$6:$B$12,2,0),"?"))</f>
        <v/>
      </c>
      <c r="N19" s="22" t="str">
        <f>IF(DATOS_FORMS!N19="","",IFERROR(VLOOKUP(TRIM(DATOS_FORMS!N19),ESCALAS!$A$6:$B$12,2,0),"?"))</f>
        <v/>
      </c>
      <c r="O19" s="22" t="str">
        <f>IF(DATOS_FORMS!O19="","",IFERROR(VLOOKUP(TRIM(DATOS_FORMS!O19),ESCALAS!$A$6:$B$12,2,0),"?"))</f>
        <v/>
      </c>
      <c r="P19" s="22" t="str">
        <f>IF(DATOS_FORMS!P19="","",IFERROR(VLOOKUP(TRIM(DATOS_FORMS!P19),ESCALAS!$A$6:$B$12,2,0),"?"))</f>
        <v/>
      </c>
      <c r="Q19" s="22" t="str">
        <f>IF(DATOS_FORMS!Q19="","",IFERROR(VLOOKUP(TRIM(DATOS_FORMS!Q19),ESCALAS!$A$6:$B$12,2,0),"?"))</f>
        <v/>
      </c>
      <c r="R19" s="22" t="str">
        <f>IF(DATOS_FORMS!R19="","",IFERROR(VLOOKUP(TRIM(DATOS_FORMS!R19),ESCALAS!$A$6:$B$12,2,0),"?"))</f>
        <v/>
      </c>
      <c r="S19" s="22" t="str">
        <f>IF(DATOS_FORMS!S19="","",IFERROR(VLOOKUP(TRIM(DATOS_FORMS!S19),ESCALAS!$A$6:$B$12,2,0),"?"))</f>
        <v/>
      </c>
      <c r="T19" s="22" t="str">
        <f>IF(DATOS_FORMS!T19="","",IFERROR(VLOOKUP(TRIM(DATOS_FORMS!T19),ESCALAS!$A$6:$B$12,2,0),"?"))</f>
        <v/>
      </c>
      <c r="U19" s="22" t="str">
        <f>IF(DATOS_FORMS!U19="","",IFERROR(VLOOKUP(TRIM(DATOS_FORMS!U19),ESCALAS!$A$17:$B$20,2,0),"?"))</f>
        <v/>
      </c>
      <c r="V19" s="22" t="str">
        <f>IF(DATOS_FORMS!V19="","",IFERROR(VLOOKUP(TRIM(DATOS_FORMS!V19),ESCALAS!$A$17:$B$20,2,0),"?"))</f>
        <v/>
      </c>
      <c r="W19" s="22" t="str">
        <f>IF(DATOS_FORMS!W19="","",IFERROR(VLOOKUP(TRIM(DATOS_FORMS!W19),ESCALAS!$A$17:$B$20,2,0),"?"))</f>
        <v/>
      </c>
      <c r="X19" s="22" t="str">
        <f>IF(DATOS_FORMS!X19="","",IFERROR(VLOOKUP(TRIM(DATOS_FORMS!X19),ESCALAS!$A$17:$B$20,2,0),"?"))</f>
        <v/>
      </c>
      <c r="Y19" s="22" t="str">
        <f>IF(DATOS_FORMS!Y19="","",IFERROR(VLOOKUP(TRIM(DATOS_FORMS!Y19),ESCALAS!$A$17:$B$20,2,0),"?"))</f>
        <v/>
      </c>
      <c r="Z19" s="22" t="str">
        <f>IF(DATOS_FORMS!Z19="","",IFERROR(VLOOKUP(TRIM(DATOS_FORMS!Z19),ESCALAS!$A$17:$B$20,2,0),"?"))</f>
        <v/>
      </c>
      <c r="AA19" s="22" t="str">
        <f>IF(DATOS_FORMS!AA19="","",IFERROR(VLOOKUP(TRIM(DATOS_FORMS!AA19),ESCALAS!$A$17:$B$20,2,0),"?"))</f>
        <v/>
      </c>
      <c r="AB19" s="22" t="str">
        <f>IF(DATOS_FORMS!AB19="","",IFERROR(VLOOKUP(TRIM(DATOS_FORMS!AB19),ESCALAS!$A$17:$B$20,2,0),"?"))</f>
        <v/>
      </c>
      <c r="AC19" s="22" t="str">
        <f>IF(DATOS_FORMS!AC19="","",IFERROR(VLOOKUP(TRIM(DATOS_FORMS!AC19),ESCALAS!$A$25:$B$30,2,0),"?"))</f>
        <v/>
      </c>
      <c r="AD19" s="22" t="str">
        <f>IF(DATOS_FORMS!AD19="","",IFERROR(VLOOKUP(TRIM(DATOS_FORMS!AD19),ESCALAS!$A$25:$B$30,2,0),"?"))</f>
        <v/>
      </c>
      <c r="AE19" s="22" t="str">
        <f>IF(DATOS_FORMS!AE19="","",IFERROR(VLOOKUP(TRIM(DATOS_FORMS!AE19),ESCALAS!$A$25:$B$30,2,0),"?"))</f>
        <v/>
      </c>
      <c r="AF19" s="22" t="str">
        <f>IF(DATOS_FORMS!AF19="","",IFERROR(VLOOKUP(TRIM(DATOS_FORMS!AF19),ESCALAS!$A$25:$B$30,2,0),"?"))</f>
        <v/>
      </c>
      <c r="AG19" s="22" t="str">
        <f>IF(DATOS_FORMS!AG19="","",IFERROR(VLOOKUP(TRIM(DATOS_FORMS!AG19),ESCALAS!$A$25:$B$30,2,0),"?"))</f>
        <v/>
      </c>
      <c r="AH19" s="22" t="str">
        <f>IF(DATOS_FORMS!AH19="","",IFERROR(VLOOKUP(TRIM(DATOS_FORMS!AH19),ESCALAS!$A$25:$B$30,2,0),"?"))</f>
        <v/>
      </c>
      <c r="AI19" s="22" t="str">
        <f>IF(DATOS_FORMS!AI19="","",IFERROR(VLOOKUP(TRIM(DATOS_FORMS!AI19),ESCALAS!$A$25:$B$30,2,0),"?"))</f>
        <v/>
      </c>
      <c r="AJ19" s="22" t="str">
        <f>IF(DATOS_FORMS!AJ19="","",IFERROR(VLOOKUP(TRIM(DATOS_FORMS!AJ19),ESCALAS!$A$25:$B$30,2,0),"?"))</f>
        <v/>
      </c>
      <c r="AK19" s="22" t="str">
        <f>IF(DATOS_FORMS!AK19="","",IFERROR(VLOOKUP(TRIM(DATOS_FORMS!AK19),ESCALAS!$A$25:$B$30,2,0),"?"))</f>
        <v/>
      </c>
      <c r="AL19" s="22" t="str">
        <f>IF(DATOS_FORMS!AL19="","",IFERROR(VLOOKUP(TRIM(DATOS_FORMS!AL19),ESCALAS!$A$25:$B$30,2,0),"?"))</f>
        <v/>
      </c>
      <c r="AM19" s="22" t="str">
        <f>IF(DATOS_FORMS!AM19="","",IFERROR(VLOOKUP(TRIM(DATOS_FORMS!AM19),ESCALAS!$A$35:$B$41,2,0),"?"))</f>
        <v/>
      </c>
      <c r="AN19" s="22" t="str">
        <f>IF(DATOS_FORMS!AN19="","",IFERROR(VLOOKUP(TRIM(DATOS_FORMS!AN19),ESCALAS!$A$35:$B$41,2,0),"?"))</f>
        <v/>
      </c>
      <c r="AO19" s="22" t="str">
        <f>IF(DATOS_FORMS!AO19="","",IFERROR(VLOOKUP(TRIM(DATOS_FORMS!AO19),ESCALAS!$A$35:$B$41,2,0),"?"))</f>
        <v/>
      </c>
      <c r="AP19" s="22" t="str">
        <f>IF(DATOS_FORMS!AP19="","",IFERROR(VLOOKUP(TRIM(DATOS_FORMS!AP19),ESCALAS!$A$35:$B$41,2,0),"?"))</f>
        <v/>
      </c>
      <c r="AQ19" s="22" t="str">
        <f>IF(DATOS_FORMS!AQ19="","",IFERROR(VLOOKUP(TRIM(DATOS_FORMS!AQ19),ESCALAS!$A$35:$B$41,2,0),"?"))</f>
        <v/>
      </c>
      <c r="AR19" s="22" t="str">
        <f>IF(DATOS_FORMS!AR19="","",IFERROR(VLOOKUP(TRIM(DATOS_FORMS!AR19),ESCALAS!$A$35:$B$41,2,0),"?"))</f>
        <v/>
      </c>
      <c r="AS19" s="22" t="str">
        <f>IF(DATOS_FORMS!AS19="","",IFERROR(VLOOKUP(TRIM(DATOS_FORMS!AS19),ESCALAS!$A$35:$B$41,2,0),"?"))</f>
        <v/>
      </c>
      <c r="AT19" s="22" t="str">
        <f>IF(DATOS_FORMS!AT19="","",IFERROR(VLOOKUP(TRIM(DATOS_FORMS!AT19),ESCALAS!$A$35:$B$41,2,0),"?"))</f>
        <v/>
      </c>
      <c r="AU19" s="22" t="str">
        <f>IF(DATOS_FORMS!AU19="","",IFERROR(VLOOKUP(TRIM(DATOS_FORMS!AU19),ESCALAS!$A$35:$B$41,2,0),"?"))</f>
        <v/>
      </c>
      <c r="AV19" s="22" t="str">
        <f>IF(DATOS_FORMS!AV19="","",IFERROR(VLOOKUP(TRIM(DATOS_FORMS!AV19),ESCALAS!$A$46:$B$49,2,0),"?"))</f>
        <v/>
      </c>
      <c r="AW19" s="22" t="str">
        <f>IF(DATOS_FORMS!AW19="","",IFERROR(VLOOKUP(TRIM(DATOS_FORMS!AW19),ESCALAS!$A$46:$B$49,2,0),"?"))</f>
        <v/>
      </c>
      <c r="AX19" s="22" t="str">
        <f>IF(DATOS_FORMS!AX19="","",IFERROR(VLOOKUP(TRIM(DATOS_FORMS!AX19),ESCALAS!$A$46:$B$49,2,0),"?"))</f>
        <v/>
      </c>
      <c r="AY19" s="22" t="str">
        <f>IF(DATOS_FORMS!AY19="","",IFERROR(VLOOKUP(TRIM(DATOS_FORMS!AY19),ESCALAS!$A$46:$B$49,2,0),"?"))</f>
        <v/>
      </c>
      <c r="AZ19" s="22" t="str">
        <f>IF(DATOS_FORMS!AZ19="","",IFERROR(VLOOKUP(TRIM(DATOS_FORMS!AZ19),ESCALAS!$A$46:$B$49,2,0),"?"))</f>
        <v/>
      </c>
      <c r="BA19" s="22" t="str">
        <f>IF(DATOS_FORMS!BA19="","",IFERROR(VLOOKUP(TRIM(DATOS_FORMS!BA19),ESCALAS!$A$46:$B$49,2,0),"?"))</f>
        <v/>
      </c>
      <c r="BB19" s="22" t="str">
        <f>IF(DATOS_FORMS!BB19="","",IFERROR(VLOOKUP(TRIM(DATOS_FORMS!BB19),ESCALAS!$A$46:$B$49,2,0),"?"))</f>
        <v/>
      </c>
      <c r="BC19" s="22" t="str">
        <f>IF(DATOS_FORMS!BC19="","",IFERROR(VLOOKUP(TRIM(DATOS_FORMS!BC19),ESCALAS!$A$46:$B$49,2,0),"?"))</f>
        <v/>
      </c>
      <c r="BD19" s="22" t="str">
        <f>IF(DATOS_FORMS!BD19="","",IFERROR(VLOOKUP(TRIM(DATOS_FORMS!BD19),ESCALAS!$A$46:$B$49,2,0),"?"))</f>
        <v/>
      </c>
      <c r="BE19" s="22" t="str">
        <f>IF(DATOS_FORMS!BE19="","",IFERROR(VLOOKUP(TRIM(DATOS_FORMS!BE19),ESCALAS!$A$46:$B$49,2,0),"?"))</f>
        <v/>
      </c>
      <c r="BF19" s="22" t="str">
        <f>IF(DATOS_FORMS!BF19="","",IFERROR(VLOOKUP(TRIM(DATOS_FORMS!BF19),ESCALAS!$A$46:$B$49,2,0),"?"))</f>
        <v/>
      </c>
      <c r="BG19" s="22" t="str">
        <f>IF(DATOS_FORMS!BG19="","",IFERROR(VLOOKUP(TRIM(DATOS_FORMS!BG19),ESCALAS!$A$46:$B$49,2,0),"?"))</f>
        <v/>
      </c>
      <c r="BH19" s="22" t="str">
        <f>IF(DATOS_FORMS!BH19="","",IFERROR(VLOOKUP(TRIM(DATOS_FORMS!BH19),ESCALAS!$A$46:$B$49,2,0),"?"))</f>
        <v/>
      </c>
      <c r="BI19" s="22" t="str">
        <f>IF(DATOS_FORMS!BI19="","",IFERROR(VLOOKUP(TRIM(DATOS_FORMS!BI19),ESCALAS!$A$46:$B$49,2,0),"?"))</f>
        <v/>
      </c>
      <c r="BJ19" s="22" t="str">
        <f>IF(DATOS_FORMS!BJ19="","",IFERROR(VLOOKUP(TRIM(DATOS_FORMS!BJ19),ESCALAS!$A$46:$B$49,2,0),"?"))</f>
        <v/>
      </c>
    </row>
    <row r="20" spans="1:62" x14ac:dyDescent="0.25">
      <c r="A20" s="22" t="str">
        <f>IF(DATOS_FORMS!B20="","",ROW()-1)</f>
        <v/>
      </c>
      <c r="B20" s="22" t="str">
        <f>IF(DATOS_FORMS!B20="","",IFERROR(VALUE(TRIM(DATOS_FORMS!B20)),IFERROR(VALUE(LEFT(TRIM(DATOS_FORMS!B20),FIND(" ",TRIM(DATOS_FORMS!B20)&amp;" ")-1)),"?")))</f>
        <v/>
      </c>
      <c r="C20" s="22" t="str">
        <f>IF(DATOS_FORMS!C20="","",IFERROR(VLOOKUP(TRIM(DATOS_FORMS!C20),ESCALAS!$A$54:$B$55,2,0),"?"))</f>
        <v/>
      </c>
      <c r="D20" s="22" t="str">
        <f>IF(DATOS_FORMS!D20="","",IFERROR(VLOOKUP(TRIM(DATOS_FORMS!D20),ESCALAS!$A$67:$B$68,2,0),"?"))</f>
        <v/>
      </c>
      <c r="E20" s="23" t="str">
        <f>IF(DATOS_FORMS!E20="","",DATOS_FORMS!E20)</f>
        <v/>
      </c>
      <c r="F20" s="23" t="str">
        <f>IF(DATOS_FORMS!F20="","",DATOS_FORMS!F20)</f>
        <v/>
      </c>
      <c r="G20" s="22" t="str">
        <f>IF(DATOS_FORMS!G20="","",IFERROR(VLOOKUP(TRIM(DATOS_FORMS!G20),ESCALAS!$A$60:$B$62,2,0),"?"))</f>
        <v/>
      </c>
      <c r="H20" s="23" t="str">
        <f>IF(DATOS_FORMS!H20="","",DATOS_FORMS!H20)</f>
        <v/>
      </c>
      <c r="I20" s="22" t="str">
        <f>IF(DATOS_FORMS!I20="","",IFERROR(VLOOKUP(TRIM(DATOS_FORMS!I20),ESCALAS!$A$60:$B$62,2,0),"?"))</f>
        <v/>
      </c>
      <c r="J20" s="22" t="str">
        <f>IF(DATOS_FORMS!J20="","",IFERROR(VLOOKUP(TRIM(DATOS_FORMS!J20),ESCALAS!$A$73:$B$86,2,0),7))</f>
        <v/>
      </c>
      <c r="K20" s="22" t="str">
        <f>IF(DATOS_FORMS!K20="","",IFERROR(VLOOKUP(TRIM(DATOS_FORMS!K20),ESCALAS!$A$6:$B$12,2,0),"?"))</f>
        <v/>
      </c>
      <c r="L20" s="22" t="str">
        <f>IF(DATOS_FORMS!L20="","",IFERROR(VLOOKUP(TRIM(DATOS_FORMS!L20),ESCALAS!$A$6:$B$12,2,0),"?"))</f>
        <v/>
      </c>
      <c r="M20" s="22" t="str">
        <f>IF(DATOS_FORMS!M20="","",IFERROR(VLOOKUP(TRIM(DATOS_FORMS!M20),ESCALAS!$A$6:$B$12,2,0),"?"))</f>
        <v/>
      </c>
      <c r="N20" s="22" t="str">
        <f>IF(DATOS_FORMS!N20="","",IFERROR(VLOOKUP(TRIM(DATOS_FORMS!N20),ESCALAS!$A$6:$B$12,2,0),"?"))</f>
        <v/>
      </c>
      <c r="O20" s="22" t="str">
        <f>IF(DATOS_FORMS!O20="","",IFERROR(VLOOKUP(TRIM(DATOS_FORMS!O20),ESCALAS!$A$6:$B$12,2,0),"?"))</f>
        <v/>
      </c>
      <c r="P20" s="22" t="str">
        <f>IF(DATOS_FORMS!P20="","",IFERROR(VLOOKUP(TRIM(DATOS_FORMS!P20),ESCALAS!$A$6:$B$12,2,0),"?"))</f>
        <v/>
      </c>
      <c r="Q20" s="22" t="str">
        <f>IF(DATOS_FORMS!Q20="","",IFERROR(VLOOKUP(TRIM(DATOS_FORMS!Q20),ESCALAS!$A$6:$B$12,2,0),"?"))</f>
        <v/>
      </c>
      <c r="R20" s="22" t="str">
        <f>IF(DATOS_FORMS!R20="","",IFERROR(VLOOKUP(TRIM(DATOS_FORMS!R20),ESCALAS!$A$6:$B$12,2,0),"?"))</f>
        <v/>
      </c>
      <c r="S20" s="22" t="str">
        <f>IF(DATOS_FORMS!S20="","",IFERROR(VLOOKUP(TRIM(DATOS_FORMS!S20),ESCALAS!$A$6:$B$12,2,0),"?"))</f>
        <v/>
      </c>
      <c r="T20" s="22" t="str">
        <f>IF(DATOS_FORMS!T20="","",IFERROR(VLOOKUP(TRIM(DATOS_FORMS!T20),ESCALAS!$A$6:$B$12,2,0),"?"))</f>
        <v/>
      </c>
      <c r="U20" s="22" t="str">
        <f>IF(DATOS_FORMS!U20="","",IFERROR(VLOOKUP(TRIM(DATOS_FORMS!U20),ESCALAS!$A$17:$B$20,2,0),"?"))</f>
        <v/>
      </c>
      <c r="V20" s="22" t="str">
        <f>IF(DATOS_FORMS!V20="","",IFERROR(VLOOKUP(TRIM(DATOS_FORMS!V20),ESCALAS!$A$17:$B$20,2,0),"?"))</f>
        <v/>
      </c>
      <c r="W20" s="22" t="str">
        <f>IF(DATOS_FORMS!W20="","",IFERROR(VLOOKUP(TRIM(DATOS_FORMS!W20),ESCALAS!$A$17:$B$20,2,0),"?"))</f>
        <v/>
      </c>
      <c r="X20" s="22" t="str">
        <f>IF(DATOS_FORMS!X20="","",IFERROR(VLOOKUP(TRIM(DATOS_FORMS!X20),ESCALAS!$A$17:$B$20,2,0),"?"))</f>
        <v/>
      </c>
      <c r="Y20" s="22" t="str">
        <f>IF(DATOS_FORMS!Y20="","",IFERROR(VLOOKUP(TRIM(DATOS_FORMS!Y20),ESCALAS!$A$17:$B$20,2,0),"?"))</f>
        <v/>
      </c>
      <c r="Z20" s="22" t="str">
        <f>IF(DATOS_FORMS!Z20="","",IFERROR(VLOOKUP(TRIM(DATOS_FORMS!Z20),ESCALAS!$A$17:$B$20,2,0),"?"))</f>
        <v/>
      </c>
      <c r="AA20" s="22" t="str">
        <f>IF(DATOS_FORMS!AA20="","",IFERROR(VLOOKUP(TRIM(DATOS_FORMS!AA20),ESCALAS!$A$17:$B$20,2,0),"?"))</f>
        <v/>
      </c>
      <c r="AB20" s="22" t="str">
        <f>IF(DATOS_FORMS!AB20="","",IFERROR(VLOOKUP(TRIM(DATOS_FORMS!AB20),ESCALAS!$A$17:$B$20,2,0),"?"))</f>
        <v/>
      </c>
      <c r="AC20" s="22" t="str">
        <f>IF(DATOS_FORMS!AC20="","",IFERROR(VLOOKUP(TRIM(DATOS_FORMS!AC20),ESCALAS!$A$25:$B$30,2,0),"?"))</f>
        <v/>
      </c>
      <c r="AD20" s="22" t="str">
        <f>IF(DATOS_FORMS!AD20="","",IFERROR(VLOOKUP(TRIM(DATOS_FORMS!AD20),ESCALAS!$A$25:$B$30,2,0),"?"))</f>
        <v/>
      </c>
      <c r="AE20" s="22" t="str">
        <f>IF(DATOS_FORMS!AE20="","",IFERROR(VLOOKUP(TRIM(DATOS_FORMS!AE20),ESCALAS!$A$25:$B$30,2,0),"?"))</f>
        <v/>
      </c>
      <c r="AF20" s="22" t="str">
        <f>IF(DATOS_FORMS!AF20="","",IFERROR(VLOOKUP(TRIM(DATOS_FORMS!AF20),ESCALAS!$A$25:$B$30,2,0),"?"))</f>
        <v/>
      </c>
      <c r="AG20" s="22" t="str">
        <f>IF(DATOS_FORMS!AG20="","",IFERROR(VLOOKUP(TRIM(DATOS_FORMS!AG20),ESCALAS!$A$25:$B$30,2,0),"?"))</f>
        <v/>
      </c>
      <c r="AH20" s="22" t="str">
        <f>IF(DATOS_FORMS!AH20="","",IFERROR(VLOOKUP(TRIM(DATOS_FORMS!AH20),ESCALAS!$A$25:$B$30,2,0),"?"))</f>
        <v/>
      </c>
      <c r="AI20" s="22" t="str">
        <f>IF(DATOS_FORMS!AI20="","",IFERROR(VLOOKUP(TRIM(DATOS_FORMS!AI20),ESCALAS!$A$25:$B$30,2,0),"?"))</f>
        <v/>
      </c>
      <c r="AJ20" s="22" t="str">
        <f>IF(DATOS_FORMS!AJ20="","",IFERROR(VLOOKUP(TRIM(DATOS_FORMS!AJ20),ESCALAS!$A$25:$B$30,2,0),"?"))</f>
        <v/>
      </c>
      <c r="AK20" s="22" t="str">
        <f>IF(DATOS_FORMS!AK20="","",IFERROR(VLOOKUP(TRIM(DATOS_FORMS!AK20),ESCALAS!$A$25:$B$30,2,0),"?"))</f>
        <v/>
      </c>
      <c r="AL20" s="22" t="str">
        <f>IF(DATOS_FORMS!AL20="","",IFERROR(VLOOKUP(TRIM(DATOS_FORMS!AL20),ESCALAS!$A$25:$B$30,2,0),"?"))</f>
        <v/>
      </c>
      <c r="AM20" s="22" t="str">
        <f>IF(DATOS_FORMS!AM20="","",IFERROR(VLOOKUP(TRIM(DATOS_FORMS!AM20),ESCALAS!$A$35:$B$41,2,0),"?"))</f>
        <v/>
      </c>
      <c r="AN20" s="22" t="str">
        <f>IF(DATOS_FORMS!AN20="","",IFERROR(VLOOKUP(TRIM(DATOS_FORMS!AN20),ESCALAS!$A$35:$B$41,2,0),"?"))</f>
        <v/>
      </c>
      <c r="AO20" s="22" t="str">
        <f>IF(DATOS_FORMS!AO20="","",IFERROR(VLOOKUP(TRIM(DATOS_FORMS!AO20),ESCALAS!$A$35:$B$41,2,0),"?"))</f>
        <v/>
      </c>
      <c r="AP20" s="22" t="str">
        <f>IF(DATOS_FORMS!AP20="","",IFERROR(VLOOKUP(TRIM(DATOS_FORMS!AP20),ESCALAS!$A$35:$B$41,2,0),"?"))</f>
        <v/>
      </c>
      <c r="AQ20" s="22" t="str">
        <f>IF(DATOS_FORMS!AQ20="","",IFERROR(VLOOKUP(TRIM(DATOS_FORMS!AQ20),ESCALAS!$A$35:$B$41,2,0),"?"))</f>
        <v/>
      </c>
      <c r="AR20" s="22" t="str">
        <f>IF(DATOS_FORMS!AR20="","",IFERROR(VLOOKUP(TRIM(DATOS_FORMS!AR20),ESCALAS!$A$35:$B$41,2,0),"?"))</f>
        <v/>
      </c>
      <c r="AS20" s="22" t="str">
        <f>IF(DATOS_FORMS!AS20="","",IFERROR(VLOOKUP(TRIM(DATOS_FORMS!AS20),ESCALAS!$A$35:$B$41,2,0),"?"))</f>
        <v/>
      </c>
      <c r="AT20" s="22" t="str">
        <f>IF(DATOS_FORMS!AT20="","",IFERROR(VLOOKUP(TRIM(DATOS_FORMS!AT20),ESCALAS!$A$35:$B$41,2,0),"?"))</f>
        <v/>
      </c>
      <c r="AU20" s="22" t="str">
        <f>IF(DATOS_FORMS!AU20="","",IFERROR(VLOOKUP(TRIM(DATOS_FORMS!AU20),ESCALAS!$A$35:$B$41,2,0),"?"))</f>
        <v/>
      </c>
      <c r="AV20" s="22" t="str">
        <f>IF(DATOS_FORMS!AV20="","",IFERROR(VLOOKUP(TRIM(DATOS_FORMS!AV20),ESCALAS!$A$46:$B$49,2,0),"?"))</f>
        <v/>
      </c>
      <c r="AW20" s="22" t="str">
        <f>IF(DATOS_FORMS!AW20="","",IFERROR(VLOOKUP(TRIM(DATOS_FORMS!AW20),ESCALAS!$A$46:$B$49,2,0),"?"))</f>
        <v/>
      </c>
      <c r="AX20" s="22" t="str">
        <f>IF(DATOS_FORMS!AX20="","",IFERROR(VLOOKUP(TRIM(DATOS_FORMS!AX20),ESCALAS!$A$46:$B$49,2,0),"?"))</f>
        <v/>
      </c>
      <c r="AY20" s="22" t="str">
        <f>IF(DATOS_FORMS!AY20="","",IFERROR(VLOOKUP(TRIM(DATOS_FORMS!AY20),ESCALAS!$A$46:$B$49,2,0),"?"))</f>
        <v/>
      </c>
      <c r="AZ20" s="22" t="str">
        <f>IF(DATOS_FORMS!AZ20="","",IFERROR(VLOOKUP(TRIM(DATOS_FORMS!AZ20),ESCALAS!$A$46:$B$49,2,0),"?"))</f>
        <v/>
      </c>
      <c r="BA20" s="22" t="str">
        <f>IF(DATOS_FORMS!BA20="","",IFERROR(VLOOKUP(TRIM(DATOS_FORMS!BA20),ESCALAS!$A$46:$B$49,2,0),"?"))</f>
        <v/>
      </c>
      <c r="BB20" s="22" t="str">
        <f>IF(DATOS_FORMS!BB20="","",IFERROR(VLOOKUP(TRIM(DATOS_FORMS!BB20),ESCALAS!$A$46:$B$49,2,0),"?"))</f>
        <v/>
      </c>
      <c r="BC20" s="22" t="str">
        <f>IF(DATOS_FORMS!BC20="","",IFERROR(VLOOKUP(TRIM(DATOS_FORMS!BC20),ESCALAS!$A$46:$B$49,2,0),"?"))</f>
        <v/>
      </c>
      <c r="BD20" s="22" t="str">
        <f>IF(DATOS_FORMS!BD20="","",IFERROR(VLOOKUP(TRIM(DATOS_FORMS!BD20),ESCALAS!$A$46:$B$49,2,0),"?"))</f>
        <v/>
      </c>
      <c r="BE20" s="22" t="str">
        <f>IF(DATOS_FORMS!BE20="","",IFERROR(VLOOKUP(TRIM(DATOS_FORMS!BE20),ESCALAS!$A$46:$B$49,2,0),"?"))</f>
        <v/>
      </c>
      <c r="BF20" s="22" t="str">
        <f>IF(DATOS_FORMS!BF20="","",IFERROR(VLOOKUP(TRIM(DATOS_FORMS!BF20),ESCALAS!$A$46:$B$49,2,0),"?"))</f>
        <v/>
      </c>
      <c r="BG20" s="22" t="str">
        <f>IF(DATOS_FORMS!BG20="","",IFERROR(VLOOKUP(TRIM(DATOS_FORMS!BG20),ESCALAS!$A$46:$B$49,2,0),"?"))</f>
        <v/>
      </c>
      <c r="BH20" s="22" t="str">
        <f>IF(DATOS_FORMS!BH20="","",IFERROR(VLOOKUP(TRIM(DATOS_FORMS!BH20),ESCALAS!$A$46:$B$49,2,0),"?"))</f>
        <v/>
      </c>
      <c r="BI20" s="22" t="str">
        <f>IF(DATOS_FORMS!BI20="","",IFERROR(VLOOKUP(TRIM(DATOS_FORMS!BI20),ESCALAS!$A$46:$B$49,2,0),"?"))</f>
        <v/>
      </c>
      <c r="BJ20" s="22" t="str">
        <f>IF(DATOS_FORMS!BJ20="","",IFERROR(VLOOKUP(TRIM(DATOS_FORMS!BJ20),ESCALAS!$A$46:$B$49,2,0),"?"))</f>
        <v/>
      </c>
    </row>
    <row r="21" spans="1:62" x14ac:dyDescent="0.25">
      <c r="A21" s="22" t="str">
        <f>IF(DATOS_FORMS!B21="","",ROW()-1)</f>
        <v/>
      </c>
      <c r="B21" s="22" t="str">
        <f>IF(DATOS_FORMS!B21="","",IFERROR(VALUE(TRIM(DATOS_FORMS!B21)),IFERROR(VALUE(LEFT(TRIM(DATOS_FORMS!B21),FIND(" ",TRIM(DATOS_FORMS!B21)&amp;" ")-1)),"?")))</f>
        <v/>
      </c>
      <c r="C21" s="22" t="str">
        <f>IF(DATOS_FORMS!C21="","",IFERROR(VLOOKUP(TRIM(DATOS_FORMS!C21),ESCALAS!$A$54:$B$55,2,0),"?"))</f>
        <v/>
      </c>
      <c r="D21" s="22" t="str">
        <f>IF(DATOS_FORMS!D21="","",IFERROR(VLOOKUP(TRIM(DATOS_FORMS!D21),ESCALAS!$A$67:$B$68,2,0),"?"))</f>
        <v/>
      </c>
      <c r="E21" s="23" t="str">
        <f>IF(DATOS_FORMS!E21="","",DATOS_FORMS!E21)</f>
        <v/>
      </c>
      <c r="F21" s="23" t="str">
        <f>IF(DATOS_FORMS!F21="","",DATOS_FORMS!F21)</f>
        <v/>
      </c>
      <c r="G21" s="22" t="str">
        <f>IF(DATOS_FORMS!G21="","",IFERROR(VLOOKUP(TRIM(DATOS_FORMS!G21),ESCALAS!$A$60:$B$62,2,0),"?"))</f>
        <v/>
      </c>
      <c r="H21" s="23" t="str">
        <f>IF(DATOS_FORMS!H21="","",DATOS_FORMS!H21)</f>
        <v/>
      </c>
      <c r="I21" s="22" t="str">
        <f>IF(DATOS_FORMS!I21="","",IFERROR(VLOOKUP(TRIM(DATOS_FORMS!I21),ESCALAS!$A$60:$B$62,2,0),"?"))</f>
        <v/>
      </c>
      <c r="J21" s="22" t="str">
        <f>IF(DATOS_FORMS!J21="","",IFERROR(VLOOKUP(TRIM(DATOS_FORMS!J21),ESCALAS!$A$73:$B$86,2,0),7))</f>
        <v/>
      </c>
      <c r="K21" s="22" t="str">
        <f>IF(DATOS_FORMS!K21="","",IFERROR(VLOOKUP(TRIM(DATOS_FORMS!K21),ESCALAS!$A$6:$B$12,2,0),"?"))</f>
        <v/>
      </c>
      <c r="L21" s="22" t="str">
        <f>IF(DATOS_FORMS!L21="","",IFERROR(VLOOKUP(TRIM(DATOS_FORMS!L21),ESCALAS!$A$6:$B$12,2,0),"?"))</f>
        <v/>
      </c>
      <c r="M21" s="22" t="str">
        <f>IF(DATOS_FORMS!M21="","",IFERROR(VLOOKUP(TRIM(DATOS_FORMS!M21),ESCALAS!$A$6:$B$12,2,0),"?"))</f>
        <v/>
      </c>
      <c r="N21" s="22" t="str">
        <f>IF(DATOS_FORMS!N21="","",IFERROR(VLOOKUP(TRIM(DATOS_FORMS!N21),ESCALAS!$A$6:$B$12,2,0),"?"))</f>
        <v/>
      </c>
      <c r="O21" s="22" t="str">
        <f>IF(DATOS_FORMS!O21="","",IFERROR(VLOOKUP(TRIM(DATOS_FORMS!O21),ESCALAS!$A$6:$B$12,2,0),"?"))</f>
        <v/>
      </c>
      <c r="P21" s="22" t="str">
        <f>IF(DATOS_FORMS!P21="","",IFERROR(VLOOKUP(TRIM(DATOS_FORMS!P21),ESCALAS!$A$6:$B$12,2,0),"?"))</f>
        <v/>
      </c>
      <c r="Q21" s="22" t="str">
        <f>IF(DATOS_FORMS!Q21="","",IFERROR(VLOOKUP(TRIM(DATOS_FORMS!Q21),ESCALAS!$A$6:$B$12,2,0),"?"))</f>
        <v/>
      </c>
      <c r="R21" s="22" t="str">
        <f>IF(DATOS_FORMS!R21="","",IFERROR(VLOOKUP(TRIM(DATOS_FORMS!R21),ESCALAS!$A$6:$B$12,2,0),"?"))</f>
        <v/>
      </c>
      <c r="S21" s="22" t="str">
        <f>IF(DATOS_FORMS!S21="","",IFERROR(VLOOKUP(TRIM(DATOS_FORMS!S21),ESCALAS!$A$6:$B$12,2,0),"?"))</f>
        <v/>
      </c>
      <c r="T21" s="22" t="str">
        <f>IF(DATOS_FORMS!T21="","",IFERROR(VLOOKUP(TRIM(DATOS_FORMS!T21),ESCALAS!$A$6:$B$12,2,0),"?"))</f>
        <v/>
      </c>
      <c r="U21" s="22" t="str">
        <f>IF(DATOS_FORMS!U21="","",IFERROR(VLOOKUP(TRIM(DATOS_FORMS!U21),ESCALAS!$A$17:$B$20,2,0),"?"))</f>
        <v/>
      </c>
      <c r="V21" s="22" t="str">
        <f>IF(DATOS_FORMS!V21="","",IFERROR(VLOOKUP(TRIM(DATOS_FORMS!V21),ESCALAS!$A$17:$B$20,2,0),"?"))</f>
        <v/>
      </c>
      <c r="W21" s="22" t="str">
        <f>IF(DATOS_FORMS!W21="","",IFERROR(VLOOKUP(TRIM(DATOS_FORMS!W21),ESCALAS!$A$17:$B$20,2,0),"?"))</f>
        <v/>
      </c>
      <c r="X21" s="22" t="str">
        <f>IF(DATOS_FORMS!X21="","",IFERROR(VLOOKUP(TRIM(DATOS_FORMS!X21),ESCALAS!$A$17:$B$20,2,0),"?"))</f>
        <v/>
      </c>
      <c r="Y21" s="22" t="str">
        <f>IF(DATOS_FORMS!Y21="","",IFERROR(VLOOKUP(TRIM(DATOS_FORMS!Y21),ESCALAS!$A$17:$B$20,2,0),"?"))</f>
        <v/>
      </c>
      <c r="Z21" s="22" t="str">
        <f>IF(DATOS_FORMS!Z21="","",IFERROR(VLOOKUP(TRIM(DATOS_FORMS!Z21),ESCALAS!$A$17:$B$20,2,0),"?"))</f>
        <v/>
      </c>
      <c r="AA21" s="22" t="str">
        <f>IF(DATOS_FORMS!AA21="","",IFERROR(VLOOKUP(TRIM(DATOS_FORMS!AA21),ESCALAS!$A$17:$B$20,2,0),"?"))</f>
        <v/>
      </c>
      <c r="AB21" s="22" t="str">
        <f>IF(DATOS_FORMS!AB21="","",IFERROR(VLOOKUP(TRIM(DATOS_FORMS!AB21),ESCALAS!$A$17:$B$20,2,0),"?"))</f>
        <v/>
      </c>
      <c r="AC21" s="22" t="str">
        <f>IF(DATOS_FORMS!AC21="","",IFERROR(VLOOKUP(TRIM(DATOS_FORMS!AC21),ESCALAS!$A$25:$B$30,2,0),"?"))</f>
        <v/>
      </c>
      <c r="AD21" s="22" t="str">
        <f>IF(DATOS_FORMS!AD21="","",IFERROR(VLOOKUP(TRIM(DATOS_FORMS!AD21),ESCALAS!$A$25:$B$30,2,0),"?"))</f>
        <v/>
      </c>
      <c r="AE21" s="22" t="str">
        <f>IF(DATOS_FORMS!AE21="","",IFERROR(VLOOKUP(TRIM(DATOS_FORMS!AE21),ESCALAS!$A$25:$B$30,2,0),"?"))</f>
        <v/>
      </c>
      <c r="AF21" s="22" t="str">
        <f>IF(DATOS_FORMS!AF21="","",IFERROR(VLOOKUP(TRIM(DATOS_FORMS!AF21),ESCALAS!$A$25:$B$30,2,0),"?"))</f>
        <v/>
      </c>
      <c r="AG21" s="22" t="str">
        <f>IF(DATOS_FORMS!AG21="","",IFERROR(VLOOKUP(TRIM(DATOS_FORMS!AG21),ESCALAS!$A$25:$B$30,2,0),"?"))</f>
        <v/>
      </c>
      <c r="AH21" s="22" t="str">
        <f>IF(DATOS_FORMS!AH21="","",IFERROR(VLOOKUP(TRIM(DATOS_FORMS!AH21),ESCALAS!$A$25:$B$30,2,0),"?"))</f>
        <v/>
      </c>
      <c r="AI21" s="22" t="str">
        <f>IF(DATOS_FORMS!AI21="","",IFERROR(VLOOKUP(TRIM(DATOS_FORMS!AI21),ESCALAS!$A$25:$B$30,2,0),"?"))</f>
        <v/>
      </c>
      <c r="AJ21" s="22" t="str">
        <f>IF(DATOS_FORMS!AJ21="","",IFERROR(VLOOKUP(TRIM(DATOS_FORMS!AJ21),ESCALAS!$A$25:$B$30,2,0),"?"))</f>
        <v/>
      </c>
      <c r="AK21" s="22" t="str">
        <f>IF(DATOS_FORMS!AK21="","",IFERROR(VLOOKUP(TRIM(DATOS_FORMS!AK21),ESCALAS!$A$25:$B$30,2,0),"?"))</f>
        <v/>
      </c>
      <c r="AL21" s="22" t="str">
        <f>IF(DATOS_FORMS!AL21="","",IFERROR(VLOOKUP(TRIM(DATOS_FORMS!AL21),ESCALAS!$A$25:$B$30,2,0),"?"))</f>
        <v/>
      </c>
      <c r="AM21" s="22" t="str">
        <f>IF(DATOS_FORMS!AM21="","",IFERROR(VLOOKUP(TRIM(DATOS_FORMS!AM21),ESCALAS!$A$35:$B$41,2,0),"?"))</f>
        <v/>
      </c>
      <c r="AN21" s="22" t="str">
        <f>IF(DATOS_FORMS!AN21="","",IFERROR(VLOOKUP(TRIM(DATOS_FORMS!AN21),ESCALAS!$A$35:$B$41,2,0),"?"))</f>
        <v/>
      </c>
      <c r="AO21" s="22" t="str">
        <f>IF(DATOS_FORMS!AO21="","",IFERROR(VLOOKUP(TRIM(DATOS_FORMS!AO21),ESCALAS!$A$35:$B$41,2,0),"?"))</f>
        <v/>
      </c>
      <c r="AP21" s="22" t="str">
        <f>IF(DATOS_FORMS!AP21="","",IFERROR(VLOOKUP(TRIM(DATOS_FORMS!AP21),ESCALAS!$A$35:$B$41,2,0),"?"))</f>
        <v/>
      </c>
      <c r="AQ21" s="22" t="str">
        <f>IF(DATOS_FORMS!AQ21="","",IFERROR(VLOOKUP(TRIM(DATOS_FORMS!AQ21),ESCALAS!$A$35:$B$41,2,0),"?"))</f>
        <v/>
      </c>
      <c r="AR21" s="22" t="str">
        <f>IF(DATOS_FORMS!AR21="","",IFERROR(VLOOKUP(TRIM(DATOS_FORMS!AR21),ESCALAS!$A$35:$B$41,2,0),"?"))</f>
        <v/>
      </c>
      <c r="AS21" s="22" t="str">
        <f>IF(DATOS_FORMS!AS21="","",IFERROR(VLOOKUP(TRIM(DATOS_FORMS!AS21),ESCALAS!$A$35:$B$41,2,0),"?"))</f>
        <v/>
      </c>
      <c r="AT21" s="22" t="str">
        <f>IF(DATOS_FORMS!AT21="","",IFERROR(VLOOKUP(TRIM(DATOS_FORMS!AT21),ESCALAS!$A$35:$B$41,2,0),"?"))</f>
        <v/>
      </c>
      <c r="AU21" s="22" t="str">
        <f>IF(DATOS_FORMS!AU21="","",IFERROR(VLOOKUP(TRIM(DATOS_FORMS!AU21),ESCALAS!$A$35:$B$41,2,0),"?"))</f>
        <v/>
      </c>
      <c r="AV21" s="22" t="str">
        <f>IF(DATOS_FORMS!AV21="","",IFERROR(VLOOKUP(TRIM(DATOS_FORMS!AV21),ESCALAS!$A$46:$B$49,2,0),"?"))</f>
        <v/>
      </c>
      <c r="AW21" s="22" t="str">
        <f>IF(DATOS_FORMS!AW21="","",IFERROR(VLOOKUP(TRIM(DATOS_FORMS!AW21),ESCALAS!$A$46:$B$49,2,0),"?"))</f>
        <v/>
      </c>
      <c r="AX21" s="22" t="str">
        <f>IF(DATOS_FORMS!AX21="","",IFERROR(VLOOKUP(TRIM(DATOS_FORMS!AX21),ESCALAS!$A$46:$B$49,2,0),"?"))</f>
        <v/>
      </c>
      <c r="AY21" s="22" t="str">
        <f>IF(DATOS_FORMS!AY21="","",IFERROR(VLOOKUP(TRIM(DATOS_FORMS!AY21),ESCALAS!$A$46:$B$49,2,0),"?"))</f>
        <v/>
      </c>
      <c r="AZ21" s="22" t="str">
        <f>IF(DATOS_FORMS!AZ21="","",IFERROR(VLOOKUP(TRIM(DATOS_FORMS!AZ21),ESCALAS!$A$46:$B$49,2,0),"?"))</f>
        <v/>
      </c>
      <c r="BA21" s="22" t="str">
        <f>IF(DATOS_FORMS!BA21="","",IFERROR(VLOOKUP(TRIM(DATOS_FORMS!BA21),ESCALAS!$A$46:$B$49,2,0),"?"))</f>
        <v/>
      </c>
      <c r="BB21" s="22" t="str">
        <f>IF(DATOS_FORMS!BB21="","",IFERROR(VLOOKUP(TRIM(DATOS_FORMS!BB21),ESCALAS!$A$46:$B$49,2,0),"?"))</f>
        <v/>
      </c>
      <c r="BC21" s="22" t="str">
        <f>IF(DATOS_FORMS!BC21="","",IFERROR(VLOOKUP(TRIM(DATOS_FORMS!BC21),ESCALAS!$A$46:$B$49,2,0),"?"))</f>
        <v/>
      </c>
      <c r="BD21" s="22" t="str">
        <f>IF(DATOS_FORMS!BD21="","",IFERROR(VLOOKUP(TRIM(DATOS_FORMS!BD21),ESCALAS!$A$46:$B$49,2,0),"?"))</f>
        <v/>
      </c>
      <c r="BE21" s="22" t="str">
        <f>IF(DATOS_FORMS!BE21="","",IFERROR(VLOOKUP(TRIM(DATOS_FORMS!BE21),ESCALAS!$A$46:$B$49,2,0),"?"))</f>
        <v/>
      </c>
      <c r="BF21" s="22" t="str">
        <f>IF(DATOS_FORMS!BF21="","",IFERROR(VLOOKUP(TRIM(DATOS_FORMS!BF21),ESCALAS!$A$46:$B$49,2,0),"?"))</f>
        <v/>
      </c>
      <c r="BG21" s="22" t="str">
        <f>IF(DATOS_FORMS!BG21="","",IFERROR(VLOOKUP(TRIM(DATOS_FORMS!BG21),ESCALAS!$A$46:$B$49,2,0),"?"))</f>
        <v/>
      </c>
      <c r="BH21" s="22" t="str">
        <f>IF(DATOS_FORMS!BH21="","",IFERROR(VLOOKUP(TRIM(DATOS_FORMS!BH21),ESCALAS!$A$46:$B$49,2,0),"?"))</f>
        <v/>
      </c>
      <c r="BI21" s="22" t="str">
        <f>IF(DATOS_FORMS!BI21="","",IFERROR(VLOOKUP(TRIM(DATOS_FORMS!BI21),ESCALAS!$A$46:$B$49,2,0),"?"))</f>
        <v/>
      </c>
      <c r="BJ21" s="22" t="str">
        <f>IF(DATOS_FORMS!BJ21="","",IFERROR(VLOOKUP(TRIM(DATOS_FORMS!BJ21),ESCALAS!$A$46:$B$49,2,0),"?"))</f>
        <v/>
      </c>
    </row>
    <row r="22" spans="1:62" x14ac:dyDescent="0.25">
      <c r="A22" s="22" t="str">
        <f>IF(DATOS_FORMS!B22="","",ROW()-1)</f>
        <v/>
      </c>
      <c r="B22" s="22" t="str">
        <f>IF(DATOS_FORMS!B22="","",IFERROR(VALUE(TRIM(DATOS_FORMS!B22)),IFERROR(VALUE(LEFT(TRIM(DATOS_FORMS!B22),FIND(" ",TRIM(DATOS_FORMS!B22)&amp;" ")-1)),"?")))</f>
        <v/>
      </c>
      <c r="C22" s="22" t="str">
        <f>IF(DATOS_FORMS!C22="","",IFERROR(VLOOKUP(TRIM(DATOS_FORMS!C22),ESCALAS!$A$54:$B$55,2,0),"?"))</f>
        <v/>
      </c>
      <c r="D22" s="22" t="str">
        <f>IF(DATOS_FORMS!D22="","",IFERROR(VLOOKUP(TRIM(DATOS_FORMS!D22),ESCALAS!$A$67:$B$68,2,0),"?"))</f>
        <v/>
      </c>
      <c r="E22" s="23" t="str">
        <f>IF(DATOS_FORMS!E22="","",DATOS_FORMS!E22)</f>
        <v/>
      </c>
      <c r="F22" s="23" t="str">
        <f>IF(DATOS_FORMS!F22="","",DATOS_FORMS!F22)</f>
        <v/>
      </c>
      <c r="G22" s="22" t="str">
        <f>IF(DATOS_FORMS!G22="","",IFERROR(VLOOKUP(TRIM(DATOS_FORMS!G22),ESCALAS!$A$60:$B$62,2,0),"?"))</f>
        <v/>
      </c>
      <c r="H22" s="23" t="str">
        <f>IF(DATOS_FORMS!H22="","",DATOS_FORMS!H22)</f>
        <v/>
      </c>
      <c r="I22" s="22" t="str">
        <f>IF(DATOS_FORMS!I22="","",IFERROR(VLOOKUP(TRIM(DATOS_FORMS!I22),ESCALAS!$A$60:$B$62,2,0),"?"))</f>
        <v/>
      </c>
      <c r="J22" s="22" t="str">
        <f>IF(DATOS_FORMS!J22="","",IFERROR(VLOOKUP(TRIM(DATOS_FORMS!J22),ESCALAS!$A$73:$B$86,2,0),7))</f>
        <v/>
      </c>
      <c r="K22" s="22" t="str">
        <f>IF(DATOS_FORMS!K22="","",IFERROR(VLOOKUP(TRIM(DATOS_FORMS!K22),ESCALAS!$A$6:$B$12,2,0),"?"))</f>
        <v/>
      </c>
      <c r="L22" s="22" t="str">
        <f>IF(DATOS_FORMS!L22="","",IFERROR(VLOOKUP(TRIM(DATOS_FORMS!L22),ESCALAS!$A$6:$B$12,2,0),"?"))</f>
        <v/>
      </c>
      <c r="M22" s="22" t="str">
        <f>IF(DATOS_FORMS!M22="","",IFERROR(VLOOKUP(TRIM(DATOS_FORMS!M22),ESCALAS!$A$6:$B$12,2,0),"?"))</f>
        <v/>
      </c>
      <c r="N22" s="22" t="str">
        <f>IF(DATOS_FORMS!N22="","",IFERROR(VLOOKUP(TRIM(DATOS_FORMS!N22),ESCALAS!$A$6:$B$12,2,0),"?"))</f>
        <v/>
      </c>
      <c r="O22" s="22" t="str">
        <f>IF(DATOS_FORMS!O22="","",IFERROR(VLOOKUP(TRIM(DATOS_FORMS!O22),ESCALAS!$A$6:$B$12,2,0),"?"))</f>
        <v/>
      </c>
      <c r="P22" s="22" t="str">
        <f>IF(DATOS_FORMS!P22="","",IFERROR(VLOOKUP(TRIM(DATOS_FORMS!P22),ESCALAS!$A$6:$B$12,2,0),"?"))</f>
        <v/>
      </c>
      <c r="Q22" s="22" t="str">
        <f>IF(DATOS_FORMS!Q22="","",IFERROR(VLOOKUP(TRIM(DATOS_FORMS!Q22),ESCALAS!$A$6:$B$12,2,0),"?"))</f>
        <v/>
      </c>
      <c r="R22" s="22" t="str">
        <f>IF(DATOS_FORMS!R22="","",IFERROR(VLOOKUP(TRIM(DATOS_FORMS!R22),ESCALAS!$A$6:$B$12,2,0),"?"))</f>
        <v/>
      </c>
      <c r="S22" s="22" t="str">
        <f>IF(DATOS_FORMS!S22="","",IFERROR(VLOOKUP(TRIM(DATOS_FORMS!S22),ESCALAS!$A$6:$B$12,2,0),"?"))</f>
        <v/>
      </c>
      <c r="T22" s="22" t="str">
        <f>IF(DATOS_FORMS!T22="","",IFERROR(VLOOKUP(TRIM(DATOS_FORMS!T22),ESCALAS!$A$6:$B$12,2,0),"?"))</f>
        <v/>
      </c>
      <c r="U22" s="22" t="str">
        <f>IF(DATOS_FORMS!U22="","",IFERROR(VLOOKUP(TRIM(DATOS_FORMS!U22),ESCALAS!$A$17:$B$20,2,0),"?"))</f>
        <v/>
      </c>
      <c r="V22" s="22" t="str">
        <f>IF(DATOS_FORMS!V22="","",IFERROR(VLOOKUP(TRIM(DATOS_FORMS!V22),ESCALAS!$A$17:$B$20,2,0),"?"))</f>
        <v/>
      </c>
      <c r="W22" s="22" t="str">
        <f>IF(DATOS_FORMS!W22="","",IFERROR(VLOOKUP(TRIM(DATOS_FORMS!W22),ESCALAS!$A$17:$B$20,2,0),"?"))</f>
        <v/>
      </c>
      <c r="X22" s="22" t="str">
        <f>IF(DATOS_FORMS!X22="","",IFERROR(VLOOKUP(TRIM(DATOS_FORMS!X22),ESCALAS!$A$17:$B$20,2,0),"?"))</f>
        <v/>
      </c>
      <c r="Y22" s="22" t="str">
        <f>IF(DATOS_FORMS!Y22="","",IFERROR(VLOOKUP(TRIM(DATOS_FORMS!Y22),ESCALAS!$A$17:$B$20,2,0),"?"))</f>
        <v/>
      </c>
      <c r="Z22" s="22" t="str">
        <f>IF(DATOS_FORMS!Z22="","",IFERROR(VLOOKUP(TRIM(DATOS_FORMS!Z22),ESCALAS!$A$17:$B$20,2,0),"?"))</f>
        <v/>
      </c>
      <c r="AA22" s="22" t="str">
        <f>IF(DATOS_FORMS!AA22="","",IFERROR(VLOOKUP(TRIM(DATOS_FORMS!AA22),ESCALAS!$A$17:$B$20,2,0),"?"))</f>
        <v/>
      </c>
      <c r="AB22" s="22" t="str">
        <f>IF(DATOS_FORMS!AB22="","",IFERROR(VLOOKUP(TRIM(DATOS_FORMS!AB22),ESCALAS!$A$17:$B$20,2,0),"?"))</f>
        <v/>
      </c>
      <c r="AC22" s="22" t="str">
        <f>IF(DATOS_FORMS!AC22="","",IFERROR(VLOOKUP(TRIM(DATOS_FORMS!AC22),ESCALAS!$A$25:$B$30,2,0),"?"))</f>
        <v/>
      </c>
      <c r="AD22" s="22" t="str">
        <f>IF(DATOS_FORMS!AD22="","",IFERROR(VLOOKUP(TRIM(DATOS_FORMS!AD22),ESCALAS!$A$25:$B$30,2,0),"?"))</f>
        <v/>
      </c>
      <c r="AE22" s="22" t="str">
        <f>IF(DATOS_FORMS!AE22="","",IFERROR(VLOOKUP(TRIM(DATOS_FORMS!AE22),ESCALAS!$A$25:$B$30,2,0),"?"))</f>
        <v/>
      </c>
      <c r="AF22" s="22" t="str">
        <f>IF(DATOS_FORMS!AF22="","",IFERROR(VLOOKUP(TRIM(DATOS_FORMS!AF22),ESCALAS!$A$25:$B$30,2,0),"?"))</f>
        <v/>
      </c>
      <c r="AG22" s="22" t="str">
        <f>IF(DATOS_FORMS!AG22="","",IFERROR(VLOOKUP(TRIM(DATOS_FORMS!AG22),ESCALAS!$A$25:$B$30,2,0),"?"))</f>
        <v/>
      </c>
      <c r="AH22" s="22" t="str">
        <f>IF(DATOS_FORMS!AH22="","",IFERROR(VLOOKUP(TRIM(DATOS_FORMS!AH22),ESCALAS!$A$25:$B$30,2,0),"?"))</f>
        <v/>
      </c>
      <c r="AI22" s="22" t="str">
        <f>IF(DATOS_FORMS!AI22="","",IFERROR(VLOOKUP(TRIM(DATOS_FORMS!AI22),ESCALAS!$A$25:$B$30,2,0),"?"))</f>
        <v/>
      </c>
      <c r="AJ22" s="22" t="str">
        <f>IF(DATOS_FORMS!AJ22="","",IFERROR(VLOOKUP(TRIM(DATOS_FORMS!AJ22),ESCALAS!$A$25:$B$30,2,0),"?"))</f>
        <v/>
      </c>
      <c r="AK22" s="22" t="str">
        <f>IF(DATOS_FORMS!AK22="","",IFERROR(VLOOKUP(TRIM(DATOS_FORMS!AK22),ESCALAS!$A$25:$B$30,2,0),"?"))</f>
        <v/>
      </c>
      <c r="AL22" s="22" t="str">
        <f>IF(DATOS_FORMS!AL22="","",IFERROR(VLOOKUP(TRIM(DATOS_FORMS!AL22),ESCALAS!$A$25:$B$30,2,0),"?"))</f>
        <v/>
      </c>
      <c r="AM22" s="22" t="str">
        <f>IF(DATOS_FORMS!AM22="","",IFERROR(VLOOKUP(TRIM(DATOS_FORMS!AM22),ESCALAS!$A$35:$B$41,2,0),"?"))</f>
        <v/>
      </c>
      <c r="AN22" s="22" t="str">
        <f>IF(DATOS_FORMS!AN22="","",IFERROR(VLOOKUP(TRIM(DATOS_FORMS!AN22),ESCALAS!$A$35:$B$41,2,0),"?"))</f>
        <v/>
      </c>
      <c r="AO22" s="22" t="str">
        <f>IF(DATOS_FORMS!AO22="","",IFERROR(VLOOKUP(TRIM(DATOS_FORMS!AO22),ESCALAS!$A$35:$B$41,2,0),"?"))</f>
        <v/>
      </c>
      <c r="AP22" s="22" t="str">
        <f>IF(DATOS_FORMS!AP22="","",IFERROR(VLOOKUP(TRIM(DATOS_FORMS!AP22),ESCALAS!$A$35:$B$41,2,0),"?"))</f>
        <v/>
      </c>
      <c r="AQ22" s="22" t="str">
        <f>IF(DATOS_FORMS!AQ22="","",IFERROR(VLOOKUP(TRIM(DATOS_FORMS!AQ22),ESCALAS!$A$35:$B$41,2,0),"?"))</f>
        <v/>
      </c>
      <c r="AR22" s="22" t="str">
        <f>IF(DATOS_FORMS!AR22="","",IFERROR(VLOOKUP(TRIM(DATOS_FORMS!AR22),ESCALAS!$A$35:$B$41,2,0),"?"))</f>
        <v/>
      </c>
      <c r="AS22" s="22" t="str">
        <f>IF(DATOS_FORMS!AS22="","",IFERROR(VLOOKUP(TRIM(DATOS_FORMS!AS22),ESCALAS!$A$35:$B$41,2,0),"?"))</f>
        <v/>
      </c>
      <c r="AT22" s="22" t="str">
        <f>IF(DATOS_FORMS!AT22="","",IFERROR(VLOOKUP(TRIM(DATOS_FORMS!AT22),ESCALAS!$A$35:$B$41,2,0),"?"))</f>
        <v/>
      </c>
      <c r="AU22" s="22" t="str">
        <f>IF(DATOS_FORMS!AU22="","",IFERROR(VLOOKUP(TRIM(DATOS_FORMS!AU22),ESCALAS!$A$35:$B$41,2,0),"?"))</f>
        <v/>
      </c>
      <c r="AV22" s="22" t="str">
        <f>IF(DATOS_FORMS!AV22="","",IFERROR(VLOOKUP(TRIM(DATOS_FORMS!AV22),ESCALAS!$A$46:$B$49,2,0),"?"))</f>
        <v/>
      </c>
      <c r="AW22" s="22" t="str">
        <f>IF(DATOS_FORMS!AW22="","",IFERROR(VLOOKUP(TRIM(DATOS_FORMS!AW22),ESCALAS!$A$46:$B$49,2,0),"?"))</f>
        <v/>
      </c>
      <c r="AX22" s="22" t="str">
        <f>IF(DATOS_FORMS!AX22="","",IFERROR(VLOOKUP(TRIM(DATOS_FORMS!AX22),ESCALAS!$A$46:$B$49,2,0),"?"))</f>
        <v/>
      </c>
      <c r="AY22" s="22" t="str">
        <f>IF(DATOS_FORMS!AY22="","",IFERROR(VLOOKUP(TRIM(DATOS_FORMS!AY22),ESCALAS!$A$46:$B$49,2,0),"?"))</f>
        <v/>
      </c>
      <c r="AZ22" s="22" t="str">
        <f>IF(DATOS_FORMS!AZ22="","",IFERROR(VLOOKUP(TRIM(DATOS_FORMS!AZ22),ESCALAS!$A$46:$B$49,2,0),"?"))</f>
        <v/>
      </c>
      <c r="BA22" s="22" t="str">
        <f>IF(DATOS_FORMS!BA22="","",IFERROR(VLOOKUP(TRIM(DATOS_FORMS!BA22),ESCALAS!$A$46:$B$49,2,0),"?"))</f>
        <v/>
      </c>
      <c r="BB22" s="22" t="str">
        <f>IF(DATOS_FORMS!BB22="","",IFERROR(VLOOKUP(TRIM(DATOS_FORMS!BB22),ESCALAS!$A$46:$B$49,2,0),"?"))</f>
        <v/>
      </c>
      <c r="BC22" s="22" t="str">
        <f>IF(DATOS_FORMS!BC22="","",IFERROR(VLOOKUP(TRIM(DATOS_FORMS!BC22),ESCALAS!$A$46:$B$49,2,0),"?"))</f>
        <v/>
      </c>
      <c r="BD22" s="22" t="str">
        <f>IF(DATOS_FORMS!BD22="","",IFERROR(VLOOKUP(TRIM(DATOS_FORMS!BD22),ESCALAS!$A$46:$B$49,2,0),"?"))</f>
        <v/>
      </c>
      <c r="BE22" s="22" t="str">
        <f>IF(DATOS_FORMS!BE22="","",IFERROR(VLOOKUP(TRIM(DATOS_FORMS!BE22),ESCALAS!$A$46:$B$49,2,0),"?"))</f>
        <v/>
      </c>
      <c r="BF22" s="22" t="str">
        <f>IF(DATOS_FORMS!BF22="","",IFERROR(VLOOKUP(TRIM(DATOS_FORMS!BF22),ESCALAS!$A$46:$B$49,2,0),"?"))</f>
        <v/>
      </c>
      <c r="BG22" s="22" t="str">
        <f>IF(DATOS_FORMS!BG22="","",IFERROR(VLOOKUP(TRIM(DATOS_FORMS!BG22),ESCALAS!$A$46:$B$49,2,0),"?"))</f>
        <v/>
      </c>
      <c r="BH22" s="22" t="str">
        <f>IF(DATOS_FORMS!BH22="","",IFERROR(VLOOKUP(TRIM(DATOS_FORMS!BH22),ESCALAS!$A$46:$B$49,2,0),"?"))</f>
        <v/>
      </c>
      <c r="BI22" s="22" t="str">
        <f>IF(DATOS_FORMS!BI22="","",IFERROR(VLOOKUP(TRIM(DATOS_FORMS!BI22),ESCALAS!$A$46:$B$49,2,0),"?"))</f>
        <v/>
      </c>
      <c r="BJ22" s="22" t="str">
        <f>IF(DATOS_FORMS!BJ22="","",IFERROR(VLOOKUP(TRIM(DATOS_FORMS!BJ22),ESCALAS!$A$46:$B$49,2,0),"?"))</f>
        <v/>
      </c>
    </row>
    <row r="23" spans="1:62" x14ac:dyDescent="0.25">
      <c r="A23" s="22" t="str">
        <f>IF(DATOS_FORMS!B23="","",ROW()-1)</f>
        <v/>
      </c>
      <c r="B23" s="22" t="str">
        <f>IF(DATOS_FORMS!B23="","",IFERROR(VALUE(TRIM(DATOS_FORMS!B23)),IFERROR(VALUE(LEFT(TRIM(DATOS_FORMS!B23),FIND(" ",TRIM(DATOS_FORMS!B23)&amp;" ")-1)),"?")))</f>
        <v/>
      </c>
      <c r="C23" s="22" t="str">
        <f>IF(DATOS_FORMS!C23="","",IFERROR(VLOOKUP(TRIM(DATOS_FORMS!C23),ESCALAS!$A$54:$B$55,2,0),"?"))</f>
        <v/>
      </c>
      <c r="D23" s="22" t="str">
        <f>IF(DATOS_FORMS!D23="","",IFERROR(VLOOKUP(TRIM(DATOS_FORMS!D23),ESCALAS!$A$67:$B$68,2,0),"?"))</f>
        <v/>
      </c>
      <c r="E23" s="23" t="str">
        <f>IF(DATOS_FORMS!E23="","",DATOS_FORMS!E23)</f>
        <v/>
      </c>
      <c r="F23" s="23" t="str">
        <f>IF(DATOS_FORMS!F23="","",DATOS_FORMS!F23)</f>
        <v/>
      </c>
      <c r="G23" s="22" t="str">
        <f>IF(DATOS_FORMS!G23="","",IFERROR(VLOOKUP(TRIM(DATOS_FORMS!G23),ESCALAS!$A$60:$B$62,2,0),"?"))</f>
        <v/>
      </c>
      <c r="H23" s="23" t="str">
        <f>IF(DATOS_FORMS!H23="","",DATOS_FORMS!H23)</f>
        <v/>
      </c>
      <c r="I23" s="22" t="str">
        <f>IF(DATOS_FORMS!I23="","",IFERROR(VLOOKUP(TRIM(DATOS_FORMS!I23),ESCALAS!$A$60:$B$62,2,0),"?"))</f>
        <v/>
      </c>
      <c r="J23" s="22" t="str">
        <f>IF(DATOS_FORMS!J23="","",IFERROR(VLOOKUP(TRIM(DATOS_FORMS!J23),ESCALAS!$A$73:$B$86,2,0),7))</f>
        <v/>
      </c>
      <c r="K23" s="22" t="str">
        <f>IF(DATOS_FORMS!K23="","",IFERROR(VLOOKUP(TRIM(DATOS_FORMS!K23),ESCALAS!$A$6:$B$12,2,0),"?"))</f>
        <v/>
      </c>
      <c r="L23" s="22" t="str">
        <f>IF(DATOS_FORMS!L23="","",IFERROR(VLOOKUP(TRIM(DATOS_FORMS!L23),ESCALAS!$A$6:$B$12,2,0),"?"))</f>
        <v/>
      </c>
      <c r="M23" s="22" t="str">
        <f>IF(DATOS_FORMS!M23="","",IFERROR(VLOOKUP(TRIM(DATOS_FORMS!M23),ESCALAS!$A$6:$B$12,2,0),"?"))</f>
        <v/>
      </c>
      <c r="N23" s="22" t="str">
        <f>IF(DATOS_FORMS!N23="","",IFERROR(VLOOKUP(TRIM(DATOS_FORMS!N23),ESCALAS!$A$6:$B$12,2,0),"?"))</f>
        <v/>
      </c>
      <c r="O23" s="22" t="str">
        <f>IF(DATOS_FORMS!O23="","",IFERROR(VLOOKUP(TRIM(DATOS_FORMS!O23),ESCALAS!$A$6:$B$12,2,0),"?"))</f>
        <v/>
      </c>
      <c r="P23" s="22" t="str">
        <f>IF(DATOS_FORMS!P23="","",IFERROR(VLOOKUP(TRIM(DATOS_FORMS!P23),ESCALAS!$A$6:$B$12,2,0),"?"))</f>
        <v/>
      </c>
      <c r="Q23" s="22" t="str">
        <f>IF(DATOS_FORMS!Q23="","",IFERROR(VLOOKUP(TRIM(DATOS_FORMS!Q23),ESCALAS!$A$6:$B$12,2,0),"?"))</f>
        <v/>
      </c>
      <c r="R23" s="22" t="str">
        <f>IF(DATOS_FORMS!R23="","",IFERROR(VLOOKUP(TRIM(DATOS_FORMS!R23),ESCALAS!$A$6:$B$12,2,0),"?"))</f>
        <v/>
      </c>
      <c r="S23" s="22" t="str">
        <f>IF(DATOS_FORMS!S23="","",IFERROR(VLOOKUP(TRIM(DATOS_FORMS!S23),ESCALAS!$A$6:$B$12,2,0),"?"))</f>
        <v/>
      </c>
      <c r="T23" s="22" t="str">
        <f>IF(DATOS_FORMS!T23="","",IFERROR(VLOOKUP(TRIM(DATOS_FORMS!T23),ESCALAS!$A$6:$B$12,2,0),"?"))</f>
        <v/>
      </c>
      <c r="U23" s="22" t="str">
        <f>IF(DATOS_FORMS!U23="","",IFERROR(VLOOKUP(TRIM(DATOS_FORMS!U23),ESCALAS!$A$17:$B$20,2,0),"?"))</f>
        <v/>
      </c>
      <c r="V23" s="22" t="str">
        <f>IF(DATOS_FORMS!V23="","",IFERROR(VLOOKUP(TRIM(DATOS_FORMS!V23),ESCALAS!$A$17:$B$20,2,0),"?"))</f>
        <v/>
      </c>
      <c r="W23" s="22" t="str">
        <f>IF(DATOS_FORMS!W23="","",IFERROR(VLOOKUP(TRIM(DATOS_FORMS!W23),ESCALAS!$A$17:$B$20,2,0),"?"))</f>
        <v/>
      </c>
      <c r="X23" s="22" t="str">
        <f>IF(DATOS_FORMS!X23="","",IFERROR(VLOOKUP(TRIM(DATOS_FORMS!X23),ESCALAS!$A$17:$B$20,2,0),"?"))</f>
        <v/>
      </c>
      <c r="Y23" s="22" t="str">
        <f>IF(DATOS_FORMS!Y23="","",IFERROR(VLOOKUP(TRIM(DATOS_FORMS!Y23),ESCALAS!$A$17:$B$20,2,0),"?"))</f>
        <v/>
      </c>
      <c r="Z23" s="22" t="str">
        <f>IF(DATOS_FORMS!Z23="","",IFERROR(VLOOKUP(TRIM(DATOS_FORMS!Z23),ESCALAS!$A$17:$B$20,2,0),"?"))</f>
        <v/>
      </c>
      <c r="AA23" s="22" t="str">
        <f>IF(DATOS_FORMS!AA23="","",IFERROR(VLOOKUP(TRIM(DATOS_FORMS!AA23),ESCALAS!$A$17:$B$20,2,0),"?"))</f>
        <v/>
      </c>
      <c r="AB23" s="22" t="str">
        <f>IF(DATOS_FORMS!AB23="","",IFERROR(VLOOKUP(TRIM(DATOS_FORMS!AB23),ESCALAS!$A$17:$B$20,2,0),"?"))</f>
        <v/>
      </c>
      <c r="AC23" s="22" t="str">
        <f>IF(DATOS_FORMS!AC23="","",IFERROR(VLOOKUP(TRIM(DATOS_FORMS!AC23),ESCALAS!$A$25:$B$30,2,0),"?"))</f>
        <v/>
      </c>
      <c r="AD23" s="22" t="str">
        <f>IF(DATOS_FORMS!AD23="","",IFERROR(VLOOKUP(TRIM(DATOS_FORMS!AD23),ESCALAS!$A$25:$B$30,2,0),"?"))</f>
        <v/>
      </c>
      <c r="AE23" s="22" t="str">
        <f>IF(DATOS_FORMS!AE23="","",IFERROR(VLOOKUP(TRIM(DATOS_FORMS!AE23),ESCALAS!$A$25:$B$30,2,0),"?"))</f>
        <v/>
      </c>
      <c r="AF23" s="22" t="str">
        <f>IF(DATOS_FORMS!AF23="","",IFERROR(VLOOKUP(TRIM(DATOS_FORMS!AF23),ESCALAS!$A$25:$B$30,2,0),"?"))</f>
        <v/>
      </c>
      <c r="AG23" s="22" t="str">
        <f>IF(DATOS_FORMS!AG23="","",IFERROR(VLOOKUP(TRIM(DATOS_FORMS!AG23),ESCALAS!$A$25:$B$30,2,0),"?"))</f>
        <v/>
      </c>
      <c r="AH23" s="22" t="str">
        <f>IF(DATOS_FORMS!AH23="","",IFERROR(VLOOKUP(TRIM(DATOS_FORMS!AH23),ESCALAS!$A$25:$B$30,2,0),"?"))</f>
        <v/>
      </c>
      <c r="AI23" s="22" t="str">
        <f>IF(DATOS_FORMS!AI23="","",IFERROR(VLOOKUP(TRIM(DATOS_FORMS!AI23),ESCALAS!$A$25:$B$30,2,0),"?"))</f>
        <v/>
      </c>
      <c r="AJ23" s="22" t="str">
        <f>IF(DATOS_FORMS!AJ23="","",IFERROR(VLOOKUP(TRIM(DATOS_FORMS!AJ23),ESCALAS!$A$25:$B$30,2,0),"?"))</f>
        <v/>
      </c>
      <c r="AK23" s="22" t="str">
        <f>IF(DATOS_FORMS!AK23="","",IFERROR(VLOOKUP(TRIM(DATOS_FORMS!AK23),ESCALAS!$A$25:$B$30,2,0),"?"))</f>
        <v/>
      </c>
      <c r="AL23" s="22" t="str">
        <f>IF(DATOS_FORMS!AL23="","",IFERROR(VLOOKUP(TRIM(DATOS_FORMS!AL23),ESCALAS!$A$25:$B$30,2,0),"?"))</f>
        <v/>
      </c>
      <c r="AM23" s="22" t="str">
        <f>IF(DATOS_FORMS!AM23="","",IFERROR(VLOOKUP(TRIM(DATOS_FORMS!AM23),ESCALAS!$A$35:$B$41,2,0),"?"))</f>
        <v/>
      </c>
      <c r="AN23" s="22" t="str">
        <f>IF(DATOS_FORMS!AN23="","",IFERROR(VLOOKUP(TRIM(DATOS_FORMS!AN23),ESCALAS!$A$35:$B$41,2,0),"?"))</f>
        <v/>
      </c>
      <c r="AO23" s="22" t="str">
        <f>IF(DATOS_FORMS!AO23="","",IFERROR(VLOOKUP(TRIM(DATOS_FORMS!AO23),ESCALAS!$A$35:$B$41,2,0),"?"))</f>
        <v/>
      </c>
      <c r="AP23" s="22" t="str">
        <f>IF(DATOS_FORMS!AP23="","",IFERROR(VLOOKUP(TRIM(DATOS_FORMS!AP23),ESCALAS!$A$35:$B$41,2,0),"?"))</f>
        <v/>
      </c>
      <c r="AQ23" s="22" t="str">
        <f>IF(DATOS_FORMS!AQ23="","",IFERROR(VLOOKUP(TRIM(DATOS_FORMS!AQ23),ESCALAS!$A$35:$B$41,2,0),"?"))</f>
        <v/>
      </c>
      <c r="AR23" s="22" t="str">
        <f>IF(DATOS_FORMS!AR23="","",IFERROR(VLOOKUP(TRIM(DATOS_FORMS!AR23),ESCALAS!$A$35:$B$41,2,0),"?"))</f>
        <v/>
      </c>
      <c r="AS23" s="22" t="str">
        <f>IF(DATOS_FORMS!AS23="","",IFERROR(VLOOKUP(TRIM(DATOS_FORMS!AS23),ESCALAS!$A$35:$B$41,2,0),"?"))</f>
        <v/>
      </c>
      <c r="AT23" s="22" t="str">
        <f>IF(DATOS_FORMS!AT23="","",IFERROR(VLOOKUP(TRIM(DATOS_FORMS!AT23),ESCALAS!$A$35:$B$41,2,0),"?"))</f>
        <v/>
      </c>
      <c r="AU23" s="22" t="str">
        <f>IF(DATOS_FORMS!AU23="","",IFERROR(VLOOKUP(TRIM(DATOS_FORMS!AU23),ESCALAS!$A$35:$B$41,2,0),"?"))</f>
        <v/>
      </c>
      <c r="AV23" s="22" t="str">
        <f>IF(DATOS_FORMS!AV23="","",IFERROR(VLOOKUP(TRIM(DATOS_FORMS!AV23),ESCALAS!$A$46:$B$49,2,0),"?"))</f>
        <v/>
      </c>
      <c r="AW23" s="22" t="str">
        <f>IF(DATOS_FORMS!AW23="","",IFERROR(VLOOKUP(TRIM(DATOS_FORMS!AW23),ESCALAS!$A$46:$B$49,2,0),"?"))</f>
        <v/>
      </c>
      <c r="AX23" s="22" t="str">
        <f>IF(DATOS_FORMS!AX23="","",IFERROR(VLOOKUP(TRIM(DATOS_FORMS!AX23),ESCALAS!$A$46:$B$49,2,0),"?"))</f>
        <v/>
      </c>
      <c r="AY23" s="22" t="str">
        <f>IF(DATOS_FORMS!AY23="","",IFERROR(VLOOKUP(TRIM(DATOS_FORMS!AY23),ESCALAS!$A$46:$B$49,2,0),"?"))</f>
        <v/>
      </c>
      <c r="AZ23" s="22" t="str">
        <f>IF(DATOS_FORMS!AZ23="","",IFERROR(VLOOKUP(TRIM(DATOS_FORMS!AZ23),ESCALAS!$A$46:$B$49,2,0),"?"))</f>
        <v/>
      </c>
      <c r="BA23" s="22" t="str">
        <f>IF(DATOS_FORMS!BA23="","",IFERROR(VLOOKUP(TRIM(DATOS_FORMS!BA23),ESCALAS!$A$46:$B$49,2,0),"?"))</f>
        <v/>
      </c>
      <c r="BB23" s="22" t="str">
        <f>IF(DATOS_FORMS!BB23="","",IFERROR(VLOOKUP(TRIM(DATOS_FORMS!BB23),ESCALAS!$A$46:$B$49,2,0),"?"))</f>
        <v/>
      </c>
      <c r="BC23" s="22" t="str">
        <f>IF(DATOS_FORMS!BC23="","",IFERROR(VLOOKUP(TRIM(DATOS_FORMS!BC23),ESCALAS!$A$46:$B$49,2,0),"?"))</f>
        <v/>
      </c>
      <c r="BD23" s="22" t="str">
        <f>IF(DATOS_FORMS!BD23="","",IFERROR(VLOOKUP(TRIM(DATOS_FORMS!BD23),ESCALAS!$A$46:$B$49,2,0),"?"))</f>
        <v/>
      </c>
      <c r="BE23" s="22" t="str">
        <f>IF(DATOS_FORMS!BE23="","",IFERROR(VLOOKUP(TRIM(DATOS_FORMS!BE23),ESCALAS!$A$46:$B$49,2,0),"?"))</f>
        <v/>
      </c>
      <c r="BF23" s="22" t="str">
        <f>IF(DATOS_FORMS!BF23="","",IFERROR(VLOOKUP(TRIM(DATOS_FORMS!BF23),ESCALAS!$A$46:$B$49,2,0),"?"))</f>
        <v/>
      </c>
      <c r="BG23" s="22" t="str">
        <f>IF(DATOS_FORMS!BG23="","",IFERROR(VLOOKUP(TRIM(DATOS_FORMS!BG23),ESCALAS!$A$46:$B$49,2,0),"?"))</f>
        <v/>
      </c>
      <c r="BH23" s="22" t="str">
        <f>IF(DATOS_FORMS!BH23="","",IFERROR(VLOOKUP(TRIM(DATOS_FORMS!BH23),ESCALAS!$A$46:$B$49,2,0),"?"))</f>
        <v/>
      </c>
      <c r="BI23" s="22" t="str">
        <f>IF(DATOS_FORMS!BI23="","",IFERROR(VLOOKUP(TRIM(DATOS_FORMS!BI23),ESCALAS!$A$46:$B$49,2,0),"?"))</f>
        <v/>
      </c>
      <c r="BJ23" s="22" t="str">
        <f>IF(DATOS_FORMS!BJ23="","",IFERROR(VLOOKUP(TRIM(DATOS_FORMS!BJ23),ESCALAS!$A$46:$B$49,2,0),"?"))</f>
        <v/>
      </c>
    </row>
    <row r="24" spans="1:62" x14ac:dyDescent="0.25">
      <c r="A24" s="22" t="str">
        <f>IF(DATOS_FORMS!B24="","",ROW()-1)</f>
        <v/>
      </c>
      <c r="B24" s="22" t="str">
        <f>IF(DATOS_FORMS!B24="","",IFERROR(VALUE(TRIM(DATOS_FORMS!B24)),IFERROR(VALUE(LEFT(TRIM(DATOS_FORMS!B24),FIND(" ",TRIM(DATOS_FORMS!B24)&amp;" ")-1)),"?")))</f>
        <v/>
      </c>
      <c r="C24" s="22" t="str">
        <f>IF(DATOS_FORMS!C24="","",IFERROR(VLOOKUP(TRIM(DATOS_FORMS!C24),ESCALAS!$A$54:$B$55,2,0),"?"))</f>
        <v/>
      </c>
      <c r="D24" s="22" t="str">
        <f>IF(DATOS_FORMS!D24="","",IFERROR(VLOOKUP(TRIM(DATOS_FORMS!D24),ESCALAS!$A$67:$B$68,2,0),"?"))</f>
        <v/>
      </c>
      <c r="E24" s="23" t="str">
        <f>IF(DATOS_FORMS!E24="","",DATOS_FORMS!E24)</f>
        <v/>
      </c>
      <c r="F24" s="23" t="str">
        <f>IF(DATOS_FORMS!F24="","",DATOS_FORMS!F24)</f>
        <v/>
      </c>
      <c r="G24" s="22" t="str">
        <f>IF(DATOS_FORMS!G24="","",IFERROR(VLOOKUP(TRIM(DATOS_FORMS!G24),ESCALAS!$A$60:$B$62,2,0),"?"))</f>
        <v/>
      </c>
      <c r="H24" s="23" t="str">
        <f>IF(DATOS_FORMS!H24="","",DATOS_FORMS!H24)</f>
        <v/>
      </c>
      <c r="I24" s="22" t="str">
        <f>IF(DATOS_FORMS!I24="","",IFERROR(VLOOKUP(TRIM(DATOS_FORMS!I24),ESCALAS!$A$60:$B$62,2,0),"?"))</f>
        <v/>
      </c>
      <c r="J24" s="22" t="str">
        <f>IF(DATOS_FORMS!J24="","",IFERROR(VLOOKUP(TRIM(DATOS_FORMS!J24),ESCALAS!$A$73:$B$86,2,0),7))</f>
        <v/>
      </c>
      <c r="K24" s="22" t="str">
        <f>IF(DATOS_FORMS!K24="","",IFERROR(VLOOKUP(TRIM(DATOS_FORMS!K24),ESCALAS!$A$6:$B$12,2,0),"?"))</f>
        <v/>
      </c>
      <c r="L24" s="22" t="str">
        <f>IF(DATOS_FORMS!L24="","",IFERROR(VLOOKUP(TRIM(DATOS_FORMS!L24),ESCALAS!$A$6:$B$12,2,0),"?"))</f>
        <v/>
      </c>
      <c r="M24" s="22" t="str">
        <f>IF(DATOS_FORMS!M24="","",IFERROR(VLOOKUP(TRIM(DATOS_FORMS!M24),ESCALAS!$A$6:$B$12,2,0),"?"))</f>
        <v/>
      </c>
      <c r="N24" s="22" t="str">
        <f>IF(DATOS_FORMS!N24="","",IFERROR(VLOOKUP(TRIM(DATOS_FORMS!N24),ESCALAS!$A$6:$B$12,2,0),"?"))</f>
        <v/>
      </c>
      <c r="O24" s="22" t="str">
        <f>IF(DATOS_FORMS!O24="","",IFERROR(VLOOKUP(TRIM(DATOS_FORMS!O24),ESCALAS!$A$6:$B$12,2,0),"?"))</f>
        <v/>
      </c>
      <c r="P24" s="22" t="str">
        <f>IF(DATOS_FORMS!P24="","",IFERROR(VLOOKUP(TRIM(DATOS_FORMS!P24),ESCALAS!$A$6:$B$12,2,0),"?"))</f>
        <v/>
      </c>
      <c r="Q24" s="22" t="str">
        <f>IF(DATOS_FORMS!Q24="","",IFERROR(VLOOKUP(TRIM(DATOS_FORMS!Q24),ESCALAS!$A$6:$B$12,2,0),"?"))</f>
        <v/>
      </c>
      <c r="R24" s="22" t="str">
        <f>IF(DATOS_FORMS!R24="","",IFERROR(VLOOKUP(TRIM(DATOS_FORMS!R24),ESCALAS!$A$6:$B$12,2,0),"?"))</f>
        <v/>
      </c>
      <c r="S24" s="22" t="str">
        <f>IF(DATOS_FORMS!S24="","",IFERROR(VLOOKUP(TRIM(DATOS_FORMS!S24),ESCALAS!$A$6:$B$12,2,0),"?"))</f>
        <v/>
      </c>
      <c r="T24" s="22" t="str">
        <f>IF(DATOS_FORMS!T24="","",IFERROR(VLOOKUP(TRIM(DATOS_FORMS!T24),ESCALAS!$A$6:$B$12,2,0),"?"))</f>
        <v/>
      </c>
      <c r="U24" s="22" t="str">
        <f>IF(DATOS_FORMS!U24="","",IFERROR(VLOOKUP(TRIM(DATOS_FORMS!U24),ESCALAS!$A$17:$B$20,2,0),"?"))</f>
        <v/>
      </c>
      <c r="V24" s="22" t="str">
        <f>IF(DATOS_FORMS!V24="","",IFERROR(VLOOKUP(TRIM(DATOS_FORMS!V24),ESCALAS!$A$17:$B$20,2,0),"?"))</f>
        <v/>
      </c>
      <c r="W24" s="22" t="str">
        <f>IF(DATOS_FORMS!W24="","",IFERROR(VLOOKUP(TRIM(DATOS_FORMS!W24),ESCALAS!$A$17:$B$20,2,0),"?"))</f>
        <v/>
      </c>
      <c r="X24" s="22" t="str">
        <f>IF(DATOS_FORMS!X24="","",IFERROR(VLOOKUP(TRIM(DATOS_FORMS!X24),ESCALAS!$A$17:$B$20,2,0),"?"))</f>
        <v/>
      </c>
      <c r="Y24" s="22" t="str">
        <f>IF(DATOS_FORMS!Y24="","",IFERROR(VLOOKUP(TRIM(DATOS_FORMS!Y24),ESCALAS!$A$17:$B$20,2,0),"?"))</f>
        <v/>
      </c>
      <c r="Z24" s="22" t="str">
        <f>IF(DATOS_FORMS!Z24="","",IFERROR(VLOOKUP(TRIM(DATOS_FORMS!Z24),ESCALAS!$A$17:$B$20,2,0),"?"))</f>
        <v/>
      </c>
      <c r="AA24" s="22" t="str">
        <f>IF(DATOS_FORMS!AA24="","",IFERROR(VLOOKUP(TRIM(DATOS_FORMS!AA24),ESCALAS!$A$17:$B$20,2,0),"?"))</f>
        <v/>
      </c>
      <c r="AB24" s="22" t="str">
        <f>IF(DATOS_FORMS!AB24="","",IFERROR(VLOOKUP(TRIM(DATOS_FORMS!AB24),ESCALAS!$A$17:$B$20,2,0),"?"))</f>
        <v/>
      </c>
      <c r="AC24" s="22" t="str">
        <f>IF(DATOS_FORMS!AC24="","",IFERROR(VLOOKUP(TRIM(DATOS_FORMS!AC24),ESCALAS!$A$25:$B$30,2,0),"?"))</f>
        <v/>
      </c>
      <c r="AD24" s="22" t="str">
        <f>IF(DATOS_FORMS!AD24="","",IFERROR(VLOOKUP(TRIM(DATOS_FORMS!AD24),ESCALAS!$A$25:$B$30,2,0),"?"))</f>
        <v/>
      </c>
      <c r="AE24" s="22" t="str">
        <f>IF(DATOS_FORMS!AE24="","",IFERROR(VLOOKUP(TRIM(DATOS_FORMS!AE24),ESCALAS!$A$25:$B$30,2,0),"?"))</f>
        <v/>
      </c>
      <c r="AF24" s="22" t="str">
        <f>IF(DATOS_FORMS!AF24="","",IFERROR(VLOOKUP(TRIM(DATOS_FORMS!AF24),ESCALAS!$A$25:$B$30,2,0),"?"))</f>
        <v/>
      </c>
      <c r="AG24" s="22" t="str">
        <f>IF(DATOS_FORMS!AG24="","",IFERROR(VLOOKUP(TRIM(DATOS_FORMS!AG24),ESCALAS!$A$25:$B$30,2,0),"?"))</f>
        <v/>
      </c>
      <c r="AH24" s="22" t="str">
        <f>IF(DATOS_FORMS!AH24="","",IFERROR(VLOOKUP(TRIM(DATOS_FORMS!AH24),ESCALAS!$A$25:$B$30,2,0),"?"))</f>
        <v/>
      </c>
      <c r="AI24" s="22" t="str">
        <f>IF(DATOS_FORMS!AI24="","",IFERROR(VLOOKUP(TRIM(DATOS_FORMS!AI24),ESCALAS!$A$25:$B$30,2,0),"?"))</f>
        <v/>
      </c>
      <c r="AJ24" s="22" t="str">
        <f>IF(DATOS_FORMS!AJ24="","",IFERROR(VLOOKUP(TRIM(DATOS_FORMS!AJ24),ESCALAS!$A$25:$B$30,2,0),"?"))</f>
        <v/>
      </c>
      <c r="AK24" s="22" t="str">
        <f>IF(DATOS_FORMS!AK24="","",IFERROR(VLOOKUP(TRIM(DATOS_FORMS!AK24),ESCALAS!$A$25:$B$30,2,0),"?"))</f>
        <v/>
      </c>
      <c r="AL24" s="22" t="str">
        <f>IF(DATOS_FORMS!AL24="","",IFERROR(VLOOKUP(TRIM(DATOS_FORMS!AL24),ESCALAS!$A$25:$B$30,2,0),"?"))</f>
        <v/>
      </c>
      <c r="AM24" s="22" t="str">
        <f>IF(DATOS_FORMS!AM24="","",IFERROR(VLOOKUP(TRIM(DATOS_FORMS!AM24),ESCALAS!$A$35:$B$41,2,0),"?"))</f>
        <v/>
      </c>
      <c r="AN24" s="22" t="str">
        <f>IF(DATOS_FORMS!AN24="","",IFERROR(VLOOKUP(TRIM(DATOS_FORMS!AN24),ESCALAS!$A$35:$B$41,2,0),"?"))</f>
        <v/>
      </c>
      <c r="AO24" s="22" t="str">
        <f>IF(DATOS_FORMS!AO24="","",IFERROR(VLOOKUP(TRIM(DATOS_FORMS!AO24),ESCALAS!$A$35:$B$41,2,0),"?"))</f>
        <v/>
      </c>
      <c r="AP24" s="22" t="str">
        <f>IF(DATOS_FORMS!AP24="","",IFERROR(VLOOKUP(TRIM(DATOS_FORMS!AP24),ESCALAS!$A$35:$B$41,2,0),"?"))</f>
        <v/>
      </c>
      <c r="AQ24" s="22" t="str">
        <f>IF(DATOS_FORMS!AQ24="","",IFERROR(VLOOKUP(TRIM(DATOS_FORMS!AQ24),ESCALAS!$A$35:$B$41,2,0),"?"))</f>
        <v/>
      </c>
      <c r="AR24" s="22" t="str">
        <f>IF(DATOS_FORMS!AR24="","",IFERROR(VLOOKUP(TRIM(DATOS_FORMS!AR24),ESCALAS!$A$35:$B$41,2,0),"?"))</f>
        <v/>
      </c>
      <c r="AS24" s="22" t="str">
        <f>IF(DATOS_FORMS!AS24="","",IFERROR(VLOOKUP(TRIM(DATOS_FORMS!AS24),ESCALAS!$A$35:$B$41,2,0),"?"))</f>
        <v/>
      </c>
      <c r="AT24" s="22" t="str">
        <f>IF(DATOS_FORMS!AT24="","",IFERROR(VLOOKUP(TRIM(DATOS_FORMS!AT24),ESCALAS!$A$35:$B$41,2,0),"?"))</f>
        <v/>
      </c>
      <c r="AU24" s="22" t="str">
        <f>IF(DATOS_FORMS!AU24="","",IFERROR(VLOOKUP(TRIM(DATOS_FORMS!AU24),ESCALAS!$A$35:$B$41,2,0),"?"))</f>
        <v/>
      </c>
      <c r="AV24" s="22" t="str">
        <f>IF(DATOS_FORMS!AV24="","",IFERROR(VLOOKUP(TRIM(DATOS_FORMS!AV24),ESCALAS!$A$46:$B$49,2,0),"?"))</f>
        <v/>
      </c>
      <c r="AW24" s="22" t="str">
        <f>IF(DATOS_FORMS!AW24="","",IFERROR(VLOOKUP(TRIM(DATOS_FORMS!AW24),ESCALAS!$A$46:$B$49,2,0),"?"))</f>
        <v/>
      </c>
      <c r="AX24" s="22" t="str">
        <f>IF(DATOS_FORMS!AX24="","",IFERROR(VLOOKUP(TRIM(DATOS_FORMS!AX24),ESCALAS!$A$46:$B$49,2,0),"?"))</f>
        <v/>
      </c>
      <c r="AY24" s="22" t="str">
        <f>IF(DATOS_FORMS!AY24="","",IFERROR(VLOOKUP(TRIM(DATOS_FORMS!AY24),ESCALAS!$A$46:$B$49,2,0),"?"))</f>
        <v/>
      </c>
      <c r="AZ24" s="22" t="str">
        <f>IF(DATOS_FORMS!AZ24="","",IFERROR(VLOOKUP(TRIM(DATOS_FORMS!AZ24),ESCALAS!$A$46:$B$49,2,0),"?"))</f>
        <v/>
      </c>
      <c r="BA24" s="22" t="str">
        <f>IF(DATOS_FORMS!BA24="","",IFERROR(VLOOKUP(TRIM(DATOS_FORMS!BA24),ESCALAS!$A$46:$B$49,2,0),"?"))</f>
        <v/>
      </c>
      <c r="BB24" s="22" t="str">
        <f>IF(DATOS_FORMS!BB24="","",IFERROR(VLOOKUP(TRIM(DATOS_FORMS!BB24),ESCALAS!$A$46:$B$49,2,0),"?"))</f>
        <v/>
      </c>
      <c r="BC24" s="22" t="str">
        <f>IF(DATOS_FORMS!BC24="","",IFERROR(VLOOKUP(TRIM(DATOS_FORMS!BC24),ESCALAS!$A$46:$B$49,2,0),"?"))</f>
        <v/>
      </c>
      <c r="BD24" s="22" t="str">
        <f>IF(DATOS_FORMS!BD24="","",IFERROR(VLOOKUP(TRIM(DATOS_FORMS!BD24),ESCALAS!$A$46:$B$49,2,0),"?"))</f>
        <v/>
      </c>
      <c r="BE24" s="22" t="str">
        <f>IF(DATOS_FORMS!BE24="","",IFERROR(VLOOKUP(TRIM(DATOS_FORMS!BE24),ESCALAS!$A$46:$B$49,2,0),"?"))</f>
        <v/>
      </c>
      <c r="BF24" s="22" t="str">
        <f>IF(DATOS_FORMS!BF24="","",IFERROR(VLOOKUP(TRIM(DATOS_FORMS!BF24),ESCALAS!$A$46:$B$49,2,0),"?"))</f>
        <v/>
      </c>
      <c r="BG24" s="22" t="str">
        <f>IF(DATOS_FORMS!BG24="","",IFERROR(VLOOKUP(TRIM(DATOS_FORMS!BG24),ESCALAS!$A$46:$B$49,2,0),"?"))</f>
        <v/>
      </c>
      <c r="BH24" s="22" t="str">
        <f>IF(DATOS_FORMS!BH24="","",IFERROR(VLOOKUP(TRIM(DATOS_FORMS!BH24),ESCALAS!$A$46:$B$49,2,0),"?"))</f>
        <v/>
      </c>
      <c r="BI24" s="22" t="str">
        <f>IF(DATOS_FORMS!BI24="","",IFERROR(VLOOKUP(TRIM(DATOS_FORMS!BI24),ESCALAS!$A$46:$B$49,2,0),"?"))</f>
        <v/>
      </c>
      <c r="BJ24" s="22" t="str">
        <f>IF(DATOS_FORMS!BJ24="","",IFERROR(VLOOKUP(TRIM(DATOS_FORMS!BJ24),ESCALAS!$A$46:$B$49,2,0),"?"))</f>
        <v/>
      </c>
    </row>
    <row r="25" spans="1:62" x14ac:dyDescent="0.25">
      <c r="A25" s="22" t="str">
        <f>IF(DATOS_FORMS!B25="","",ROW()-1)</f>
        <v/>
      </c>
      <c r="B25" s="22" t="str">
        <f>IF(DATOS_FORMS!B25="","",IFERROR(VALUE(TRIM(DATOS_FORMS!B25)),IFERROR(VALUE(LEFT(TRIM(DATOS_FORMS!B25),FIND(" ",TRIM(DATOS_FORMS!B25)&amp;" ")-1)),"?")))</f>
        <v/>
      </c>
      <c r="C25" s="22" t="str">
        <f>IF(DATOS_FORMS!C25="","",IFERROR(VLOOKUP(TRIM(DATOS_FORMS!C25),ESCALAS!$A$54:$B$55,2,0),"?"))</f>
        <v/>
      </c>
      <c r="D25" s="22" t="str">
        <f>IF(DATOS_FORMS!D25="","",IFERROR(VLOOKUP(TRIM(DATOS_FORMS!D25),ESCALAS!$A$67:$B$68,2,0),"?"))</f>
        <v/>
      </c>
      <c r="E25" s="23" t="str">
        <f>IF(DATOS_FORMS!E25="","",DATOS_FORMS!E25)</f>
        <v/>
      </c>
      <c r="F25" s="23" t="str">
        <f>IF(DATOS_FORMS!F25="","",DATOS_FORMS!F25)</f>
        <v/>
      </c>
      <c r="G25" s="22" t="str">
        <f>IF(DATOS_FORMS!G25="","",IFERROR(VLOOKUP(TRIM(DATOS_FORMS!G25),ESCALAS!$A$60:$B$62,2,0),"?"))</f>
        <v/>
      </c>
      <c r="H25" s="23" t="str">
        <f>IF(DATOS_FORMS!H25="","",DATOS_FORMS!H25)</f>
        <v/>
      </c>
      <c r="I25" s="22" t="str">
        <f>IF(DATOS_FORMS!I25="","",IFERROR(VLOOKUP(TRIM(DATOS_FORMS!I25),ESCALAS!$A$60:$B$62,2,0),"?"))</f>
        <v/>
      </c>
      <c r="J25" s="22" t="str">
        <f>IF(DATOS_FORMS!J25="","",IFERROR(VLOOKUP(TRIM(DATOS_FORMS!J25),ESCALAS!$A$73:$B$86,2,0),7))</f>
        <v/>
      </c>
      <c r="K25" s="22" t="str">
        <f>IF(DATOS_FORMS!K25="","",IFERROR(VLOOKUP(TRIM(DATOS_FORMS!K25),ESCALAS!$A$6:$B$12,2,0),"?"))</f>
        <v/>
      </c>
      <c r="L25" s="22" t="str">
        <f>IF(DATOS_FORMS!L25="","",IFERROR(VLOOKUP(TRIM(DATOS_FORMS!L25),ESCALAS!$A$6:$B$12,2,0),"?"))</f>
        <v/>
      </c>
      <c r="M25" s="22" t="str">
        <f>IF(DATOS_FORMS!M25="","",IFERROR(VLOOKUP(TRIM(DATOS_FORMS!M25),ESCALAS!$A$6:$B$12,2,0),"?"))</f>
        <v/>
      </c>
      <c r="N25" s="22" t="str">
        <f>IF(DATOS_FORMS!N25="","",IFERROR(VLOOKUP(TRIM(DATOS_FORMS!N25),ESCALAS!$A$6:$B$12,2,0),"?"))</f>
        <v/>
      </c>
      <c r="O25" s="22" t="str">
        <f>IF(DATOS_FORMS!O25="","",IFERROR(VLOOKUP(TRIM(DATOS_FORMS!O25),ESCALAS!$A$6:$B$12,2,0),"?"))</f>
        <v/>
      </c>
      <c r="P25" s="22" t="str">
        <f>IF(DATOS_FORMS!P25="","",IFERROR(VLOOKUP(TRIM(DATOS_FORMS!P25),ESCALAS!$A$6:$B$12,2,0),"?"))</f>
        <v/>
      </c>
      <c r="Q25" s="22" t="str">
        <f>IF(DATOS_FORMS!Q25="","",IFERROR(VLOOKUP(TRIM(DATOS_FORMS!Q25),ESCALAS!$A$6:$B$12,2,0),"?"))</f>
        <v/>
      </c>
      <c r="R25" s="22" t="str">
        <f>IF(DATOS_FORMS!R25="","",IFERROR(VLOOKUP(TRIM(DATOS_FORMS!R25),ESCALAS!$A$6:$B$12,2,0),"?"))</f>
        <v/>
      </c>
      <c r="S25" s="22" t="str">
        <f>IF(DATOS_FORMS!S25="","",IFERROR(VLOOKUP(TRIM(DATOS_FORMS!S25),ESCALAS!$A$6:$B$12,2,0),"?"))</f>
        <v/>
      </c>
      <c r="T25" s="22" t="str">
        <f>IF(DATOS_FORMS!T25="","",IFERROR(VLOOKUP(TRIM(DATOS_FORMS!T25),ESCALAS!$A$6:$B$12,2,0),"?"))</f>
        <v/>
      </c>
      <c r="U25" s="22" t="str">
        <f>IF(DATOS_FORMS!U25="","",IFERROR(VLOOKUP(TRIM(DATOS_FORMS!U25),ESCALAS!$A$17:$B$20,2,0),"?"))</f>
        <v/>
      </c>
      <c r="V25" s="22" t="str">
        <f>IF(DATOS_FORMS!V25="","",IFERROR(VLOOKUP(TRIM(DATOS_FORMS!V25),ESCALAS!$A$17:$B$20,2,0),"?"))</f>
        <v/>
      </c>
      <c r="W25" s="22" t="str">
        <f>IF(DATOS_FORMS!W25="","",IFERROR(VLOOKUP(TRIM(DATOS_FORMS!W25),ESCALAS!$A$17:$B$20,2,0),"?"))</f>
        <v/>
      </c>
      <c r="X25" s="22" t="str">
        <f>IF(DATOS_FORMS!X25="","",IFERROR(VLOOKUP(TRIM(DATOS_FORMS!X25),ESCALAS!$A$17:$B$20,2,0),"?"))</f>
        <v/>
      </c>
      <c r="Y25" s="22" t="str">
        <f>IF(DATOS_FORMS!Y25="","",IFERROR(VLOOKUP(TRIM(DATOS_FORMS!Y25),ESCALAS!$A$17:$B$20,2,0),"?"))</f>
        <v/>
      </c>
      <c r="Z25" s="22" t="str">
        <f>IF(DATOS_FORMS!Z25="","",IFERROR(VLOOKUP(TRIM(DATOS_FORMS!Z25),ESCALAS!$A$17:$B$20,2,0),"?"))</f>
        <v/>
      </c>
      <c r="AA25" s="22" t="str">
        <f>IF(DATOS_FORMS!AA25="","",IFERROR(VLOOKUP(TRIM(DATOS_FORMS!AA25),ESCALAS!$A$17:$B$20,2,0),"?"))</f>
        <v/>
      </c>
      <c r="AB25" s="22" t="str">
        <f>IF(DATOS_FORMS!AB25="","",IFERROR(VLOOKUP(TRIM(DATOS_FORMS!AB25),ESCALAS!$A$17:$B$20,2,0),"?"))</f>
        <v/>
      </c>
      <c r="AC25" s="22" t="str">
        <f>IF(DATOS_FORMS!AC25="","",IFERROR(VLOOKUP(TRIM(DATOS_FORMS!AC25),ESCALAS!$A$25:$B$30,2,0),"?"))</f>
        <v/>
      </c>
      <c r="AD25" s="22" t="str">
        <f>IF(DATOS_FORMS!AD25="","",IFERROR(VLOOKUP(TRIM(DATOS_FORMS!AD25),ESCALAS!$A$25:$B$30,2,0),"?"))</f>
        <v/>
      </c>
      <c r="AE25" s="22" t="str">
        <f>IF(DATOS_FORMS!AE25="","",IFERROR(VLOOKUP(TRIM(DATOS_FORMS!AE25),ESCALAS!$A$25:$B$30,2,0),"?"))</f>
        <v/>
      </c>
      <c r="AF25" s="22" t="str">
        <f>IF(DATOS_FORMS!AF25="","",IFERROR(VLOOKUP(TRIM(DATOS_FORMS!AF25),ESCALAS!$A$25:$B$30,2,0),"?"))</f>
        <v/>
      </c>
      <c r="AG25" s="22" t="str">
        <f>IF(DATOS_FORMS!AG25="","",IFERROR(VLOOKUP(TRIM(DATOS_FORMS!AG25),ESCALAS!$A$25:$B$30,2,0),"?"))</f>
        <v/>
      </c>
      <c r="AH25" s="22" t="str">
        <f>IF(DATOS_FORMS!AH25="","",IFERROR(VLOOKUP(TRIM(DATOS_FORMS!AH25),ESCALAS!$A$25:$B$30,2,0),"?"))</f>
        <v/>
      </c>
      <c r="AI25" s="22" t="str">
        <f>IF(DATOS_FORMS!AI25="","",IFERROR(VLOOKUP(TRIM(DATOS_FORMS!AI25),ESCALAS!$A$25:$B$30,2,0),"?"))</f>
        <v/>
      </c>
      <c r="AJ25" s="22" t="str">
        <f>IF(DATOS_FORMS!AJ25="","",IFERROR(VLOOKUP(TRIM(DATOS_FORMS!AJ25),ESCALAS!$A$25:$B$30,2,0),"?"))</f>
        <v/>
      </c>
      <c r="AK25" s="22" t="str">
        <f>IF(DATOS_FORMS!AK25="","",IFERROR(VLOOKUP(TRIM(DATOS_FORMS!AK25),ESCALAS!$A$25:$B$30,2,0),"?"))</f>
        <v/>
      </c>
      <c r="AL25" s="22" t="str">
        <f>IF(DATOS_FORMS!AL25="","",IFERROR(VLOOKUP(TRIM(DATOS_FORMS!AL25),ESCALAS!$A$25:$B$30,2,0),"?"))</f>
        <v/>
      </c>
      <c r="AM25" s="22" t="str">
        <f>IF(DATOS_FORMS!AM25="","",IFERROR(VLOOKUP(TRIM(DATOS_FORMS!AM25),ESCALAS!$A$35:$B$41,2,0),"?"))</f>
        <v/>
      </c>
      <c r="AN25" s="22" t="str">
        <f>IF(DATOS_FORMS!AN25="","",IFERROR(VLOOKUP(TRIM(DATOS_FORMS!AN25),ESCALAS!$A$35:$B$41,2,0),"?"))</f>
        <v/>
      </c>
      <c r="AO25" s="22" t="str">
        <f>IF(DATOS_FORMS!AO25="","",IFERROR(VLOOKUP(TRIM(DATOS_FORMS!AO25),ESCALAS!$A$35:$B$41,2,0),"?"))</f>
        <v/>
      </c>
      <c r="AP25" s="22" t="str">
        <f>IF(DATOS_FORMS!AP25="","",IFERROR(VLOOKUP(TRIM(DATOS_FORMS!AP25),ESCALAS!$A$35:$B$41,2,0),"?"))</f>
        <v/>
      </c>
      <c r="AQ25" s="22" t="str">
        <f>IF(DATOS_FORMS!AQ25="","",IFERROR(VLOOKUP(TRIM(DATOS_FORMS!AQ25),ESCALAS!$A$35:$B$41,2,0),"?"))</f>
        <v/>
      </c>
      <c r="AR25" s="22" t="str">
        <f>IF(DATOS_FORMS!AR25="","",IFERROR(VLOOKUP(TRIM(DATOS_FORMS!AR25),ESCALAS!$A$35:$B$41,2,0),"?"))</f>
        <v/>
      </c>
      <c r="AS25" s="22" t="str">
        <f>IF(DATOS_FORMS!AS25="","",IFERROR(VLOOKUP(TRIM(DATOS_FORMS!AS25),ESCALAS!$A$35:$B$41,2,0),"?"))</f>
        <v/>
      </c>
      <c r="AT25" s="22" t="str">
        <f>IF(DATOS_FORMS!AT25="","",IFERROR(VLOOKUP(TRIM(DATOS_FORMS!AT25),ESCALAS!$A$35:$B$41,2,0),"?"))</f>
        <v/>
      </c>
      <c r="AU25" s="22" t="str">
        <f>IF(DATOS_FORMS!AU25="","",IFERROR(VLOOKUP(TRIM(DATOS_FORMS!AU25),ESCALAS!$A$35:$B$41,2,0),"?"))</f>
        <v/>
      </c>
      <c r="AV25" s="22" t="str">
        <f>IF(DATOS_FORMS!AV25="","",IFERROR(VLOOKUP(TRIM(DATOS_FORMS!AV25),ESCALAS!$A$46:$B$49,2,0),"?"))</f>
        <v/>
      </c>
      <c r="AW25" s="22" t="str">
        <f>IF(DATOS_FORMS!AW25="","",IFERROR(VLOOKUP(TRIM(DATOS_FORMS!AW25),ESCALAS!$A$46:$B$49,2,0),"?"))</f>
        <v/>
      </c>
      <c r="AX25" s="22" t="str">
        <f>IF(DATOS_FORMS!AX25="","",IFERROR(VLOOKUP(TRIM(DATOS_FORMS!AX25),ESCALAS!$A$46:$B$49,2,0),"?"))</f>
        <v/>
      </c>
      <c r="AY25" s="22" t="str">
        <f>IF(DATOS_FORMS!AY25="","",IFERROR(VLOOKUP(TRIM(DATOS_FORMS!AY25),ESCALAS!$A$46:$B$49,2,0),"?"))</f>
        <v/>
      </c>
      <c r="AZ25" s="22" t="str">
        <f>IF(DATOS_FORMS!AZ25="","",IFERROR(VLOOKUP(TRIM(DATOS_FORMS!AZ25),ESCALAS!$A$46:$B$49,2,0),"?"))</f>
        <v/>
      </c>
      <c r="BA25" s="22" t="str">
        <f>IF(DATOS_FORMS!BA25="","",IFERROR(VLOOKUP(TRIM(DATOS_FORMS!BA25),ESCALAS!$A$46:$B$49,2,0),"?"))</f>
        <v/>
      </c>
      <c r="BB25" s="22" t="str">
        <f>IF(DATOS_FORMS!BB25="","",IFERROR(VLOOKUP(TRIM(DATOS_FORMS!BB25),ESCALAS!$A$46:$B$49,2,0),"?"))</f>
        <v/>
      </c>
      <c r="BC25" s="22" t="str">
        <f>IF(DATOS_FORMS!BC25="","",IFERROR(VLOOKUP(TRIM(DATOS_FORMS!BC25),ESCALAS!$A$46:$B$49,2,0),"?"))</f>
        <v/>
      </c>
      <c r="BD25" s="22" t="str">
        <f>IF(DATOS_FORMS!BD25="","",IFERROR(VLOOKUP(TRIM(DATOS_FORMS!BD25),ESCALAS!$A$46:$B$49,2,0),"?"))</f>
        <v/>
      </c>
      <c r="BE25" s="22" t="str">
        <f>IF(DATOS_FORMS!BE25="","",IFERROR(VLOOKUP(TRIM(DATOS_FORMS!BE25),ESCALAS!$A$46:$B$49,2,0),"?"))</f>
        <v/>
      </c>
      <c r="BF25" s="22" t="str">
        <f>IF(DATOS_FORMS!BF25="","",IFERROR(VLOOKUP(TRIM(DATOS_FORMS!BF25),ESCALAS!$A$46:$B$49,2,0),"?"))</f>
        <v/>
      </c>
      <c r="BG25" s="22" t="str">
        <f>IF(DATOS_FORMS!BG25="","",IFERROR(VLOOKUP(TRIM(DATOS_FORMS!BG25),ESCALAS!$A$46:$B$49,2,0),"?"))</f>
        <v/>
      </c>
      <c r="BH25" s="22" t="str">
        <f>IF(DATOS_FORMS!BH25="","",IFERROR(VLOOKUP(TRIM(DATOS_FORMS!BH25),ESCALAS!$A$46:$B$49,2,0),"?"))</f>
        <v/>
      </c>
      <c r="BI25" s="22" t="str">
        <f>IF(DATOS_FORMS!BI25="","",IFERROR(VLOOKUP(TRIM(DATOS_FORMS!BI25),ESCALAS!$A$46:$B$49,2,0),"?"))</f>
        <v/>
      </c>
      <c r="BJ25" s="22" t="str">
        <f>IF(DATOS_FORMS!BJ25="","",IFERROR(VLOOKUP(TRIM(DATOS_FORMS!BJ25),ESCALAS!$A$46:$B$49,2,0),"?"))</f>
        <v/>
      </c>
    </row>
    <row r="26" spans="1:62" x14ac:dyDescent="0.25">
      <c r="A26" s="22" t="str">
        <f>IF(DATOS_FORMS!B26="","",ROW()-1)</f>
        <v/>
      </c>
      <c r="B26" s="22" t="str">
        <f>IF(DATOS_FORMS!B26="","",IFERROR(VALUE(TRIM(DATOS_FORMS!B26)),IFERROR(VALUE(LEFT(TRIM(DATOS_FORMS!B26),FIND(" ",TRIM(DATOS_FORMS!B26)&amp;" ")-1)),"?")))</f>
        <v/>
      </c>
      <c r="C26" s="22" t="str">
        <f>IF(DATOS_FORMS!C26="","",IFERROR(VLOOKUP(TRIM(DATOS_FORMS!C26),ESCALAS!$A$54:$B$55,2,0),"?"))</f>
        <v/>
      </c>
      <c r="D26" s="22" t="str">
        <f>IF(DATOS_FORMS!D26="","",IFERROR(VLOOKUP(TRIM(DATOS_FORMS!D26),ESCALAS!$A$67:$B$68,2,0),"?"))</f>
        <v/>
      </c>
      <c r="E26" s="23" t="str">
        <f>IF(DATOS_FORMS!E26="","",DATOS_FORMS!E26)</f>
        <v/>
      </c>
      <c r="F26" s="23" t="str">
        <f>IF(DATOS_FORMS!F26="","",DATOS_FORMS!F26)</f>
        <v/>
      </c>
      <c r="G26" s="22" t="str">
        <f>IF(DATOS_FORMS!G26="","",IFERROR(VLOOKUP(TRIM(DATOS_FORMS!G26),ESCALAS!$A$60:$B$62,2,0),"?"))</f>
        <v/>
      </c>
      <c r="H26" s="23" t="str">
        <f>IF(DATOS_FORMS!H26="","",DATOS_FORMS!H26)</f>
        <v/>
      </c>
      <c r="I26" s="22" t="str">
        <f>IF(DATOS_FORMS!I26="","",IFERROR(VLOOKUP(TRIM(DATOS_FORMS!I26),ESCALAS!$A$60:$B$62,2,0),"?"))</f>
        <v/>
      </c>
      <c r="J26" s="22" t="str">
        <f>IF(DATOS_FORMS!J26="","",IFERROR(VLOOKUP(TRIM(DATOS_FORMS!J26),ESCALAS!$A$73:$B$86,2,0),7))</f>
        <v/>
      </c>
      <c r="K26" s="22" t="str">
        <f>IF(DATOS_FORMS!K26="","",IFERROR(VLOOKUP(TRIM(DATOS_FORMS!K26),ESCALAS!$A$6:$B$12,2,0),"?"))</f>
        <v/>
      </c>
      <c r="L26" s="22" t="str">
        <f>IF(DATOS_FORMS!L26="","",IFERROR(VLOOKUP(TRIM(DATOS_FORMS!L26),ESCALAS!$A$6:$B$12,2,0),"?"))</f>
        <v/>
      </c>
      <c r="M26" s="22" t="str">
        <f>IF(DATOS_FORMS!M26="","",IFERROR(VLOOKUP(TRIM(DATOS_FORMS!M26),ESCALAS!$A$6:$B$12,2,0),"?"))</f>
        <v/>
      </c>
      <c r="N26" s="22" t="str">
        <f>IF(DATOS_FORMS!N26="","",IFERROR(VLOOKUP(TRIM(DATOS_FORMS!N26),ESCALAS!$A$6:$B$12,2,0),"?"))</f>
        <v/>
      </c>
      <c r="O26" s="22" t="str">
        <f>IF(DATOS_FORMS!O26="","",IFERROR(VLOOKUP(TRIM(DATOS_FORMS!O26),ESCALAS!$A$6:$B$12,2,0),"?"))</f>
        <v/>
      </c>
      <c r="P26" s="22" t="str">
        <f>IF(DATOS_FORMS!P26="","",IFERROR(VLOOKUP(TRIM(DATOS_FORMS!P26),ESCALAS!$A$6:$B$12,2,0),"?"))</f>
        <v/>
      </c>
      <c r="Q26" s="22" t="str">
        <f>IF(DATOS_FORMS!Q26="","",IFERROR(VLOOKUP(TRIM(DATOS_FORMS!Q26),ESCALAS!$A$6:$B$12,2,0),"?"))</f>
        <v/>
      </c>
      <c r="R26" s="22" t="str">
        <f>IF(DATOS_FORMS!R26="","",IFERROR(VLOOKUP(TRIM(DATOS_FORMS!R26),ESCALAS!$A$6:$B$12,2,0),"?"))</f>
        <v/>
      </c>
      <c r="S26" s="22" t="str">
        <f>IF(DATOS_FORMS!S26="","",IFERROR(VLOOKUP(TRIM(DATOS_FORMS!S26),ESCALAS!$A$6:$B$12,2,0),"?"))</f>
        <v/>
      </c>
      <c r="T26" s="22" t="str">
        <f>IF(DATOS_FORMS!T26="","",IFERROR(VLOOKUP(TRIM(DATOS_FORMS!T26),ESCALAS!$A$6:$B$12,2,0),"?"))</f>
        <v/>
      </c>
      <c r="U26" s="22" t="str">
        <f>IF(DATOS_FORMS!U26="","",IFERROR(VLOOKUP(TRIM(DATOS_FORMS!U26),ESCALAS!$A$17:$B$20,2,0),"?"))</f>
        <v/>
      </c>
      <c r="V26" s="22" t="str">
        <f>IF(DATOS_FORMS!V26="","",IFERROR(VLOOKUP(TRIM(DATOS_FORMS!V26),ESCALAS!$A$17:$B$20,2,0),"?"))</f>
        <v/>
      </c>
      <c r="W26" s="22" t="str">
        <f>IF(DATOS_FORMS!W26="","",IFERROR(VLOOKUP(TRIM(DATOS_FORMS!W26),ESCALAS!$A$17:$B$20,2,0),"?"))</f>
        <v/>
      </c>
      <c r="X26" s="22" t="str">
        <f>IF(DATOS_FORMS!X26="","",IFERROR(VLOOKUP(TRIM(DATOS_FORMS!X26),ESCALAS!$A$17:$B$20,2,0),"?"))</f>
        <v/>
      </c>
      <c r="Y26" s="22" t="str">
        <f>IF(DATOS_FORMS!Y26="","",IFERROR(VLOOKUP(TRIM(DATOS_FORMS!Y26),ESCALAS!$A$17:$B$20,2,0),"?"))</f>
        <v/>
      </c>
      <c r="Z26" s="22" t="str">
        <f>IF(DATOS_FORMS!Z26="","",IFERROR(VLOOKUP(TRIM(DATOS_FORMS!Z26),ESCALAS!$A$17:$B$20,2,0),"?"))</f>
        <v/>
      </c>
      <c r="AA26" s="22" t="str">
        <f>IF(DATOS_FORMS!AA26="","",IFERROR(VLOOKUP(TRIM(DATOS_FORMS!AA26),ESCALAS!$A$17:$B$20,2,0),"?"))</f>
        <v/>
      </c>
      <c r="AB26" s="22" t="str">
        <f>IF(DATOS_FORMS!AB26="","",IFERROR(VLOOKUP(TRIM(DATOS_FORMS!AB26),ESCALAS!$A$17:$B$20,2,0),"?"))</f>
        <v/>
      </c>
      <c r="AC26" s="22" t="str">
        <f>IF(DATOS_FORMS!AC26="","",IFERROR(VLOOKUP(TRIM(DATOS_FORMS!AC26),ESCALAS!$A$25:$B$30,2,0),"?"))</f>
        <v/>
      </c>
      <c r="AD26" s="22" t="str">
        <f>IF(DATOS_FORMS!AD26="","",IFERROR(VLOOKUP(TRIM(DATOS_FORMS!AD26),ESCALAS!$A$25:$B$30,2,0),"?"))</f>
        <v/>
      </c>
      <c r="AE26" s="22" t="str">
        <f>IF(DATOS_FORMS!AE26="","",IFERROR(VLOOKUP(TRIM(DATOS_FORMS!AE26),ESCALAS!$A$25:$B$30,2,0),"?"))</f>
        <v/>
      </c>
      <c r="AF26" s="22" t="str">
        <f>IF(DATOS_FORMS!AF26="","",IFERROR(VLOOKUP(TRIM(DATOS_FORMS!AF26),ESCALAS!$A$25:$B$30,2,0),"?"))</f>
        <v/>
      </c>
      <c r="AG26" s="22" t="str">
        <f>IF(DATOS_FORMS!AG26="","",IFERROR(VLOOKUP(TRIM(DATOS_FORMS!AG26),ESCALAS!$A$25:$B$30,2,0),"?"))</f>
        <v/>
      </c>
      <c r="AH26" s="22" t="str">
        <f>IF(DATOS_FORMS!AH26="","",IFERROR(VLOOKUP(TRIM(DATOS_FORMS!AH26),ESCALAS!$A$25:$B$30,2,0),"?"))</f>
        <v/>
      </c>
      <c r="AI26" s="22" t="str">
        <f>IF(DATOS_FORMS!AI26="","",IFERROR(VLOOKUP(TRIM(DATOS_FORMS!AI26),ESCALAS!$A$25:$B$30,2,0),"?"))</f>
        <v/>
      </c>
      <c r="AJ26" s="22" t="str">
        <f>IF(DATOS_FORMS!AJ26="","",IFERROR(VLOOKUP(TRIM(DATOS_FORMS!AJ26),ESCALAS!$A$25:$B$30,2,0),"?"))</f>
        <v/>
      </c>
      <c r="AK26" s="22" t="str">
        <f>IF(DATOS_FORMS!AK26="","",IFERROR(VLOOKUP(TRIM(DATOS_FORMS!AK26),ESCALAS!$A$25:$B$30,2,0),"?"))</f>
        <v/>
      </c>
      <c r="AL26" s="22" t="str">
        <f>IF(DATOS_FORMS!AL26="","",IFERROR(VLOOKUP(TRIM(DATOS_FORMS!AL26),ESCALAS!$A$25:$B$30,2,0),"?"))</f>
        <v/>
      </c>
      <c r="AM26" s="22" t="str">
        <f>IF(DATOS_FORMS!AM26="","",IFERROR(VLOOKUP(TRIM(DATOS_FORMS!AM26),ESCALAS!$A$35:$B$41,2,0),"?"))</f>
        <v/>
      </c>
      <c r="AN26" s="22" t="str">
        <f>IF(DATOS_FORMS!AN26="","",IFERROR(VLOOKUP(TRIM(DATOS_FORMS!AN26),ESCALAS!$A$35:$B$41,2,0),"?"))</f>
        <v/>
      </c>
      <c r="AO26" s="22" t="str">
        <f>IF(DATOS_FORMS!AO26="","",IFERROR(VLOOKUP(TRIM(DATOS_FORMS!AO26),ESCALAS!$A$35:$B$41,2,0),"?"))</f>
        <v/>
      </c>
      <c r="AP26" s="22" t="str">
        <f>IF(DATOS_FORMS!AP26="","",IFERROR(VLOOKUP(TRIM(DATOS_FORMS!AP26),ESCALAS!$A$35:$B$41,2,0),"?"))</f>
        <v/>
      </c>
      <c r="AQ26" s="22" t="str">
        <f>IF(DATOS_FORMS!AQ26="","",IFERROR(VLOOKUP(TRIM(DATOS_FORMS!AQ26),ESCALAS!$A$35:$B$41,2,0),"?"))</f>
        <v/>
      </c>
      <c r="AR26" s="22" t="str">
        <f>IF(DATOS_FORMS!AR26="","",IFERROR(VLOOKUP(TRIM(DATOS_FORMS!AR26),ESCALAS!$A$35:$B$41,2,0),"?"))</f>
        <v/>
      </c>
      <c r="AS26" s="22" t="str">
        <f>IF(DATOS_FORMS!AS26="","",IFERROR(VLOOKUP(TRIM(DATOS_FORMS!AS26),ESCALAS!$A$35:$B$41,2,0),"?"))</f>
        <v/>
      </c>
      <c r="AT26" s="22" t="str">
        <f>IF(DATOS_FORMS!AT26="","",IFERROR(VLOOKUP(TRIM(DATOS_FORMS!AT26),ESCALAS!$A$35:$B$41,2,0),"?"))</f>
        <v/>
      </c>
      <c r="AU26" s="22" t="str">
        <f>IF(DATOS_FORMS!AU26="","",IFERROR(VLOOKUP(TRIM(DATOS_FORMS!AU26),ESCALAS!$A$35:$B$41,2,0),"?"))</f>
        <v/>
      </c>
      <c r="AV26" s="22" t="str">
        <f>IF(DATOS_FORMS!AV26="","",IFERROR(VLOOKUP(TRIM(DATOS_FORMS!AV26),ESCALAS!$A$46:$B$49,2,0),"?"))</f>
        <v/>
      </c>
      <c r="AW26" s="22" t="str">
        <f>IF(DATOS_FORMS!AW26="","",IFERROR(VLOOKUP(TRIM(DATOS_FORMS!AW26),ESCALAS!$A$46:$B$49,2,0),"?"))</f>
        <v/>
      </c>
      <c r="AX26" s="22" t="str">
        <f>IF(DATOS_FORMS!AX26="","",IFERROR(VLOOKUP(TRIM(DATOS_FORMS!AX26),ESCALAS!$A$46:$B$49,2,0),"?"))</f>
        <v/>
      </c>
      <c r="AY26" s="22" t="str">
        <f>IF(DATOS_FORMS!AY26="","",IFERROR(VLOOKUP(TRIM(DATOS_FORMS!AY26),ESCALAS!$A$46:$B$49,2,0),"?"))</f>
        <v/>
      </c>
      <c r="AZ26" s="22" t="str">
        <f>IF(DATOS_FORMS!AZ26="","",IFERROR(VLOOKUP(TRIM(DATOS_FORMS!AZ26),ESCALAS!$A$46:$B$49,2,0),"?"))</f>
        <v/>
      </c>
      <c r="BA26" s="22" t="str">
        <f>IF(DATOS_FORMS!BA26="","",IFERROR(VLOOKUP(TRIM(DATOS_FORMS!BA26),ESCALAS!$A$46:$B$49,2,0),"?"))</f>
        <v/>
      </c>
      <c r="BB26" s="22" t="str">
        <f>IF(DATOS_FORMS!BB26="","",IFERROR(VLOOKUP(TRIM(DATOS_FORMS!BB26),ESCALAS!$A$46:$B$49,2,0),"?"))</f>
        <v/>
      </c>
      <c r="BC26" s="22" t="str">
        <f>IF(DATOS_FORMS!BC26="","",IFERROR(VLOOKUP(TRIM(DATOS_FORMS!BC26),ESCALAS!$A$46:$B$49,2,0),"?"))</f>
        <v/>
      </c>
      <c r="BD26" s="22" t="str">
        <f>IF(DATOS_FORMS!BD26="","",IFERROR(VLOOKUP(TRIM(DATOS_FORMS!BD26),ESCALAS!$A$46:$B$49,2,0),"?"))</f>
        <v/>
      </c>
      <c r="BE26" s="22" t="str">
        <f>IF(DATOS_FORMS!BE26="","",IFERROR(VLOOKUP(TRIM(DATOS_FORMS!BE26),ESCALAS!$A$46:$B$49,2,0),"?"))</f>
        <v/>
      </c>
      <c r="BF26" s="22" t="str">
        <f>IF(DATOS_FORMS!BF26="","",IFERROR(VLOOKUP(TRIM(DATOS_FORMS!BF26),ESCALAS!$A$46:$B$49,2,0),"?"))</f>
        <v/>
      </c>
      <c r="BG26" s="22" t="str">
        <f>IF(DATOS_FORMS!BG26="","",IFERROR(VLOOKUP(TRIM(DATOS_FORMS!BG26),ESCALAS!$A$46:$B$49,2,0),"?"))</f>
        <v/>
      </c>
      <c r="BH26" s="22" t="str">
        <f>IF(DATOS_FORMS!BH26="","",IFERROR(VLOOKUP(TRIM(DATOS_FORMS!BH26),ESCALAS!$A$46:$B$49,2,0),"?"))</f>
        <v/>
      </c>
      <c r="BI26" s="22" t="str">
        <f>IF(DATOS_FORMS!BI26="","",IFERROR(VLOOKUP(TRIM(DATOS_FORMS!BI26),ESCALAS!$A$46:$B$49,2,0),"?"))</f>
        <v/>
      </c>
      <c r="BJ26" s="22" t="str">
        <f>IF(DATOS_FORMS!BJ26="","",IFERROR(VLOOKUP(TRIM(DATOS_FORMS!BJ26),ESCALAS!$A$46:$B$49,2,0),"?"))</f>
        <v/>
      </c>
    </row>
    <row r="27" spans="1:62" x14ac:dyDescent="0.25">
      <c r="A27" s="22" t="str">
        <f>IF(DATOS_FORMS!B27="","",ROW()-1)</f>
        <v/>
      </c>
      <c r="B27" s="22" t="str">
        <f>IF(DATOS_FORMS!B27="","",IFERROR(VALUE(TRIM(DATOS_FORMS!B27)),IFERROR(VALUE(LEFT(TRIM(DATOS_FORMS!B27),FIND(" ",TRIM(DATOS_FORMS!B27)&amp;" ")-1)),"?")))</f>
        <v/>
      </c>
      <c r="C27" s="22" t="str">
        <f>IF(DATOS_FORMS!C27="","",IFERROR(VLOOKUP(TRIM(DATOS_FORMS!C27),ESCALAS!$A$54:$B$55,2,0),"?"))</f>
        <v/>
      </c>
      <c r="D27" s="22" t="str">
        <f>IF(DATOS_FORMS!D27="","",IFERROR(VLOOKUP(TRIM(DATOS_FORMS!D27),ESCALAS!$A$67:$B$68,2,0),"?"))</f>
        <v/>
      </c>
      <c r="E27" s="23" t="str">
        <f>IF(DATOS_FORMS!E27="","",DATOS_FORMS!E27)</f>
        <v/>
      </c>
      <c r="F27" s="23" t="str">
        <f>IF(DATOS_FORMS!F27="","",DATOS_FORMS!F27)</f>
        <v/>
      </c>
      <c r="G27" s="22" t="str">
        <f>IF(DATOS_FORMS!G27="","",IFERROR(VLOOKUP(TRIM(DATOS_FORMS!G27),ESCALAS!$A$60:$B$62,2,0),"?"))</f>
        <v/>
      </c>
      <c r="H27" s="23" t="str">
        <f>IF(DATOS_FORMS!H27="","",DATOS_FORMS!H27)</f>
        <v/>
      </c>
      <c r="I27" s="22" t="str">
        <f>IF(DATOS_FORMS!I27="","",IFERROR(VLOOKUP(TRIM(DATOS_FORMS!I27),ESCALAS!$A$60:$B$62,2,0),"?"))</f>
        <v/>
      </c>
      <c r="J27" s="22" t="str">
        <f>IF(DATOS_FORMS!J27="","",IFERROR(VLOOKUP(TRIM(DATOS_FORMS!J27),ESCALAS!$A$73:$B$86,2,0),7))</f>
        <v/>
      </c>
      <c r="K27" s="22" t="str">
        <f>IF(DATOS_FORMS!K27="","",IFERROR(VLOOKUP(TRIM(DATOS_FORMS!K27),ESCALAS!$A$6:$B$12,2,0),"?"))</f>
        <v/>
      </c>
      <c r="L27" s="22" t="str">
        <f>IF(DATOS_FORMS!L27="","",IFERROR(VLOOKUP(TRIM(DATOS_FORMS!L27),ESCALAS!$A$6:$B$12,2,0),"?"))</f>
        <v/>
      </c>
      <c r="M27" s="22" t="str">
        <f>IF(DATOS_FORMS!M27="","",IFERROR(VLOOKUP(TRIM(DATOS_FORMS!M27),ESCALAS!$A$6:$B$12,2,0),"?"))</f>
        <v/>
      </c>
      <c r="N27" s="22" t="str">
        <f>IF(DATOS_FORMS!N27="","",IFERROR(VLOOKUP(TRIM(DATOS_FORMS!N27),ESCALAS!$A$6:$B$12,2,0),"?"))</f>
        <v/>
      </c>
      <c r="O27" s="22" t="str">
        <f>IF(DATOS_FORMS!O27="","",IFERROR(VLOOKUP(TRIM(DATOS_FORMS!O27),ESCALAS!$A$6:$B$12,2,0),"?"))</f>
        <v/>
      </c>
      <c r="P27" s="22" t="str">
        <f>IF(DATOS_FORMS!P27="","",IFERROR(VLOOKUP(TRIM(DATOS_FORMS!P27),ESCALAS!$A$6:$B$12,2,0),"?"))</f>
        <v/>
      </c>
      <c r="Q27" s="22" t="str">
        <f>IF(DATOS_FORMS!Q27="","",IFERROR(VLOOKUP(TRIM(DATOS_FORMS!Q27),ESCALAS!$A$6:$B$12,2,0),"?"))</f>
        <v/>
      </c>
      <c r="R27" s="22" t="str">
        <f>IF(DATOS_FORMS!R27="","",IFERROR(VLOOKUP(TRIM(DATOS_FORMS!R27),ESCALAS!$A$6:$B$12,2,0),"?"))</f>
        <v/>
      </c>
      <c r="S27" s="22" t="str">
        <f>IF(DATOS_FORMS!S27="","",IFERROR(VLOOKUP(TRIM(DATOS_FORMS!S27),ESCALAS!$A$6:$B$12,2,0),"?"))</f>
        <v/>
      </c>
      <c r="T27" s="22" t="str">
        <f>IF(DATOS_FORMS!T27="","",IFERROR(VLOOKUP(TRIM(DATOS_FORMS!T27),ESCALAS!$A$6:$B$12,2,0),"?"))</f>
        <v/>
      </c>
      <c r="U27" s="22" t="str">
        <f>IF(DATOS_FORMS!U27="","",IFERROR(VLOOKUP(TRIM(DATOS_FORMS!U27),ESCALAS!$A$17:$B$20,2,0),"?"))</f>
        <v/>
      </c>
      <c r="V27" s="22" t="str">
        <f>IF(DATOS_FORMS!V27="","",IFERROR(VLOOKUP(TRIM(DATOS_FORMS!V27),ESCALAS!$A$17:$B$20,2,0),"?"))</f>
        <v/>
      </c>
      <c r="W27" s="22" t="str">
        <f>IF(DATOS_FORMS!W27="","",IFERROR(VLOOKUP(TRIM(DATOS_FORMS!W27),ESCALAS!$A$17:$B$20,2,0),"?"))</f>
        <v/>
      </c>
      <c r="X27" s="22" t="str">
        <f>IF(DATOS_FORMS!X27="","",IFERROR(VLOOKUP(TRIM(DATOS_FORMS!X27),ESCALAS!$A$17:$B$20,2,0),"?"))</f>
        <v/>
      </c>
      <c r="Y27" s="22" t="str">
        <f>IF(DATOS_FORMS!Y27="","",IFERROR(VLOOKUP(TRIM(DATOS_FORMS!Y27),ESCALAS!$A$17:$B$20,2,0),"?"))</f>
        <v/>
      </c>
      <c r="Z27" s="22" t="str">
        <f>IF(DATOS_FORMS!Z27="","",IFERROR(VLOOKUP(TRIM(DATOS_FORMS!Z27),ESCALAS!$A$17:$B$20,2,0),"?"))</f>
        <v/>
      </c>
      <c r="AA27" s="22" t="str">
        <f>IF(DATOS_FORMS!AA27="","",IFERROR(VLOOKUP(TRIM(DATOS_FORMS!AA27),ESCALAS!$A$17:$B$20,2,0),"?"))</f>
        <v/>
      </c>
      <c r="AB27" s="22" t="str">
        <f>IF(DATOS_FORMS!AB27="","",IFERROR(VLOOKUP(TRIM(DATOS_FORMS!AB27),ESCALAS!$A$17:$B$20,2,0),"?"))</f>
        <v/>
      </c>
      <c r="AC27" s="22" t="str">
        <f>IF(DATOS_FORMS!AC27="","",IFERROR(VLOOKUP(TRIM(DATOS_FORMS!AC27),ESCALAS!$A$25:$B$30,2,0),"?"))</f>
        <v/>
      </c>
      <c r="AD27" s="22" t="str">
        <f>IF(DATOS_FORMS!AD27="","",IFERROR(VLOOKUP(TRIM(DATOS_FORMS!AD27),ESCALAS!$A$25:$B$30,2,0),"?"))</f>
        <v/>
      </c>
      <c r="AE27" s="22" t="str">
        <f>IF(DATOS_FORMS!AE27="","",IFERROR(VLOOKUP(TRIM(DATOS_FORMS!AE27),ESCALAS!$A$25:$B$30,2,0),"?"))</f>
        <v/>
      </c>
      <c r="AF27" s="22" t="str">
        <f>IF(DATOS_FORMS!AF27="","",IFERROR(VLOOKUP(TRIM(DATOS_FORMS!AF27),ESCALAS!$A$25:$B$30,2,0),"?"))</f>
        <v/>
      </c>
      <c r="AG27" s="22" t="str">
        <f>IF(DATOS_FORMS!AG27="","",IFERROR(VLOOKUP(TRIM(DATOS_FORMS!AG27),ESCALAS!$A$25:$B$30,2,0),"?"))</f>
        <v/>
      </c>
      <c r="AH27" s="22" t="str">
        <f>IF(DATOS_FORMS!AH27="","",IFERROR(VLOOKUP(TRIM(DATOS_FORMS!AH27),ESCALAS!$A$25:$B$30,2,0),"?"))</f>
        <v/>
      </c>
      <c r="AI27" s="22" t="str">
        <f>IF(DATOS_FORMS!AI27="","",IFERROR(VLOOKUP(TRIM(DATOS_FORMS!AI27),ESCALAS!$A$25:$B$30,2,0),"?"))</f>
        <v/>
      </c>
      <c r="AJ27" s="22" t="str">
        <f>IF(DATOS_FORMS!AJ27="","",IFERROR(VLOOKUP(TRIM(DATOS_FORMS!AJ27),ESCALAS!$A$25:$B$30,2,0),"?"))</f>
        <v/>
      </c>
      <c r="AK27" s="22" t="str">
        <f>IF(DATOS_FORMS!AK27="","",IFERROR(VLOOKUP(TRIM(DATOS_FORMS!AK27),ESCALAS!$A$25:$B$30,2,0),"?"))</f>
        <v/>
      </c>
      <c r="AL27" s="22" t="str">
        <f>IF(DATOS_FORMS!AL27="","",IFERROR(VLOOKUP(TRIM(DATOS_FORMS!AL27),ESCALAS!$A$25:$B$30,2,0),"?"))</f>
        <v/>
      </c>
      <c r="AM27" s="22" t="str">
        <f>IF(DATOS_FORMS!AM27="","",IFERROR(VLOOKUP(TRIM(DATOS_FORMS!AM27),ESCALAS!$A$35:$B$41,2,0),"?"))</f>
        <v/>
      </c>
      <c r="AN27" s="22" t="str">
        <f>IF(DATOS_FORMS!AN27="","",IFERROR(VLOOKUP(TRIM(DATOS_FORMS!AN27),ESCALAS!$A$35:$B$41,2,0),"?"))</f>
        <v/>
      </c>
      <c r="AO27" s="22" t="str">
        <f>IF(DATOS_FORMS!AO27="","",IFERROR(VLOOKUP(TRIM(DATOS_FORMS!AO27),ESCALAS!$A$35:$B$41,2,0),"?"))</f>
        <v/>
      </c>
      <c r="AP27" s="22" t="str">
        <f>IF(DATOS_FORMS!AP27="","",IFERROR(VLOOKUP(TRIM(DATOS_FORMS!AP27),ESCALAS!$A$35:$B$41,2,0),"?"))</f>
        <v/>
      </c>
      <c r="AQ27" s="22" t="str">
        <f>IF(DATOS_FORMS!AQ27="","",IFERROR(VLOOKUP(TRIM(DATOS_FORMS!AQ27),ESCALAS!$A$35:$B$41,2,0),"?"))</f>
        <v/>
      </c>
      <c r="AR27" s="22" t="str">
        <f>IF(DATOS_FORMS!AR27="","",IFERROR(VLOOKUP(TRIM(DATOS_FORMS!AR27),ESCALAS!$A$35:$B$41,2,0),"?"))</f>
        <v/>
      </c>
      <c r="AS27" s="22" t="str">
        <f>IF(DATOS_FORMS!AS27="","",IFERROR(VLOOKUP(TRIM(DATOS_FORMS!AS27),ESCALAS!$A$35:$B$41,2,0),"?"))</f>
        <v/>
      </c>
      <c r="AT27" s="22" t="str">
        <f>IF(DATOS_FORMS!AT27="","",IFERROR(VLOOKUP(TRIM(DATOS_FORMS!AT27),ESCALAS!$A$35:$B$41,2,0),"?"))</f>
        <v/>
      </c>
      <c r="AU27" s="22" t="str">
        <f>IF(DATOS_FORMS!AU27="","",IFERROR(VLOOKUP(TRIM(DATOS_FORMS!AU27),ESCALAS!$A$35:$B$41,2,0),"?"))</f>
        <v/>
      </c>
      <c r="AV27" s="22" t="str">
        <f>IF(DATOS_FORMS!AV27="","",IFERROR(VLOOKUP(TRIM(DATOS_FORMS!AV27),ESCALAS!$A$46:$B$49,2,0),"?"))</f>
        <v/>
      </c>
      <c r="AW27" s="22" t="str">
        <f>IF(DATOS_FORMS!AW27="","",IFERROR(VLOOKUP(TRIM(DATOS_FORMS!AW27),ESCALAS!$A$46:$B$49,2,0),"?"))</f>
        <v/>
      </c>
      <c r="AX27" s="22" t="str">
        <f>IF(DATOS_FORMS!AX27="","",IFERROR(VLOOKUP(TRIM(DATOS_FORMS!AX27),ESCALAS!$A$46:$B$49,2,0),"?"))</f>
        <v/>
      </c>
      <c r="AY27" s="22" t="str">
        <f>IF(DATOS_FORMS!AY27="","",IFERROR(VLOOKUP(TRIM(DATOS_FORMS!AY27),ESCALAS!$A$46:$B$49,2,0),"?"))</f>
        <v/>
      </c>
      <c r="AZ27" s="22" t="str">
        <f>IF(DATOS_FORMS!AZ27="","",IFERROR(VLOOKUP(TRIM(DATOS_FORMS!AZ27),ESCALAS!$A$46:$B$49,2,0),"?"))</f>
        <v/>
      </c>
      <c r="BA27" s="22" t="str">
        <f>IF(DATOS_FORMS!BA27="","",IFERROR(VLOOKUP(TRIM(DATOS_FORMS!BA27),ESCALAS!$A$46:$B$49,2,0),"?"))</f>
        <v/>
      </c>
      <c r="BB27" s="22" t="str">
        <f>IF(DATOS_FORMS!BB27="","",IFERROR(VLOOKUP(TRIM(DATOS_FORMS!BB27),ESCALAS!$A$46:$B$49,2,0),"?"))</f>
        <v/>
      </c>
      <c r="BC27" s="22" t="str">
        <f>IF(DATOS_FORMS!BC27="","",IFERROR(VLOOKUP(TRIM(DATOS_FORMS!BC27),ESCALAS!$A$46:$B$49,2,0),"?"))</f>
        <v/>
      </c>
      <c r="BD27" s="22" t="str">
        <f>IF(DATOS_FORMS!BD27="","",IFERROR(VLOOKUP(TRIM(DATOS_FORMS!BD27),ESCALAS!$A$46:$B$49,2,0),"?"))</f>
        <v/>
      </c>
      <c r="BE27" s="22" t="str">
        <f>IF(DATOS_FORMS!BE27="","",IFERROR(VLOOKUP(TRIM(DATOS_FORMS!BE27),ESCALAS!$A$46:$B$49,2,0),"?"))</f>
        <v/>
      </c>
      <c r="BF27" s="22" t="str">
        <f>IF(DATOS_FORMS!BF27="","",IFERROR(VLOOKUP(TRIM(DATOS_FORMS!BF27),ESCALAS!$A$46:$B$49,2,0),"?"))</f>
        <v/>
      </c>
      <c r="BG27" s="22" t="str">
        <f>IF(DATOS_FORMS!BG27="","",IFERROR(VLOOKUP(TRIM(DATOS_FORMS!BG27),ESCALAS!$A$46:$B$49,2,0),"?"))</f>
        <v/>
      </c>
      <c r="BH27" s="22" t="str">
        <f>IF(DATOS_FORMS!BH27="","",IFERROR(VLOOKUP(TRIM(DATOS_FORMS!BH27),ESCALAS!$A$46:$B$49,2,0),"?"))</f>
        <v/>
      </c>
      <c r="BI27" s="22" t="str">
        <f>IF(DATOS_FORMS!BI27="","",IFERROR(VLOOKUP(TRIM(DATOS_FORMS!BI27),ESCALAS!$A$46:$B$49,2,0),"?"))</f>
        <v/>
      </c>
      <c r="BJ27" s="22" t="str">
        <f>IF(DATOS_FORMS!BJ27="","",IFERROR(VLOOKUP(TRIM(DATOS_FORMS!BJ27),ESCALAS!$A$46:$B$49,2,0),"?"))</f>
        <v/>
      </c>
    </row>
    <row r="28" spans="1:62" x14ac:dyDescent="0.25">
      <c r="A28" s="22" t="str">
        <f>IF(DATOS_FORMS!B28="","",ROW()-1)</f>
        <v/>
      </c>
      <c r="B28" s="22" t="str">
        <f>IF(DATOS_FORMS!B28="","",IFERROR(VALUE(TRIM(DATOS_FORMS!B28)),IFERROR(VALUE(LEFT(TRIM(DATOS_FORMS!B28),FIND(" ",TRIM(DATOS_FORMS!B28)&amp;" ")-1)),"?")))</f>
        <v/>
      </c>
      <c r="C28" s="22" t="str">
        <f>IF(DATOS_FORMS!C28="","",IFERROR(VLOOKUP(TRIM(DATOS_FORMS!C28),ESCALAS!$A$54:$B$55,2,0),"?"))</f>
        <v/>
      </c>
      <c r="D28" s="22" t="str">
        <f>IF(DATOS_FORMS!D28="","",IFERROR(VLOOKUP(TRIM(DATOS_FORMS!D28),ESCALAS!$A$67:$B$68,2,0),"?"))</f>
        <v/>
      </c>
      <c r="E28" s="23" t="str">
        <f>IF(DATOS_FORMS!E28="","",DATOS_FORMS!E28)</f>
        <v/>
      </c>
      <c r="F28" s="23" t="str">
        <f>IF(DATOS_FORMS!F28="","",DATOS_FORMS!F28)</f>
        <v/>
      </c>
      <c r="G28" s="22" t="str">
        <f>IF(DATOS_FORMS!G28="","",IFERROR(VLOOKUP(TRIM(DATOS_FORMS!G28),ESCALAS!$A$60:$B$62,2,0),"?"))</f>
        <v/>
      </c>
      <c r="H28" s="23" t="str">
        <f>IF(DATOS_FORMS!H28="","",DATOS_FORMS!H28)</f>
        <v/>
      </c>
      <c r="I28" s="22" t="str">
        <f>IF(DATOS_FORMS!I28="","",IFERROR(VLOOKUP(TRIM(DATOS_FORMS!I28),ESCALAS!$A$60:$B$62,2,0),"?"))</f>
        <v/>
      </c>
      <c r="J28" s="22" t="str">
        <f>IF(DATOS_FORMS!J28="","",IFERROR(VLOOKUP(TRIM(DATOS_FORMS!J28),ESCALAS!$A$73:$B$86,2,0),7))</f>
        <v/>
      </c>
      <c r="K28" s="22" t="str">
        <f>IF(DATOS_FORMS!K28="","",IFERROR(VLOOKUP(TRIM(DATOS_FORMS!K28),ESCALAS!$A$6:$B$12,2,0),"?"))</f>
        <v/>
      </c>
      <c r="L28" s="22" t="str">
        <f>IF(DATOS_FORMS!L28="","",IFERROR(VLOOKUP(TRIM(DATOS_FORMS!L28),ESCALAS!$A$6:$B$12,2,0),"?"))</f>
        <v/>
      </c>
      <c r="M28" s="22" t="str">
        <f>IF(DATOS_FORMS!M28="","",IFERROR(VLOOKUP(TRIM(DATOS_FORMS!M28),ESCALAS!$A$6:$B$12,2,0),"?"))</f>
        <v/>
      </c>
      <c r="N28" s="22" t="str">
        <f>IF(DATOS_FORMS!N28="","",IFERROR(VLOOKUP(TRIM(DATOS_FORMS!N28),ESCALAS!$A$6:$B$12,2,0),"?"))</f>
        <v/>
      </c>
      <c r="O28" s="22" t="str">
        <f>IF(DATOS_FORMS!O28="","",IFERROR(VLOOKUP(TRIM(DATOS_FORMS!O28),ESCALAS!$A$6:$B$12,2,0),"?"))</f>
        <v/>
      </c>
      <c r="P28" s="22" t="str">
        <f>IF(DATOS_FORMS!P28="","",IFERROR(VLOOKUP(TRIM(DATOS_FORMS!P28),ESCALAS!$A$6:$B$12,2,0),"?"))</f>
        <v/>
      </c>
      <c r="Q28" s="22" t="str">
        <f>IF(DATOS_FORMS!Q28="","",IFERROR(VLOOKUP(TRIM(DATOS_FORMS!Q28),ESCALAS!$A$6:$B$12,2,0),"?"))</f>
        <v/>
      </c>
      <c r="R28" s="22" t="str">
        <f>IF(DATOS_FORMS!R28="","",IFERROR(VLOOKUP(TRIM(DATOS_FORMS!R28),ESCALAS!$A$6:$B$12,2,0),"?"))</f>
        <v/>
      </c>
      <c r="S28" s="22" t="str">
        <f>IF(DATOS_FORMS!S28="","",IFERROR(VLOOKUP(TRIM(DATOS_FORMS!S28),ESCALAS!$A$6:$B$12,2,0),"?"))</f>
        <v/>
      </c>
      <c r="T28" s="22" t="str">
        <f>IF(DATOS_FORMS!T28="","",IFERROR(VLOOKUP(TRIM(DATOS_FORMS!T28),ESCALAS!$A$6:$B$12,2,0),"?"))</f>
        <v/>
      </c>
      <c r="U28" s="22" t="str">
        <f>IF(DATOS_FORMS!U28="","",IFERROR(VLOOKUP(TRIM(DATOS_FORMS!U28),ESCALAS!$A$17:$B$20,2,0),"?"))</f>
        <v/>
      </c>
      <c r="V28" s="22" t="str">
        <f>IF(DATOS_FORMS!V28="","",IFERROR(VLOOKUP(TRIM(DATOS_FORMS!V28),ESCALAS!$A$17:$B$20,2,0),"?"))</f>
        <v/>
      </c>
      <c r="W28" s="22" t="str">
        <f>IF(DATOS_FORMS!W28="","",IFERROR(VLOOKUP(TRIM(DATOS_FORMS!W28),ESCALAS!$A$17:$B$20,2,0),"?"))</f>
        <v/>
      </c>
      <c r="X28" s="22" t="str">
        <f>IF(DATOS_FORMS!X28="","",IFERROR(VLOOKUP(TRIM(DATOS_FORMS!X28),ESCALAS!$A$17:$B$20,2,0),"?"))</f>
        <v/>
      </c>
      <c r="Y28" s="22" t="str">
        <f>IF(DATOS_FORMS!Y28="","",IFERROR(VLOOKUP(TRIM(DATOS_FORMS!Y28),ESCALAS!$A$17:$B$20,2,0),"?"))</f>
        <v/>
      </c>
      <c r="Z28" s="22" t="str">
        <f>IF(DATOS_FORMS!Z28="","",IFERROR(VLOOKUP(TRIM(DATOS_FORMS!Z28),ESCALAS!$A$17:$B$20,2,0),"?"))</f>
        <v/>
      </c>
      <c r="AA28" s="22" t="str">
        <f>IF(DATOS_FORMS!AA28="","",IFERROR(VLOOKUP(TRIM(DATOS_FORMS!AA28),ESCALAS!$A$17:$B$20,2,0),"?"))</f>
        <v/>
      </c>
      <c r="AB28" s="22" t="str">
        <f>IF(DATOS_FORMS!AB28="","",IFERROR(VLOOKUP(TRIM(DATOS_FORMS!AB28),ESCALAS!$A$17:$B$20,2,0),"?"))</f>
        <v/>
      </c>
      <c r="AC28" s="22" t="str">
        <f>IF(DATOS_FORMS!AC28="","",IFERROR(VLOOKUP(TRIM(DATOS_FORMS!AC28),ESCALAS!$A$25:$B$30,2,0),"?"))</f>
        <v/>
      </c>
      <c r="AD28" s="22" t="str">
        <f>IF(DATOS_FORMS!AD28="","",IFERROR(VLOOKUP(TRIM(DATOS_FORMS!AD28),ESCALAS!$A$25:$B$30,2,0),"?"))</f>
        <v/>
      </c>
      <c r="AE28" s="22" t="str">
        <f>IF(DATOS_FORMS!AE28="","",IFERROR(VLOOKUP(TRIM(DATOS_FORMS!AE28),ESCALAS!$A$25:$B$30,2,0),"?"))</f>
        <v/>
      </c>
      <c r="AF28" s="22" t="str">
        <f>IF(DATOS_FORMS!AF28="","",IFERROR(VLOOKUP(TRIM(DATOS_FORMS!AF28),ESCALAS!$A$25:$B$30,2,0),"?"))</f>
        <v/>
      </c>
      <c r="AG28" s="22" t="str">
        <f>IF(DATOS_FORMS!AG28="","",IFERROR(VLOOKUP(TRIM(DATOS_FORMS!AG28),ESCALAS!$A$25:$B$30,2,0),"?"))</f>
        <v/>
      </c>
      <c r="AH28" s="22" t="str">
        <f>IF(DATOS_FORMS!AH28="","",IFERROR(VLOOKUP(TRIM(DATOS_FORMS!AH28),ESCALAS!$A$25:$B$30,2,0),"?"))</f>
        <v/>
      </c>
      <c r="AI28" s="22" t="str">
        <f>IF(DATOS_FORMS!AI28="","",IFERROR(VLOOKUP(TRIM(DATOS_FORMS!AI28),ESCALAS!$A$25:$B$30,2,0),"?"))</f>
        <v/>
      </c>
      <c r="AJ28" s="22" t="str">
        <f>IF(DATOS_FORMS!AJ28="","",IFERROR(VLOOKUP(TRIM(DATOS_FORMS!AJ28),ESCALAS!$A$25:$B$30,2,0),"?"))</f>
        <v/>
      </c>
      <c r="AK28" s="22" t="str">
        <f>IF(DATOS_FORMS!AK28="","",IFERROR(VLOOKUP(TRIM(DATOS_FORMS!AK28),ESCALAS!$A$25:$B$30,2,0),"?"))</f>
        <v/>
      </c>
      <c r="AL28" s="22" t="str">
        <f>IF(DATOS_FORMS!AL28="","",IFERROR(VLOOKUP(TRIM(DATOS_FORMS!AL28),ESCALAS!$A$25:$B$30,2,0),"?"))</f>
        <v/>
      </c>
      <c r="AM28" s="22" t="str">
        <f>IF(DATOS_FORMS!AM28="","",IFERROR(VLOOKUP(TRIM(DATOS_FORMS!AM28),ESCALAS!$A$35:$B$41,2,0),"?"))</f>
        <v/>
      </c>
      <c r="AN28" s="22" t="str">
        <f>IF(DATOS_FORMS!AN28="","",IFERROR(VLOOKUP(TRIM(DATOS_FORMS!AN28),ESCALAS!$A$35:$B$41,2,0),"?"))</f>
        <v/>
      </c>
      <c r="AO28" s="22" t="str">
        <f>IF(DATOS_FORMS!AO28="","",IFERROR(VLOOKUP(TRIM(DATOS_FORMS!AO28),ESCALAS!$A$35:$B$41,2,0),"?"))</f>
        <v/>
      </c>
      <c r="AP28" s="22" t="str">
        <f>IF(DATOS_FORMS!AP28="","",IFERROR(VLOOKUP(TRIM(DATOS_FORMS!AP28),ESCALAS!$A$35:$B$41,2,0),"?"))</f>
        <v/>
      </c>
      <c r="AQ28" s="22" t="str">
        <f>IF(DATOS_FORMS!AQ28="","",IFERROR(VLOOKUP(TRIM(DATOS_FORMS!AQ28),ESCALAS!$A$35:$B$41,2,0),"?"))</f>
        <v/>
      </c>
      <c r="AR28" s="22" t="str">
        <f>IF(DATOS_FORMS!AR28="","",IFERROR(VLOOKUP(TRIM(DATOS_FORMS!AR28),ESCALAS!$A$35:$B$41,2,0),"?"))</f>
        <v/>
      </c>
      <c r="AS28" s="22" t="str">
        <f>IF(DATOS_FORMS!AS28="","",IFERROR(VLOOKUP(TRIM(DATOS_FORMS!AS28),ESCALAS!$A$35:$B$41,2,0),"?"))</f>
        <v/>
      </c>
      <c r="AT28" s="22" t="str">
        <f>IF(DATOS_FORMS!AT28="","",IFERROR(VLOOKUP(TRIM(DATOS_FORMS!AT28),ESCALAS!$A$35:$B$41,2,0),"?"))</f>
        <v/>
      </c>
      <c r="AU28" s="22" t="str">
        <f>IF(DATOS_FORMS!AU28="","",IFERROR(VLOOKUP(TRIM(DATOS_FORMS!AU28),ESCALAS!$A$35:$B$41,2,0),"?"))</f>
        <v/>
      </c>
      <c r="AV28" s="22" t="str">
        <f>IF(DATOS_FORMS!AV28="","",IFERROR(VLOOKUP(TRIM(DATOS_FORMS!AV28),ESCALAS!$A$46:$B$49,2,0),"?"))</f>
        <v/>
      </c>
      <c r="AW28" s="22" t="str">
        <f>IF(DATOS_FORMS!AW28="","",IFERROR(VLOOKUP(TRIM(DATOS_FORMS!AW28),ESCALAS!$A$46:$B$49,2,0),"?"))</f>
        <v/>
      </c>
      <c r="AX28" s="22" t="str">
        <f>IF(DATOS_FORMS!AX28="","",IFERROR(VLOOKUP(TRIM(DATOS_FORMS!AX28),ESCALAS!$A$46:$B$49,2,0),"?"))</f>
        <v/>
      </c>
      <c r="AY28" s="22" t="str">
        <f>IF(DATOS_FORMS!AY28="","",IFERROR(VLOOKUP(TRIM(DATOS_FORMS!AY28),ESCALAS!$A$46:$B$49,2,0),"?"))</f>
        <v/>
      </c>
      <c r="AZ28" s="22" t="str">
        <f>IF(DATOS_FORMS!AZ28="","",IFERROR(VLOOKUP(TRIM(DATOS_FORMS!AZ28),ESCALAS!$A$46:$B$49,2,0),"?"))</f>
        <v/>
      </c>
      <c r="BA28" s="22" t="str">
        <f>IF(DATOS_FORMS!BA28="","",IFERROR(VLOOKUP(TRIM(DATOS_FORMS!BA28),ESCALAS!$A$46:$B$49,2,0),"?"))</f>
        <v/>
      </c>
      <c r="BB28" s="22" t="str">
        <f>IF(DATOS_FORMS!BB28="","",IFERROR(VLOOKUP(TRIM(DATOS_FORMS!BB28),ESCALAS!$A$46:$B$49,2,0),"?"))</f>
        <v/>
      </c>
      <c r="BC28" s="22" t="str">
        <f>IF(DATOS_FORMS!BC28="","",IFERROR(VLOOKUP(TRIM(DATOS_FORMS!BC28),ESCALAS!$A$46:$B$49,2,0),"?"))</f>
        <v/>
      </c>
      <c r="BD28" s="22" t="str">
        <f>IF(DATOS_FORMS!BD28="","",IFERROR(VLOOKUP(TRIM(DATOS_FORMS!BD28),ESCALAS!$A$46:$B$49,2,0),"?"))</f>
        <v/>
      </c>
      <c r="BE28" s="22" t="str">
        <f>IF(DATOS_FORMS!BE28="","",IFERROR(VLOOKUP(TRIM(DATOS_FORMS!BE28),ESCALAS!$A$46:$B$49,2,0),"?"))</f>
        <v/>
      </c>
      <c r="BF28" s="22" t="str">
        <f>IF(DATOS_FORMS!BF28="","",IFERROR(VLOOKUP(TRIM(DATOS_FORMS!BF28),ESCALAS!$A$46:$B$49,2,0),"?"))</f>
        <v/>
      </c>
      <c r="BG28" s="22" t="str">
        <f>IF(DATOS_FORMS!BG28="","",IFERROR(VLOOKUP(TRIM(DATOS_FORMS!BG28),ESCALAS!$A$46:$B$49,2,0),"?"))</f>
        <v/>
      </c>
      <c r="BH28" s="22" t="str">
        <f>IF(DATOS_FORMS!BH28="","",IFERROR(VLOOKUP(TRIM(DATOS_FORMS!BH28),ESCALAS!$A$46:$B$49,2,0),"?"))</f>
        <v/>
      </c>
      <c r="BI28" s="22" t="str">
        <f>IF(DATOS_FORMS!BI28="","",IFERROR(VLOOKUP(TRIM(DATOS_FORMS!BI28),ESCALAS!$A$46:$B$49,2,0),"?"))</f>
        <v/>
      </c>
      <c r="BJ28" s="22" t="str">
        <f>IF(DATOS_FORMS!BJ28="","",IFERROR(VLOOKUP(TRIM(DATOS_FORMS!BJ28),ESCALAS!$A$46:$B$49,2,0),"?"))</f>
        <v/>
      </c>
    </row>
    <row r="29" spans="1:62" x14ac:dyDescent="0.25">
      <c r="A29" s="22" t="str">
        <f>IF(DATOS_FORMS!B29="","",ROW()-1)</f>
        <v/>
      </c>
      <c r="B29" s="22" t="str">
        <f>IF(DATOS_FORMS!B29="","",IFERROR(VALUE(TRIM(DATOS_FORMS!B29)),IFERROR(VALUE(LEFT(TRIM(DATOS_FORMS!B29),FIND(" ",TRIM(DATOS_FORMS!B29)&amp;" ")-1)),"?")))</f>
        <v/>
      </c>
      <c r="C29" s="22" t="str">
        <f>IF(DATOS_FORMS!C29="","",IFERROR(VLOOKUP(TRIM(DATOS_FORMS!C29),ESCALAS!$A$54:$B$55,2,0),"?"))</f>
        <v/>
      </c>
      <c r="D29" s="22" t="str">
        <f>IF(DATOS_FORMS!D29="","",IFERROR(VLOOKUP(TRIM(DATOS_FORMS!D29),ESCALAS!$A$67:$B$68,2,0),"?"))</f>
        <v/>
      </c>
      <c r="E29" s="23" t="str">
        <f>IF(DATOS_FORMS!E29="","",DATOS_FORMS!E29)</f>
        <v/>
      </c>
      <c r="F29" s="23" t="str">
        <f>IF(DATOS_FORMS!F29="","",DATOS_FORMS!F29)</f>
        <v/>
      </c>
      <c r="G29" s="22" t="str">
        <f>IF(DATOS_FORMS!G29="","",IFERROR(VLOOKUP(TRIM(DATOS_FORMS!G29),ESCALAS!$A$60:$B$62,2,0),"?"))</f>
        <v/>
      </c>
      <c r="H29" s="23" t="str">
        <f>IF(DATOS_FORMS!H29="","",DATOS_FORMS!H29)</f>
        <v/>
      </c>
      <c r="I29" s="22" t="str">
        <f>IF(DATOS_FORMS!I29="","",IFERROR(VLOOKUP(TRIM(DATOS_FORMS!I29),ESCALAS!$A$60:$B$62,2,0),"?"))</f>
        <v/>
      </c>
      <c r="J29" s="22" t="str">
        <f>IF(DATOS_FORMS!J29="","",IFERROR(VLOOKUP(TRIM(DATOS_FORMS!J29),ESCALAS!$A$73:$B$86,2,0),7))</f>
        <v/>
      </c>
      <c r="K29" s="22" t="str">
        <f>IF(DATOS_FORMS!K29="","",IFERROR(VLOOKUP(TRIM(DATOS_FORMS!K29),ESCALAS!$A$6:$B$12,2,0),"?"))</f>
        <v/>
      </c>
      <c r="L29" s="22" t="str">
        <f>IF(DATOS_FORMS!L29="","",IFERROR(VLOOKUP(TRIM(DATOS_FORMS!L29),ESCALAS!$A$6:$B$12,2,0),"?"))</f>
        <v/>
      </c>
      <c r="M29" s="22" t="str">
        <f>IF(DATOS_FORMS!M29="","",IFERROR(VLOOKUP(TRIM(DATOS_FORMS!M29),ESCALAS!$A$6:$B$12,2,0),"?"))</f>
        <v/>
      </c>
      <c r="N29" s="22" t="str">
        <f>IF(DATOS_FORMS!N29="","",IFERROR(VLOOKUP(TRIM(DATOS_FORMS!N29),ESCALAS!$A$6:$B$12,2,0),"?"))</f>
        <v/>
      </c>
      <c r="O29" s="22" t="str">
        <f>IF(DATOS_FORMS!O29="","",IFERROR(VLOOKUP(TRIM(DATOS_FORMS!O29),ESCALAS!$A$6:$B$12,2,0),"?"))</f>
        <v/>
      </c>
      <c r="P29" s="22" t="str">
        <f>IF(DATOS_FORMS!P29="","",IFERROR(VLOOKUP(TRIM(DATOS_FORMS!P29),ESCALAS!$A$6:$B$12,2,0),"?"))</f>
        <v/>
      </c>
      <c r="Q29" s="22" t="str">
        <f>IF(DATOS_FORMS!Q29="","",IFERROR(VLOOKUP(TRIM(DATOS_FORMS!Q29),ESCALAS!$A$6:$B$12,2,0),"?"))</f>
        <v/>
      </c>
      <c r="R29" s="22" t="str">
        <f>IF(DATOS_FORMS!R29="","",IFERROR(VLOOKUP(TRIM(DATOS_FORMS!R29),ESCALAS!$A$6:$B$12,2,0),"?"))</f>
        <v/>
      </c>
      <c r="S29" s="22" t="str">
        <f>IF(DATOS_FORMS!S29="","",IFERROR(VLOOKUP(TRIM(DATOS_FORMS!S29),ESCALAS!$A$6:$B$12,2,0),"?"))</f>
        <v/>
      </c>
      <c r="T29" s="22" t="str">
        <f>IF(DATOS_FORMS!T29="","",IFERROR(VLOOKUP(TRIM(DATOS_FORMS!T29),ESCALAS!$A$6:$B$12,2,0),"?"))</f>
        <v/>
      </c>
      <c r="U29" s="22" t="str">
        <f>IF(DATOS_FORMS!U29="","",IFERROR(VLOOKUP(TRIM(DATOS_FORMS!U29),ESCALAS!$A$17:$B$20,2,0),"?"))</f>
        <v/>
      </c>
      <c r="V29" s="22" t="str">
        <f>IF(DATOS_FORMS!V29="","",IFERROR(VLOOKUP(TRIM(DATOS_FORMS!V29),ESCALAS!$A$17:$B$20,2,0),"?"))</f>
        <v/>
      </c>
      <c r="W29" s="22" t="str">
        <f>IF(DATOS_FORMS!W29="","",IFERROR(VLOOKUP(TRIM(DATOS_FORMS!W29),ESCALAS!$A$17:$B$20,2,0),"?"))</f>
        <v/>
      </c>
      <c r="X29" s="22" t="str">
        <f>IF(DATOS_FORMS!X29="","",IFERROR(VLOOKUP(TRIM(DATOS_FORMS!X29),ESCALAS!$A$17:$B$20,2,0),"?"))</f>
        <v/>
      </c>
      <c r="Y29" s="22" t="str">
        <f>IF(DATOS_FORMS!Y29="","",IFERROR(VLOOKUP(TRIM(DATOS_FORMS!Y29),ESCALAS!$A$17:$B$20,2,0),"?"))</f>
        <v/>
      </c>
      <c r="Z29" s="22" t="str">
        <f>IF(DATOS_FORMS!Z29="","",IFERROR(VLOOKUP(TRIM(DATOS_FORMS!Z29),ESCALAS!$A$17:$B$20,2,0),"?"))</f>
        <v/>
      </c>
      <c r="AA29" s="22" t="str">
        <f>IF(DATOS_FORMS!AA29="","",IFERROR(VLOOKUP(TRIM(DATOS_FORMS!AA29),ESCALAS!$A$17:$B$20,2,0),"?"))</f>
        <v/>
      </c>
      <c r="AB29" s="22" t="str">
        <f>IF(DATOS_FORMS!AB29="","",IFERROR(VLOOKUP(TRIM(DATOS_FORMS!AB29),ESCALAS!$A$17:$B$20,2,0),"?"))</f>
        <v/>
      </c>
      <c r="AC29" s="22" t="str">
        <f>IF(DATOS_FORMS!AC29="","",IFERROR(VLOOKUP(TRIM(DATOS_FORMS!AC29),ESCALAS!$A$25:$B$30,2,0),"?"))</f>
        <v/>
      </c>
      <c r="AD29" s="22" t="str">
        <f>IF(DATOS_FORMS!AD29="","",IFERROR(VLOOKUP(TRIM(DATOS_FORMS!AD29),ESCALAS!$A$25:$B$30,2,0),"?"))</f>
        <v/>
      </c>
      <c r="AE29" s="22" t="str">
        <f>IF(DATOS_FORMS!AE29="","",IFERROR(VLOOKUP(TRIM(DATOS_FORMS!AE29),ESCALAS!$A$25:$B$30,2,0),"?"))</f>
        <v/>
      </c>
      <c r="AF29" s="22" t="str">
        <f>IF(DATOS_FORMS!AF29="","",IFERROR(VLOOKUP(TRIM(DATOS_FORMS!AF29),ESCALAS!$A$25:$B$30,2,0),"?"))</f>
        <v/>
      </c>
      <c r="AG29" s="22" t="str">
        <f>IF(DATOS_FORMS!AG29="","",IFERROR(VLOOKUP(TRIM(DATOS_FORMS!AG29),ESCALAS!$A$25:$B$30,2,0),"?"))</f>
        <v/>
      </c>
      <c r="AH29" s="22" t="str">
        <f>IF(DATOS_FORMS!AH29="","",IFERROR(VLOOKUP(TRIM(DATOS_FORMS!AH29),ESCALAS!$A$25:$B$30,2,0),"?"))</f>
        <v/>
      </c>
      <c r="AI29" s="22" t="str">
        <f>IF(DATOS_FORMS!AI29="","",IFERROR(VLOOKUP(TRIM(DATOS_FORMS!AI29),ESCALAS!$A$25:$B$30,2,0),"?"))</f>
        <v/>
      </c>
      <c r="AJ29" s="22" t="str">
        <f>IF(DATOS_FORMS!AJ29="","",IFERROR(VLOOKUP(TRIM(DATOS_FORMS!AJ29),ESCALAS!$A$25:$B$30,2,0),"?"))</f>
        <v/>
      </c>
      <c r="AK29" s="22" t="str">
        <f>IF(DATOS_FORMS!AK29="","",IFERROR(VLOOKUP(TRIM(DATOS_FORMS!AK29),ESCALAS!$A$25:$B$30,2,0),"?"))</f>
        <v/>
      </c>
      <c r="AL29" s="22" t="str">
        <f>IF(DATOS_FORMS!AL29="","",IFERROR(VLOOKUP(TRIM(DATOS_FORMS!AL29),ESCALAS!$A$25:$B$30,2,0),"?"))</f>
        <v/>
      </c>
      <c r="AM29" s="22" t="str">
        <f>IF(DATOS_FORMS!AM29="","",IFERROR(VLOOKUP(TRIM(DATOS_FORMS!AM29),ESCALAS!$A$35:$B$41,2,0),"?"))</f>
        <v/>
      </c>
      <c r="AN29" s="22" t="str">
        <f>IF(DATOS_FORMS!AN29="","",IFERROR(VLOOKUP(TRIM(DATOS_FORMS!AN29),ESCALAS!$A$35:$B$41,2,0),"?"))</f>
        <v/>
      </c>
      <c r="AO29" s="22" t="str">
        <f>IF(DATOS_FORMS!AO29="","",IFERROR(VLOOKUP(TRIM(DATOS_FORMS!AO29),ESCALAS!$A$35:$B$41,2,0),"?"))</f>
        <v/>
      </c>
      <c r="AP29" s="22" t="str">
        <f>IF(DATOS_FORMS!AP29="","",IFERROR(VLOOKUP(TRIM(DATOS_FORMS!AP29),ESCALAS!$A$35:$B$41,2,0),"?"))</f>
        <v/>
      </c>
      <c r="AQ29" s="22" t="str">
        <f>IF(DATOS_FORMS!AQ29="","",IFERROR(VLOOKUP(TRIM(DATOS_FORMS!AQ29),ESCALAS!$A$35:$B$41,2,0),"?"))</f>
        <v/>
      </c>
      <c r="AR29" s="22" t="str">
        <f>IF(DATOS_FORMS!AR29="","",IFERROR(VLOOKUP(TRIM(DATOS_FORMS!AR29),ESCALAS!$A$35:$B$41,2,0),"?"))</f>
        <v/>
      </c>
      <c r="AS29" s="22" t="str">
        <f>IF(DATOS_FORMS!AS29="","",IFERROR(VLOOKUP(TRIM(DATOS_FORMS!AS29),ESCALAS!$A$35:$B$41,2,0),"?"))</f>
        <v/>
      </c>
      <c r="AT29" s="22" t="str">
        <f>IF(DATOS_FORMS!AT29="","",IFERROR(VLOOKUP(TRIM(DATOS_FORMS!AT29),ESCALAS!$A$35:$B$41,2,0),"?"))</f>
        <v/>
      </c>
      <c r="AU29" s="22" t="str">
        <f>IF(DATOS_FORMS!AU29="","",IFERROR(VLOOKUP(TRIM(DATOS_FORMS!AU29),ESCALAS!$A$35:$B$41,2,0),"?"))</f>
        <v/>
      </c>
      <c r="AV29" s="22" t="str">
        <f>IF(DATOS_FORMS!AV29="","",IFERROR(VLOOKUP(TRIM(DATOS_FORMS!AV29),ESCALAS!$A$46:$B$49,2,0),"?"))</f>
        <v/>
      </c>
      <c r="AW29" s="22" t="str">
        <f>IF(DATOS_FORMS!AW29="","",IFERROR(VLOOKUP(TRIM(DATOS_FORMS!AW29),ESCALAS!$A$46:$B$49,2,0),"?"))</f>
        <v/>
      </c>
      <c r="AX29" s="22" t="str">
        <f>IF(DATOS_FORMS!AX29="","",IFERROR(VLOOKUP(TRIM(DATOS_FORMS!AX29),ESCALAS!$A$46:$B$49,2,0),"?"))</f>
        <v/>
      </c>
      <c r="AY29" s="22" t="str">
        <f>IF(DATOS_FORMS!AY29="","",IFERROR(VLOOKUP(TRIM(DATOS_FORMS!AY29),ESCALAS!$A$46:$B$49,2,0),"?"))</f>
        <v/>
      </c>
      <c r="AZ29" s="22" t="str">
        <f>IF(DATOS_FORMS!AZ29="","",IFERROR(VLOOKUP(TRIM(DATOS_FORMS!AZ29),ESCALAS!$A$46:$B$49,2,0),"?"))</f>
        <v/>
      </c>
      <c r="BA29" s="22" t="str">
        <f>IF(DATOS_FORMS!BA29="","",IFERROR(VLOOKUP(TRIM(DATOS_FORMS!BA29),ESCALAS!$A$46:$B$49,2,0),"?"))</f>
        <v/>
      </c>
      <c r="BB29" s="22" t="str">
        <f>IF(DATOS_FORMS!BB29="","",IFERROR(VLOOKUP(TRIM(DATOS_FORMS!BB29),ESCALAS!$A$46:$B$49,2,0),"?"))</f>
        <v/>
      </c>
      <c r="BC29" s="22" t="str">
        <f>IF(DATOS_FORMS!BC29="","",IFERROR(VLOOKUP(TRIM(DATOS_FORMS!BC29),ESCALAS!$A$46:$B$49,2,0),"?"))</f>
        <v/>
      </c>
      <c r="BD29" s="22" t="str">
        <f>IF(DATOS_FORMS!BD29="","",IFERROR(VLOOKUP(TRIM(DATOS_FORMS!BD29),ESCALAS!$A$46:$B$49,2,0),"?"))</f>
        <v/>
      </c>
      <c r="BE29" s="22" t="str">
        <f>IF(DATOS_FORMS!BE29="","",IFERROR(VLOOKUP(TRIM(DATOS_FORMS!BE29),ESCALAS!$A$46:$B$49,2,0),"?"))</f>
        <v/>
      </c>
      <c r="BF29" s="22" t="str">
        <f>IF(DATOS_FORMS!BF29="","",IFERROR(VLOOKUP(TRIM(DATOS_FORMS!BF29),ESCALAS!$A$46:$B$49,2,0),"?"))</f>
        <v/>
      </c>
      <c r="BG29" s="22" t="str">
        <f>IF(DATOS_FORMS!BG29="","",IFERROR(VLOOKUP(TRIM(DATOS_FORMS!BG29),ESCALAS!$A$46:$B$49,2,0),"?"))</f>
        <v/>
      </c>
      <c r="BH29" s="22" t="str">
        <f>IF(DATOS_FORMS!BH29="","",IFERROR(VLOOKUP(TRIM(DATOS_FORMS!BH29),ESCALAS!$A$46:$B$49,2,0),"?"))</f>
        <v/>
      </c>
      <c r="BI29" s="22" t="str">
        <f>IF(DATOS_FORMS!BI29="","",IFERROR(VLOOKUP(TRIM(DATOS_FORMS!BI29),ESCALAS!$A$46:$B$49,2,0),"?"))</f>
        <v/>
      </c>
      <c r="BJ29" s="22" t="str">
        <f>IF(DATOS_FORMS!BJ29="","",IFERROR(VLOOKUP(TRIM(DATOS_FORMS!BJ29),ESCALAS!$A$46:$B$49,2,0),"?"))</f>
        <v/>
      </c>
    </row>
    <row r="30" spans="1:62" x14ac:dyDescent="0.25">
      <c r="A30" s="22" t="str">
        <f>IF(DATOS_FORMS!B30="","",ROW()-1)</f>
        <v/>
      </c>
      <c r="B30" s="22" t="str">
        <f>IF(DATOS_FORMS!B30="","",IFERROR(VALUE(TRIM(DATOS_FORMS!B30)),IFERROR(VALUE(LEFT(TRIM(DATOS_FORMS!B30),FIND(" ",TRIM(DATOS_FORMS!B30)&amp;" ")-1)),"?")))</f>
        <v/>
      </c>
      <c r="C30" s="22" t="str">
        <f>IF(DATOS_FORMS!C30="","",IFERROR(VLOOKUP(TRIM(DATOS_FORMS!C30),ESCALAS!$A$54:$B$55,2,0),"?"))</f>
        <v/>
      </c>
      <c r="D30" s="22" t="str">
        <f>IF(DATOS_FORMS!D30="","",IFERROR(VLOOKUP(TRIM(DATOS_FORMS!D30),ESCALAS!$A$67:$B$68,2,0),"?"))</f>
        <v/>
      </c>
      <c r="E30" s="23" t="str">
        <f>IF(DATOS_FORMS!E30="","",DATOS_FORMS!E30)</f>
        <v/>
      </c>
      <c r="F30" s="23" t="str">
        <f>IF(DATOS_FORMS!F30="","",DATOS_FORMS!F30)</f>
        <v/>
      </c>
      <c r="G30" s="22" t="str">
        <f>IF(DATOS_FORMS!G30="","",IFERROR(VLOOKUP(TRIM(DATOS_FORMS!G30),ESCALAS!$A$60:$B$62,2,0),"?"))</f>
        <v/>
      </c>
      <c r="H30" s="23" t="str">
        <f>IF(DATOS_FORMS!H30="","",DATOS_FORMS!H30)</f>
        <v/>
      </c>
      <c r="I30" s="22" t="str">
        <f>IF(DATOS_FORMS!I30="","",IFERROR(VLOOKUP(TRIM(DATOS_FORMS!I30),ESCALAS!$A$60:$B$62,2,0),"?"))</f>
        <v/>
      </c>
      <c r="J30" s="22" t="str">
        <f>IF(DATOS_FORMS!J30="","",IFERROR(VLOOKUP(TRIM(DATOS_FORMS!J30),ESCALAS!$A$73:$B$86,2,0),7))</f>
        <v/>
      </c>
      <c r="K30" s="22" t="str">
        <f>IF(DATOS_FORMS!K30="","",IFERROR(VLOOKUP(TRIM(DATOS_FORMS!K30),ESCALAS!$A$6:$B$12,2,0),"?"))</f>
        <v/>
      </c>
      <c r="L30" s="22" t="str">
        <f>IF(DATOS_FORMS!L30="","",IFERROR(VLOOKUP(TRIM(DATOS_FORMS!L30),ESCALAS!$A$6:$B$12,2,0),"?"))</f>
        <v/>
      </c>
      <c r="M30" s="22" t="str">
        <f>IF(DATOS_FORMS!M30="","",IFERROR(VLOOKUP(TRIM(DATOS_FORMS!M30),ESCALAS!$A$6:$B$12,2,0),"?"))</f>
        <v/>
      </c>
      <c r="N30" s="22" t="str">
        <f>IF(DATOS_FORMS!N30="","",IFERROR(VLOOKUP(TRIM(DATOS_FORMS!N30),ESCALAS!$A$6:$B$12,2,0),"?"))</f>
        <v/>
      </c>
      <c r="O30" s="22" t="str">
        <f>IF(DATOS_FORMS!O30="","",IFERROR(VLOOKUP(TRIM(DATOS_FORMS!O30),ESCALAS!$A$6:$B$12,2,0),"?"))</f>
        <v/>
      </c>
      <c r="P30" s="22" t="str">
        <f>IF(DATOS_FORMS!P30="","",IFERROR(VLOOKUP(TRIM(DATOS_FORMS!P30),ESCALAS!$A$6:$B$12,2,0),"?"))</f>
        <v/>
      </c>
      <c r="Q30" s="22" t="str">
        <f>IF(DATOS_FORMS!Q30="","",IFERROR(VLOOKUP(TRIM(DATOS_FORMS!Q30),ESCALAS!$A$6:$B$12,2,0),"?"))</f>
        <v/>
      </c>
      <c r="R30" s="22" t="str">
        <f>IF(DATOS_FORMS!R30="","",IFERROR(VLOOKUP(TRIM(DATOS_FORMS!R30),ESCALAS!$A$6:$B$12,2,0),"?"))</f>
        <v/>
      </c>
      <c r="S30" s="22" t="str">
        <f>IF(DATOS_FORMS!S30="","",IFERROR(VLOOKUP(TRIM(DATOS_FORMS!S30),ESCALAS!$A$6:$B$12,2,0),"?"))</f>
        <v/>
      </c>
      <c r="T30" s="22" t="str">
        <f>IF(DATOS_FORMS!T30="","",IFERROR(VLOOKUP(TRIM(DATOS_FORMS!T30),ESCALAS!$A$6:$B$12,2,0),"?"))</f>
        <v/>
      </c>
      <c r="U30" s="22" t="str">
        <f>IF(DATOS_FORMS!U30="","",IFERROR(VLOOKUP(TRIM(DATOS_FORMS!U30),ESCALAS!$A$17:$B$20,2,0),"?"))</f>
        <v/>
      </c>
      <c r="V30" s="22" t="str">
        <f>IF(DATOS_FORMS!V30="","",IFERROR(VLOOKUP(TRIM(DATOS_FORMS!V30),ESCALAS!$A$17:$B$20,2,0),"?"))</f>
        <v/>
      </c>
      <c r="W30" s="22" t="str">
        <f>IF(DATOS_FORMS!W30="","",IFERROR(VLOOKUP(TRIM(DATOS_FORMS!W30),ESCALAS!$A$17:$B$20,2,0),"?"))</f>
        <v/>
      </c>
      <c r="X30" s="22" t="str">
        <f>IF(DATOS_FORMS!X30="","",IFERROR(VLOOKUP(TRIM(DATOS_FORMS!X30),ESCALAS!$A$17:$B$20,2,0),"?"))</f>
        <v/>
      </c>
      <c r="Y30" s="22" t="str">
        <f>IF(DATOS_FORMS!Y30="","",IFERROR(VLOOKUP(TRIM(DATOS_FORMS!Y30),ESCALAS!$A$17:$B$20,2,0),"?"))</f>
        <v/>
      </c>
      <c r="Z30" s="22" t="str">
        <f>IF(DATOS_FORMS!Z30="","",IFERROR(VLOOKUP(TRIM(DATOS_FORMS!Z30),ESCALAS!$A$17:$B$20,2,0),"?"))</f>
        <v/>
      </c>
      <c r="AA30" s="22" t="str">
        <f>IF(DATOS_FORMS!AA30="","",IFERROR(VLOOKUP(TRIM(DATOS_FORMS!AA30),ESCALAS!$A$17:$B$20,2,0),"?"))</f>
        <v/>
      </c>
      <c r="AB30" s="22" t="str">
        <f>IF(DATOS_FORMS!AB30="","",IFERROR(VLOOKUP(TRIM(DATOS_FORMS!AB30),ESCALAS!$A$17:$B$20,2,0),"?"))</f>
        <v/>
      </c>
      <c r="AC30" s="22" t="str">
        <f>IF(DATOS_FORMS!AC30="","",IFERROR(VLOOKUP(TRIM(DATOS_FORMS!AC30),ESCALAS!$A$25:$B$30,2,0),"?"))</f>
        <v/>
      </c>
      <c r="AD30" s="22" t="str">
        <f>IF(DATOS_FORMS!AD30="","",IFERROR(VLOOKUP(TRIM(DATOS_FORMS!AD30),ESCALAS!$A$25:$B$30,2,0),"?"))</f>
        <v/>
      </c>
      <c r="AE30" s="22" t="str">
        <f>IF(DATOS_FORMS!AE30="","",IFERROR(VLOOKUP(TRIM(DATOS_FORMS!AE30),ESCALAS!$A$25:$B$30,2,0),"?"))</f>
        <v/>
      </c>
      <c r="AF30" s="22" t="str">
        <f>IF(DATOS_FORMS!AF30="","",IFERROR(VLOOKUP(TRIM(DATOS_FORMS!AF30),ESCALAS!$A$25:$B$30,2,0),"?"))</f>
        <v/>
      </c>
      <c r="AG30" s="22" t="str">
        <f>IF(DATOS_FORMS!AG30="","",IFERROR(VLOOKUP(TRIM(DATOS_FORMS!AG30),ESCALAS!$A$25:$B$30,2,0),"?"))</f>
        <v/>
      </c>
      <c r="AH30" s="22" t="str">
        <f>IF(DATOS_FORMS!AH30="","",IFERROR(VLOOKUP(TRIM(DATOS_FORMS!AH30),ESCALAS!$A$25:$B$30,2,0),"?"))</f>
        <v/>
      </c>
      <c r="AI30" s="22" t="str">
        <f>IF(DATOS_FORMS!AI30="","",IFERROR(VLOOKUP(TRIM(DATOS_FORMS!AI30),ESCALAS!$A$25:$B$30,2,0),"?"))</f>
        <v/>
      </c>
      <c r="AJ30" s="22" t="str">
        <f>IF(DATOS_FORMS!AJ30="","",IFERROR(VLOOKUP(TRIM(DATOS_FORMS!AJ30),ESCALAS!$A$25:$B$30,2,0),"?"))</f>
        <v/>
      </c>
      <c r="AK30" s="22" t="str">
        <f>IF(DATOS_FORMS!AK30="","",IFERROR(VLOOKUP(TRIM(DATOS_FORMS!AK30),ESCALAS!$A$25:$B$30,2,0),"?"))</f>
        <v/>
      </c>
      <c r="AL30" s="22" t="str">
        <f>IF(DATOS_FORMS!AL30="","",IFERROR(VLOOKUP(TRIM(DATOS_FORMS!AL30),ESCALAS!$A$25:$B$30,2,0),"?"))</f>
        <v/>
      </c>
      <c r="AM30" s="22" t="str">
        <f>IF(DATOS_FORMS!AM30="","",IFERROR(VLOOKUP(TRIM(DATOS_FORMS!AM30),ESCALAS!$A$35:$B$41,2,0),"?"))</f>
        <v/>
      </c>
      <c r="AN30" s="22" t="str">
        <f>IF(DATOS_FORMS!AN30="","",IFERROR(VLOOKUP(TRIM(DATOS_FORMS!AN30),ESCALAS!$A$35:$B$41,2,0),"?"))</f>
        <v/>
      </c>
      <c r="AO30" s="22" t="str">
        <f>IF(DATOS_FORMS!AO30="","",IFERROR(VLOOKUP(TRIM(DATOS_FORMS!AO30),ESCALAS!$A$35:$B$41,2,0),"?"))</f>
        <v/>
      </c>
      <c r="AP30" s="22" t="str">
        <f>IF(DATOS_FORMS!AP30="","",IFERROR(VLOOKUP(TRIM(DATOS_FORMS!AP30),ESCALAS!$A$35:$B$41,2,0),"?"))</f>
        <v/>
      </c>
      <c r="AQ30" s="22" t="str">
        <f>IF(DATOS_FORMS!AQ30="","",IFERROR(VLOOKUP(TRIM(DATOS_FORMS!AQ30),ESCALAS!$A$35:$B$41,2,0),"?"))</f>
        <v/>
      </c>
      <c r="AR30" s="22" t="str">
        <f>IF(DATOS_FORMS!AR30="","",IFERROR(VLOOKUP(TRIM(DATOS_FORMS!AR30),ESCALAS!$A$35:$B$41,2,0),"?"))</f>
        <v/>
      </c>
      <c r="AS30" s="22" t="str">
        <f>IF(DATOS_FORMS!AS30="","",IFERROR(VLOOKUP(TRIM(DATOS_FORMS!AS30),ESCALAS!$A$35:$B$41,2,0),"?"))</f>
        <v/>
      </c>
      <c r="AT30" s="22" t="str">
        <f>IF(DATOS_FORMS!AT30="","",IFERROR(VLOOKUP(TRIM(DATOS_FORMS!AT30),ESCALAS!$A$35:$B$41,2,0),"?"))</f>
        <v/>
      </c>
      <c r="AU30" s="22" t="str">
        <f>IF(DATOS_FORMS!AU30="","",IFERROR(VLOOKUP(TRIM(DATOS_FORMS!AU30),ESCALAS!$A$35:$B$41,2,0),"?"))</f>
        <v/>
      </c>
      <c r="AV30" s="22" t="str">
        <f>IF(DATOS_FORMS!AV30="","",IFERROR(VLOOKUP(TRIM(DATOS_FORMS!AV30),ESCALAS!$A$46:$B$49,2,0),"?"))</f>
        <v/>
      </c>
      <c r="AW30" s="22" t="str">
        <f>IF(DATOS_FORMS!AW30="","",IFERROR(VLOOKUP(TRIM(DATOS_FORMS!AW30),ESCALAS!$A$46:$B$49,2,0),"?"))</f>
        <v/>
      </c>
      <c r="AX30" s="22" t="str">
        <f>IF(DATOS_FORMS!AX30="","",IFERROR(VLOOKUP(TRIM(DATOS_FORMS!AX30),ESCALAS!$A$46:$B$49,2,0),"?"))</f>
        <v/>
      </c>
      <c r="AY30" s="22" t="str">
        <f>IF(DATOS_FORMS!AY30="","",IFERROR(VLOOKUP(TRIM(DATOS_FORMS!AY30),ESCALAS!$A$46:$B$49,2,0),"?"))</f>
        <v/>
      </c>
      <c r="AZ30" s="22" t="str">
        <f>IF(DATOS_FORMS!AZ30="","",IFERROR(VLOOKUP(TRIM(DATOS_FORMS!AZ30),ESCALAS!$A$46:$B$49,2,0),"?"))</f>
        <v/>
      </c>
      <c r="BA30" s="22" t="str">
        <f>IF(DATOS_FORMS!BA30="","",IFERROR(VLOOKUP(TRIM(DATOS_FORMS!BA30),ESCALAS!$A$46:$B$49,2,0),"?"))</f>
        <v/>
      </c>
      <c r="BB30" s="22" t="str">
        <f>IF(DATOS_FORMS!BB30="","",IFERROR(VLOOKUP(TRIM(DATOS_FORMS!BB30),ESCALAS!$A$46:$B$49,2,0),"?"))</f>
        <v/>
      </c>
      <c r="BC30" s="22" t="str">
        <f>IF(DATOS_FORMS!BC30="","",IFERROR(VLOOKUP(TRIM(DATOS_FORMS!BC30),ESCALAS!$A$46:$B$49,2,0),"?"))</f>
        <v/>
      </c>
      <c r="BD30" s="22" t="str">
        <f>IF(DATOS_FORMS!BD30="","",IFERROR(VLOOKUP(TRIM(DATOS_FORMS!BD30),ESCALAS!$A$46:$B$49,2,0),"?"))</f>
        <v/>
      </c>
      <c r="BE30" s="22" t="str">
        <f>IF(DATOS_FORMS!BE30="","",IFERROR(VLOOKUP(TRIM(DATOS_FORMS!BE30),ESCALAS!$A$46:$B$49,2,0),"?"))</f>
        <v/>
      </c>
      <c r="BF30" s="22" t="str">
        <f>IF(DATOS_FORMS!BF30="","",IFERROR(VLOOKUP(TRIM(DATOS_FORMS!BF30),ESCALAS!$A$46:$B$49,2,0),"?"))</f>
        <v/>
      </c>
      <c r="BG30" s="22" t="str">
        <f>IF(DATOS_FORMS!BG30="","",IFERROR(VLOOKUP(TRIM(DATOS_FORMS!BG30),ESCALAS!$A$46:$B$49,2,0),"?"))</f>
        <v/>
      </c>
      <c r="BH30" s="22" t="str">
        <f>IF(DATOS_FORMS!BH30="","",IFERROR(VLOOKUP(TRIM(DATOS_FORMS!BH30),ESCALAS!$A$46:$B$49,2,0),"?"))</f>
        <v/>
      </c>
      <c r="BI30" s="22" t="str">
        <f>IF(DATOS_FORMS!BI30="","",IFERROR(VLOOKUP(TRIM(DATOS_FORMS!BI30),ESCALAS!$A$46:$B$49,2,0),"?"))</f>
        <v/>
      </c>
      <c r="BJ30" s="22" t="str">
        <f>IF(DATOS_FORMS!BJ30="","",IFERROR(VLOOKUP(TRIM(DATOS_FORMS!BJ30),ESCALAS!$A$46:$B$49,2,0),"?"))</f>
        <v/>
      </c>
    </row>
    <row r="31" spans="1:62" x14ac:dyDescent="0.25">
      <c r="A31" s="22" t="str">
        <f>IF(DATOS_FORMS!B31="","",ROW()-1)</f>
        <v/>
      </c>
      <c r="B31" s="22" t="str">
        <f>IF(DATOS_FORMS!B31="","",IFERROR(VALUE(TRIM(DATOS_FORMS!B31)),IFERROR(VALUE(LEFT(TRIM(DATOS_FORMS!B31),FIND(" ",TRIM(DATOS_FORMS!B31)&amp;" ")-1)),"?")))</f>
        <v/>
      </c>
      <c r="C31" s="22" t="str">
        <f>IF(DATOS_FORMS!C31="","",IFERROR(VLOOKUP(TRIM(DATOS_FORMS!C31),ESCALAS!$A$54:$B$55,2,0),"?"))</f>
        <v/>
      </c>
      <c r="D31" s="22" t="str">
        <f>IF(DATOS_FORMS!D31="","",IFERROR(VLOOKUP(TRIM(DATOS_FORMS!D31),ESCALAS!$A$67:$B$68,2,0),"?"))</f>
        <v/>
      </c>
      <c r="E31" s="23" t="str">
        <f>IF(DATOS_FORMS!E31="","",DATOS_FORMS!E31)</f>
        <v/>
      </c>
      <c r="F31" s="23" t="str">
        <f>IF(DATOS_FORMS!F31="","",DATOS_FORMS!F31)</f>
        <v/>
      </c>
      <c r="G31" s="22" t="str">
        <f>IF(DATOS_FORMS!G31="","",IFERROR(VLOOKUP(TRIM(DATOS_FORMS!G31),ESCALAS!$A$60:$B$62,2,0),"?"))</f>
        <v/>
      </c>
      <c r="H31" s="23" t="str">
        <f>IF(DATOS_FORMS!H31="","",DATOS_FORMS!H31)</f>
        <v/>
      </c>
      <c r="I31" s="22" t="str">
        <f>IF(DATOS_FORMS!I31="","",IFERROR(VLOOKUP(TRIM(DATOS_FORMS!I31),ESCALAS!$A$60:$B$62,2,0),"?"))</f>
        <v/>
      </c>
      <c r="J31" s="22" t="str">
        <f>IF(DATOS_FORMS!J31="","",IFERROR(VLOOKUP(TRIM(DATOS_FORMS!J31),ESCALAS!$A$73:$B$86,2,0),7))</f>
        <v/>
      </c>
      <c r="K31" s="22" t="str">
        <f>IF(DATOS_FORMS!K31="","",IFERROR(VLOOKUP(TRIM(DATOS_FORMS!K31),ESCALAS!$A$6:$B$12,2,0),"?"))</f>
        <v/>
      </c>
      <c r="L31" s="22" t="str">
        <f>IF(DATOS_FORMS!L31="","",IFERROR(VLOOKUP(TRIM(DATOS_FORMS!L31),ESCALAS!$A$6:$B$12,2,0),"?"))</f>
        <v/>
      </c>
      <c r="M31" s="22" t="str">
        <f>IF(DATOS_FORMS!M31="","",IFERROR(VLOOKUP(TRIM(DATOS_FORMS!M31),ESCALAS!$A$6:$B$12,2,0),"?"))</f>
        <v/>
      </c>
      <c r="N31" s="22" t="str">
        <f>IF(DATOS_FORMS!N31="","",IFERROR(VLOOKUP(TRIM(DATOS_FORMS!N31),ESCALAS!$A$6:$B$12,2,0),"?"))</f>
        <v/>
      </c>
      <c r="O31" s="22" t="str">
        <f>IF(DATOS_FORMS!O31="","",IFERROR(VLOOKUP(TRIM(DATOS_FORMS!O31),ESCALAS!$A$6:$B$12,2,0),"?"))</f>
        <v/>
      </c>
      <c r="P31" s="22" t="str">
        <f>IF(DATOS_FORMS!P31="","",IFERROR(VLOOKUP(TRIM(DATOS_FORMS!P31),ESCALAS!$A$6:$B$12,2,0),"?"))</f>
        <v/>
      </c>
      <c r="Q31" s="22" t="str">
        <f>IF(DATOS_FORMS!Q31="","",IFERROR(VLOOKUP(TRIM(DATOS_FORMS!Q31),ESCALAS!$A$6:$B$12,2,0),"?"))</f>
        <v/>
      </c>
      <c r="R31" s="22" t="str">
        <f>IF(DATOS_FORMS!R31="","",IFERROR(VLOOKUP(TRIM(DATOS_FORMS!R31),ESCALAS!$A$6:$B$12,2,0),"?"))</f>
        <v/>
      </c>
      <c r="S31" s="22" t="str">
        <f>IF(DATOS_FORMS!S31="","",IFERROR(VLOOKUP(TRIM(DATOS_FORMS!S31),ESCALAS!$A$6:$B$12,2,0),"?"))</f>
        <v/>
      </c>
      <c r="T31" s="22" t="str">
        <f>IF(DATOS_FORMS!T31="","",IFERROR(VLOOKUP(TRIM(DATOS_FORMS!T31),ESCALAS!$A$6:$B$12,2,0),"?"))</f>
        <v/>
      </c>
      <c r="U31" s="22" t="str">
        <f>IF(DATOS_FORMS!U31="","",IFERROR(VLOOKUP(TRIM(DATOS_FORMS!U31),ESCALAS!$A$17:$B$20,2,0),"?"))</f>
        <v/>
      </c>
      <c r="V31" s="22" t="str">
        <f>IF(DATOS_FORMS!V31="","",IFERROR(VLOOKUP(TRIM(DATOS_FORMS!V31),ESCALAS!$A$17:$B$20,2,0),"?"))</f>
        <v/>
      </c>
      <c r="W31" s="22" t="str">
        <f>IF(DATOS_FORMS!W31="","",IFERROR(VLOOKUP(TRIM(DATOS_FORMS!W31),ESCALAS!$A$17:$B$20,2,0),"?"))</f>
        <v/>
      </c>
      <c r="X31" s="22" t="str">
        <f>IF(DATOS_FORMS!X31="","",IFERROR(VLOOKUP(TRIM(DATOS_FORMS!X31),ESCALAS!$A$17:$B$20,2,0),"?"))</f>
        <v/>
      </c>
      <c r="Y31" s="22" t="str">
        <f>IF(DATOS_FORMS!Y31="","",IFERROR(VLOOKUP(TRIM(DATOS_FORMS!Y31),ESCALAS!$A$17:$B$20,2,0),"?"))</f>
        <v/>
      </c>
      <c r="Z31" s="22" t="str">
        <f>IF(DATOS_FORMS!Z31="","",IFERROR(VLOOKUP(TRIM(DATOS_FORMS!Z31),ESCALAS!$A$17:$B$20,2,0),"?"))</f>
        <v/>
      </c>
      <c r="AA31" s="22" t="str">
        <f>IF(DATOS_FORMS!AA31="","",IFERROR(VLOOKUP(TRIM(DATOS_FORMS!AA31),ESCALAS!$A$17:$B$20,2,0),"?"))</f>
        <v/>
      </c>
      <c r="AB31" s="22" t="str">
        <f>IF(DATOS_FORMS!AB31="","",IFERROR(VLOOKUP(TRIM(DATOS_FORMS!AB31),ESCALAS!$A$17:$B$20,2,0),"?"))</f>
        <v/>
      </c>
      <c r="AC31" s="22" t="str">
        <f>IF(DATOS_FORMS!AC31="","",IFERROR(VLOOKUP(TRIM(DATOS_FORMS!AC31),ESCALAS!$A$25:$B$30,2,0),"?"))</f>
        <v/>
      </c>
      <c r="AD31" s="22" t="str">
        <f>IF(DATOS_FORMS!AD31="","",IFERROR(VLOOKUP(TRIM(DATOS_FORMS!AD31),ESCALAS!$A$25:$B$30,2,0),"?"))</f>
        <v/>
      </c>
      <c r="AE31" s="22" t="str">
        <f>IF(DATOS_FORMS!AE31="","",IFERROR(VLOOKUP(TRIM(DATOS_FORMS!AE31),ESCALAS!$A$25:$B$30,2,0),"?"))</f>
        <v/>
      </c>
      <c r="AF31" s="22" t="str">
        <f>IF(DATOS_FORMS!AF31="","",IFERROR(VLOOKUP(TRIM(DATOS_FORMS!AF31),ESCALAS!$A$25:$B$30,2,0),"?"))</f>
        <v/>
      </c>
      <c r="AG31" s="22" t="str">
        <f>IF(DATOS_FORMS!AG31="","",IFERROR(VLOOKUP(TRIM(DATOS_FORMS!AG31),ESCALAS!$A$25:$B$30,2,0),"?"))</f>
        <v/>
      </c>
      <c r="AH31" s="22" t="str">
        <f>IF(DATOS_FORMS!AH31="","",IFERROR(VLOOKUP(TRIM(DATOS_FORMS!AH31),ESCALAS!$A$25:$B$30,2,0),"?"))</f>
        <v/>
      </c>
      <c r="AI31" s="22" t="str">
        <f>IF(DATOS_FORMS!AI31="","",IFERROR(VLOOKUP(TRIM(DATOS_FORMS!AI31),ESCALAS!$A$25:$B$30,2,0),"?"))</f>
        <v/>
      </c>
      <c r="AJ31" s="22" t="str">
        <f>IF(DATOS_FORMS!AJ31="","",IFERROR(VLOOKUP(TRIM(DATOS_FORMS!AJ31),ESCALAS!$A$25:$B$30,2,0),"?"))</f>
        <v/>
      </c>
      <c r="AK31" s="22" t="str">
        <f>IF(DATOS_FORMS!AK31="","",IFERROR(VLOOKUP(TRIM(DATOS_FORMS!AK31),ESCALAS!$A$25:$B$30,2,0),"?"))</f>
        <v/>
      </c>
      <c r="AL31" s="22" t="str">
        <f>IF(DATOS_FORMS!AL31="","",IFERROR(VLOOKUP(TRIM(DATOS_FORMS!AL31),ESCALAS!$A$25:$B$30,2,0),"?"))</f>
        <v/>
      </c>
      <c r="AM31" s="22" t="str">
        <f>IF(DATOS_FORMS!AM31="","",IFERROR(VLOOKUP(TRIM(DATOS_FORMS!AM31),ESCALAS!$A$35:$B$41,2,0),"?"))</f>
        <v/>
      </c>
      <c r="AN31" s="22" t="str">
        <f>IF(DATOS_FORMS!AN31="","",IFERROR(VLOOKUP(TRIM(DATOS_FORMS!AN31),ESCALAS!$A$35:$B$41,2,0),"?"))</f>
        <v/>
      </c>
      <c r="AO31" s="22" t="str">
        <f>IF(DATOS_FORMS!AO31="","",IFERROR(VLOOKUP(TRIM(DATOS_FORMS!AO31),ESCALAS!$A$35:$B$41,2,0),"?"))</f>
        <v/>
      </c>
      <c r="AP31" s="22" t="str">
        <f>IF(DATOS_FORMS!AP31="","",IFERROR(VLOOKUP(TRIM(DATOS_FORMS!AP31),ESCALAS!$A$35:$B$41,2,0),"?"))</f>
        <v/>
      </c>
      <c r="AQ31" s="22" t="str">
        <f>IF(DATOS_FORMS!AQ31="","",IFERROR(VLOOKUP(TRIM(DATOS_FORMS!AQ31),ESCALAS!$A$35:$B$41,2,0),"?"))</f>
        <v/>
      </c>
      <c r="AR31" s="22" t="str">
        <f>IF(DATOS_FORMS!AR31="","",IFERROR(VLOOKUP(TRIM(DATOS_FORMS!AR31),ESCALAS!$A$35:$B$41,2,0),"?"))</f>
        <v/>
      </c>
      <c r="AS31" s="22" t="str">
        <f>IF(DATOS_FORMS!AS31="","",IFERROR(VLOOKUP(TRIM(DATOS_FORMS!AS31),ESCALAS!$A$35:$B$41,2,0),"?"))</f>
        <v/>
      </c>
      <c r="AT31" s="22" t="str">
        <f>IF(DATOS_FORMS!AT31="","",IFERROR(VLOOKUP(TRIM(DATOS_FORMS!AT31),ESCALAS!$A$35:$B$41,2,0),"?"))</f>
        <v/>
      </c>
      <c r="AU31" s="22" t="str">
        <f>IF(DATOS_FORMS!AU31="","",IFERROR(VLOOKUP(TRIM(DATOS_FORMS!AU31),ESCALAS!$A$35:$B$41,2,0),"?"))</f>
        <v/>
      </c>
      <c r="AV31" s="22" t="str">
        <f>IF(DATOS_FORMS!AV31="","",IFERROR(VLOOKUP(TRIM(DATOS_FORMS!AV31),ESCALAS!$A$46:$B$49,2,0),"?"))</f>
        <v/>
      </c>
      <c r="AW31" s="22" t="str">
        <f>IF(DATOS_FORMS!AW31="","",IFERROR(VLOOKUP(TRIM(DATOS_FORMS!AW31),ESCALAS!$A$46:$B$49,2,0),"?"))</f>
        <v/>
      </c>
      <c r="AX31" s="22" t="str">
        <f>IF(DATOS_FORMS!AX31="","",IFERROR(VLOOKUP(TRIM(DATOS_FORMS!AX31),ESCALAS!$A$46:$B$49,2,0),"?"))</f>
        <v/>
      </c>
      <c r="AY31" s="22" t="str">
        <f>IF(DATOS_FORMS!AY31="","",IFERROR(VLOOKUP(TRIM(DATOS_FORMS!AY31),ESCALAS!$A$46:$B$49,2,0),"?"))</f>
        <v/>
      </c>
      <c r="AZ31" s="22" t="str">
        <f>IF(DATOS_FORMS!AZ31="","",IFERROR(VLOOKUP(TRIM(DATOS_FORMS!AZ31),ESCALAS!$A$46:$B$49,2,0),"?"))</f>
        <v/>
      </c>
      <c r="BA31" s="22" t="str">
        <f>IF(DATOS_FORMS!BA31="","",IFERROR(VLOOKUP(TRIM(DATOS_FORMS!BA31),ESCALAS!$A$46:$B$49,2,0),"?"))</f>
        <v/>
      </c>
      <c r="BB31" s="22" t="str">
        <f>IF(DATOS_FORMS!BB31="","",IFERROR(VLOOKUP(TRIM(DATOS_FORMS!BB31),ESCALAS!$A$46:$B$49,2,0),"?"))</f>
        <v/>
      </c>
      <c r="BC31" s="22" t="str">
        <f>IF(DATOS_FORMS!BC31="","",IFERROR(VLOOKUP(TRIM(DATOS_FORMS!BC31),ESCALAS!$A$46:$B$49,2,0),"?"))</f>
        <v/>
      </c>
      <c r="BD31" s="22" t="str">
        <f>IF(DATOS_FORMS!BD31="","",IFERROR(VLOOKUP(TRIM(DATOS_FORMS!BD31),ESCALAS!$A$46:$B$49,2,0),"?"))</f>
        <v/>
      </c>
      <c r="BE31" s="22" t="str">
        <f>IF(DATOS_FORMS!BE31="","",IFERROR(VLOOKUP(TRIM(DATOS_FORMS!BE31),ESCALAS!$A$46:$B$49,2,0),"?"))</f>
        <v/>
      </c>
      <c r="BF31" s="22" t="str">
        <f>IF(DATOS_FORMS!BF31="","",IFERROR(VLOOKUP(TRIM(DATOS_FORMS!BF31),ESCALAS!$A$46:$B$49,2,0),"?"))</f>
        <v/>
      </c>
      <c r="BG31" s="22" t="str">
        <f>IF(DATOS_FORMS!BG31="","",IFERROR(VLOOKUP(TRIM(DATOS_FORMS!BG31),ESCALAS!$A$46:$B$49,2,0),"?"))</f>
        <v/>
      </c>
      <c r="BH31" s="22" t="str">
        <f>IF(DATOS_FORMS!BH31="","",IFERROR(VLOOKUP(TRIM(DATOS_FORMS!BH31),ESCALAS!$A$46:$B$49,2,0),"?"))</f>
        <v/>
      </c>
      <c r="BI31" s="22" t="str">
        <f>IF(DATOS_FORMS!BI31="","",IFERROR(VLOOKUP(TRIM(DATOS_FORMS!BI31),ESCALAS!$A$46:$B$49,2,0),"?"))</f>
        <v/>
      </c>
      <c r="BJ31" s="22" t="str">
        <f>IF(DATOS_FORMS!BJ31="","",IFERROR(VLOOKUP(TRIM(DATOS_FORMS!BJ31),ESCALAS!$A$46:$B$49,2,0),"?"))</f>
        <v/>
      </c>
    </row>
    <row r="32" spans="1:62" x14ac:dyDescent="0.25">
      <c r="A32" s="22" t="str">
        <f>IF(DATOS_FORMS!B32="","",ROW()-1)</f>
        <v/>
      </c>
      <c r="B32" s="22" t="str">
        <f>IF(DATOS_FORMS!B32="","",IFERROR(VALUE(TRIM(DATOS_FORMS!B32)),IFERROR(VALUE(LEFT(TRIM(DATOS_FORMS!B32),FIND(" ",TRIM(DATOS_FORMS!B32)&amp;" ")-1)),"?")))</f>
        <v/>
      </c>
      <c r="C32" s="22" t="str">
        <f>IF(DATOS_FORMS!C32="","",IFERROR(VLOOKUP(TRIM(DATOS_FORMS!C32),ESCALAS!$A$54:$B$55,2,0),"?"))</f>
        <v/>
      </c>
      <c r="D32" s="22" t="str">
        <f>IF(DATOS_FORMS!D32="","",IFERROR(VLOOKUP(TRIM(DATOS_FORMS!D32),ESCALAS!$A$67:$B$68,2,0),"?"))</f>
        <v/>
      </c>
      <c r="E32" s="23" t="str">
        <f>IF(DATOS_FORMS!E32="","",DATOS_FORMS!E32)</f>
        <v/>
      </c>
      <c r="F32" s="23" t="str">
        <f>IF(DATOS_FORMS!F32="","",DATOS_FORMS!F32)</f>
        <v/>
      </c>
      <c r="G32" s="22" t="str">
        <f>IF(DATOS_FORMS!G32="","",IFERROR(VLOOKUP(TRIM(DATOS_FORMS!G32),ESCALAS!$A$60:$B$62,2,0),"?"))</f>
        <v/>
      </c>
      <c r="H32" s="23" t="str">
        <f>IF(DATOS_FORMS!H32="","",DATOS_FORMS!H32)</f>
        <v/>
      </c>
      <c r="I32" s="22" t="str">
        <f>IF(DATOS_FORMS!I32="","",IFERROR(VLOOKUP(TRIM(DATOS_FORMS!I32),ESCALAS!$A$60:$B$62,2,0),"?"))</f>
        <v/>
      </c>
      <c r="J32" s="22" t="str">
        <f>IF(DATOS_FORMS!J32="","",IFERROR(VLOOKUP(TRIM(DATOS_FORMS!J32),ESCALAS!$A$73:$B$86,2,0),7))</f>
        <v/>
      </c>
      <c r="K32" s="22" t="str">
        <f>IF(DATOS_FORMS!K32="","",IFERROR(VLOOKUP(TRIM(DATOS_FORMS!K32),ESCALAS!$A$6:$B$12,2,0),"?"))</f>
        <v/>
      </c>
      <c r="L32" s="22" t="str">
        <f>IF(DATOS_FORMS!L32="","",IFERROR(VLOOKUP(TRIM(DATOS_FORMS!L32),ESCALAS!$A$6:$B$12,2,0),"?"))</f>
        <v/>
      </c>
      <c r="M32" s="22" t="str">
        <f>IF(DATOS_FORMS!M32="","",IFERROR(VLOOKUP(TRIM(DATOS_FORMS!M32),ESCALAS!$A$6:$B$12,2,0),"?"))</f>
        <v/>
      </c>
      <c r="N32" s="22" t="str">
        <f>IF(DATOS_FORMS!N32="","",IFERROR(VLOOKUP(TRIM(DATOS_FORMS!N32),ESCALAS!$A$6:$B$12,2,0),"?"))</f>
        <v/>
      </c>
      <c r="O32" s="22" t="str">
        <f>IF(DATOS_FORMS!O32="","",IFERROR(VLOOKUP(TRIM(DATOS_FORMS!O32),ESCALAS!$A$6:$B$12,2,0),"?"))</f>
        <v/>
      </c>
      <c r="P32" s="22" t="str">
        <f>IF(DATOS_FORMS!P32="","",IFERROR(VLOOKUP(TRIM(DATOS_FORMS!P32),ESCALAS!$A$6:$B$12,2,0),"?"))</f>
        <v/>
      </c>
      <c r="Q32" s="22" t="str">
        <f>IF(DATOS_FORMS!Q32="","",IFERROR(VLOOKUP(TRIM(DATOS_FORMS!Q32),ESCALAS!$A$6:$B$12,2,0),"?"))</f>
        <v/>
      </c>
      <c r="R32" s="22" t="str">
        <f>IF(DATOS_FORMS!R32="","",IFERROR(VLOOKUP(TRIM(DATOS_FORMS!R32),ESCALAS!$A$6:$B$12,2,0),"?"))</f>
        <v/>
      </c>
      <c r="S32" s="22" t="str">
        <f>IF(DATOS_FORMS!S32="","",IFERROR(VLOOKUP(TRIM(DATOS_FORMS!S32),ESCALAS!$A$6:$B$12,2,0),"?"))</f>
        <v/>
      </c>
      <c r="T32" s="22" t="str">
        <f>IF(DATOS_FORMS!T32="","",IFERROR(VLOOKUP(TRIM(DATOS_FORMS!T32),ESCALAS!$A$6:$B$12,2,0),"?"))</f>
        <v/>
      </c>
      <c r="U32" s="22" t="str">
        <f>IF(DATOS_FORMS!U32="","",IFERROR(VLOOKUP(TRIM(DATOS_FORMS!U32),ESCALAS!$A$17:$B$20,2,0),"?"))</f>
        <v/>
      </c>
      <c r="V32" s="22" t="str">
        <f>IF(DATOS_FORMS!V32="","",IFERROR(VLOOKUP(TRIM(DATOS_FORMS!V32),ESCALAS!$A$17:$B$20,2,0),"?"))</f>
        <v/>
      </c>
      <c r="W32" s="22" t="str">
        <f>IF(DATOS_FORMS!W32="","",IFERROR(VLOOKUP(TRIM(DATOS_FORMS!W32),ESCALAS!$A$17:$B$20,2,0),"?"))</f>
        <v/>
      </c>
      <c r="X32" s="22" t="str">
        <f>IF(DATOS_FORMS!X32="","",IFERROR(VLOOKUP(TRIM(DATOS_FORMS!X32),ESCALAS!$A$17:$B$20,2,0),"?"))</f>
        <v/>
      </c>
      <c r="Y32" s="22" t="str">
        <f>IF(DATOS_FORMS!Y32="","",IFERROR(VLOOKUP(TRIM(DATOS_FORMS!Y32),ESCALAS!$A$17:$B$20,2,0),"?"))</f>
        <v/>
      </c>
      <c r="Z32" s="22" t="str">
        <f>IF(DATOS_FORMS!Z32="","",IFERROR(VLOOKUP(TRIM(DATOS_FORMS!Z32),ESCALAS!$A$17:$B$20,2,0),"?"))</f>
        <v/>
      </c>
      <c r="AA32" s="22" t="str">
        <f>IF(DATOS_FORMS!AA32="","",IFERROR(VLOOKUP(TRIM(DATOS_FORMS!AA32),ESCALAS!$A$17:$B$20,2,0),"?"))</f>
        <v/>
      </c>
      <c r="AB32" s="22" t="str">
        <f>IF(DATOS_FORMS!AB32="","",IFERROR(VLOOKUP(TRIM(DATOS_FORMS!AB32),ESCALAS!$A$17:$B$20,2,0),"?"))</f>
        <v/>
      </c>
      <c r="AC32" s="22" t="str">
        <f>IF(DATOS_FORMS!AC32="","",IFERROR(VLOOKUP(TRIM(DATOS_FORMS!AC32),ESCALAS!$A$25:$B$30,2,0),"?"))</f>
        <v/>
      </c>
      <c r="AD32" s="22" t="str">
        <f>IF(DATOS_FORMS!AD32="","",IFERROR(VLOOKUP(TRIM(DATOS_FORMS!AD32),ESCALAS!$A$25:$B$30,2,0),"?"))</f>
        <v/>
      </c>
      <c r="AE32" s="22" t="str">
        <f>IF(DATOS_FORMS!AE32="","",IFERROR(VLOOKUP(TRIM(DATOS_FORMS!AE32),ESCALAS!$A$25:$B$30,2,0),"?"))</f>
        <v/>
      </c>
      <c r="AF32" s="22" t="str">
        <f>IF(DATOS_FORMS!AF32="","",IFERROR(VLOOKUP(TRIM(DATOS_FORMS!AF32),ESCALAS!$A$25:$B$30,2,0),"?"))</f>
        <v/>
      </c>
      <c r="AG32" s="22" t="str">
        <f>IF(DATOS_FORMS!AG32="","",IFERROR(VLOOKUP(TRIM(DATOS_FORMS!AG32),ESCALAS!$A$25:$B$30,2,0),"?"))</f>
        <v/>
      </c>
      <c r="AH32" s="22" t="str">
        <f>IF(DATOS_FORMS!AH32="","",IFERROR(VLOOKUP(TRIM(DATOS_FORMS!AH32),ESCALAS!$A$25:$B$30,2,0),"?"))</f>
        <v/>
      </c>
      <c r="AI32" s="22" t="str">
        <f>IF(DATOS_FORMS!AI32="","",IFERROR(VLOOKUP(TRIM(DATOS_FORMS!AI32),ESCALAS!$A$25:$B$30,2,0),"?"))</f>
        <v/>
      </c>
      <c r="AJ32" s="22" t="str">
        <f>IF(DATOS_FORMS!AJ32="","",IFERROR(VLOOKUP(TRIM(DATOS_FORMS!AJ32),ESCALAS!$A$25:$B$30,2,0),"?"))</f>
        <v/>
      </c>
      <c r="AK32" s="22" t="str">
        <f>IF(DATOS_FORMS!AK32="","",IFERROR(VLOOKUP(TRIM(DATOS_FORMS!AK32),ESCALAS!$A$25:$B$30,2,0),"?"))</f>
        <v/>
      </c>
      <c r="AL32" s="22" t="str">
        <f>IF(DATOS_FORMS!AL32="","",IFERROR(VLOOKUP(TRIM(DATOS_FORMS!AL32),ESCALAS!$A$25:$B$30,2,0),"?"))</f>
        <v/>
      </c>
      <c r="AM32" s="22" t="str">
        <f>IF(DATOS_FORMS!AM32="","",IFERROR(VLOOKUP(TRIM(DATOS_FORMS!AM32),ESCALAS!$A$35:$B$41,2,0),"?"))</f>
        <v/>
      </c>
      <c r="AN32" s="22" t="str">
        <f>IF(DATOS_FORMS!AN32="","",IFERROR(VLOOKUP(TRIM(DATOS_FORMS!AN32),ESCALAS!$A$35:$B$41,2,0),"?"))</f>
        <v/>
      </c>
      <c r="AO32" s="22" t="str">
        <f>IF(DATOS_FORMS!AO32="","",IFERROR(VLOOKUP(TRIM(DATOS_FORMS!AO32),ESCALAS!$A$35:$B$41,2,0),"?"))</f>
        <v/>
      </c>
      <c r="AP32" s="22" t="str">
        <f>IF(DATOS_FORMS!AP32="","",IFERROR(VLOOKUP(TRIM(DATOS_FORMS!AP32),ESCALAS!$A$35:$B$41,2,0),"?"))</f>
        <v/>
      </c>
      <c r="AQ32" s="22" t="str">
        <f>IF(DATOS_FORMS!AQ32="","",IFERROR(VLOOKUP(TRIM(DATOS_FORMS!AQ32),ESCALAS!$A$35:$B$41,2,0),"?"))</f>
        <v/>
      </c>
      <c r="AR32" s="22" t="str">
        <f>IF(DATOS_FORMS!AR32="","",IFERROR(VLOOKUP(TRIM(DATOS_FORMS!AR32),ESCALAS!$A$35:$B$41,2,0),"?"))</f>
        <v/>
      </c>
      <c r="AS32" s="22" t="str">
        <f>IF(DATOS_FORMS!AS32="","",IFERROR(VLOOKUP(TRIM(DATOS_FORMS!AS32),ESCALAS!$A$35:$B$41,2,0),"?"))</f>
        <v/>
      </c>
      <c r="AT32" s="22" t="str">
        <f>IF(DATOS_FORMS!AT32="","",IFERROR(VLOOKUP(TRIM(DATOS_FORMS!AT32),ESCALAS!$A$35:$B$41,2,0),"?"))</f>
        <v/>
      </c>
      <c r="AU32" s="22" t="str">
        <f>IF(DATOS_FORMS!AU32="","",IFERROR(VLOOKUP(TRIM(DATOS_FORMS!AU32),ESCALAS!$A$35:$B$41,2,0),"?"))</f>
        <v/>
      </c>
      <c r="AV32" s="22" t="str">
        <f>IF(DATOS_FORMS!AV32="","",IFERROR(VLOOKUP(TRIM(DATOS_FORMS!AV32),ESCALAS!$A$46:$B$49,2,0),"?"))</f>
        <v/>
      </c>
      <c r="AW32" s="22" t="str">
        <f>IF(DATOS_FORMS!AW32="","",IFERROR(VLOOKUP(TRIM(DATOS_FORMS!AW32),ESCALAS!$A$46:$B$49,2,0),"?"))</f>
        <v/>
      </c>
      <c r="AX32" s="22" t="str">
        <f>IF(DATOS_FORMS!AX32="","",IFERROR(VLOOKUP(TRIM(DATOS_FORMS!AX32),ESCALAS!$A$46:$B$49,2,0),"?"))</f>
        <v/>
      </c>
      <c r="AY32" s="22" t="str">
        <f>IF(DATOS_FORMS!AY32="","",IFERROR(VLOOKUP(TRIM(DATOS_FORMS!AY32),ESCALAS!$A$46:$B$49,2,0),"?"))</f>
        <v/>
      </c>
      <c r="AZ32" s="22" t="str">
        <f>IF(DATOS_FORMS!AZ32="","",IFERROR(VLOOKUP(TRIM(DATOS_FORMS!AZ32),ESCALAS!$A$46:$B$49,2,0),"?"))</f>
        <v/>
      </c>
      <c r="BA32" s="22" t="str">
        <f>IF(DATOS_FORMS!BA32="","",IFERROR(VLOOKUP(TRIM(DATOS_FORMS!BA32),ESCALAS!$A$46:$B$49,2,0),"?"))</f>
        <v/>
      </c>
      <c r="BB32" s="22" t="str">
        <f>IF(DATOS_FORMS!BB32="","",IFERROR(VLOOKUP(TRIM(DATOS_FORMS!BB32),ESCALAS!$A$46:$B$49,2,0),"?"))</f>
        <v/>
      </c>
      <c r="BC32" s="22" t="str">
        <f>IF(DATOS_FORMS!BC32="","",IFERROR(VLOOKUP(TRIM(DATOS_FORMS!BC32),ESCALAS!$A$46:$B$49,2,0),"?"))</f>
        <v/>
      </c>
      <c r="BD32" s="22" t="str">
        <f>IF(DATOS_FORMS!BD32="","",IFERROR(VLOOKUP(TRIM(DATOS_FORMS!BD32),ESCALAS!$A$46:$B$49,2,0),"?"))</f>
        <v/>
      </c>
      <c r="BE32" s="22" t="str">
        <f>IF(DATOS_FORMS!BE32="","",IFERROR(VLOOKUP(TRIM(DATOS_FORMS!BE32),ESCALAS!$A$46:$B$49,2,0),"?"))</f>
        <v/>
      </c>
      <c r="BF32" s="22" t="str">
        <f>IF(DATOS_FORMS!BF32="","",IFERROR(VLOOKUP(TRIM(DATOS_FORMS!BF32),ESCALAS!$A$46:$B$49,2,0),"?"))</f>
        <v/>
      </c>
      <c r="BG32" s="22" t="str">
        <f>IF(DATOS_FORMS!BG32="","",IFERROR(VLOOKUP(TRIM(DATOS_FORMS!BG32),ESCALAS!$A$46:$B$49,2,0),"?"))</f>
        <v/>
      </c>
      <c r="BH32" s="22" t="str">
        <f>IF(DATOS_FORMS!BH32="","",IFERROR(VLOOKUP(TRIM(DATOS_FORMS!BH32),ESCALAS!$A$46:$B$49,2,0),"?"))</f>
        <v/>
      </c>
      <c r="BI32" s="22" t="str">
        <f>IF(DATOS_FORMS!BI32="","",IFERROR(VLOOKUP(TRIM(DATOS_FORMS!BI32),ESCALAS!$A$46:$B$49,2,0),"?"))</f>
        <v/>
      </c>
      <c r="BJ32" s="22" t="str">
        <f>IF(DATOS_FORMS!BJ32="","",IFERROR(VLOOKUP(TRIM(DATOS_FORMS!BJ32),ESCALAS!$A$46:$B$49,2,0),"?"))</f>
        <v/>
      </c>
    </row>
    <row r="33" spans="1:62" x14ac:dyDescent="0.25">
      <c r="A33" s="22" t="str">
        <f>IF(DATOS_FORMS!B33="","",ROW()-1)</f>
        <v/>
      </c>
      <c r="B33" s="22" t="str">
        <f>IF(DATOS_FORMS!B33="","",IFERROR(VALUE(TRIM(DATOS_FORMS!B33)),IFERROR(VALUE(LEFT(TRIM(DATOS_FORMS!B33),FIND(" ",TRIM(DATOS_FORMS!B33)&amp;" ")-1)),"?")))</f>
        <v/>
      </c>
      <c r="C33" s="22" t="str">
        <f>IF(DATOS_FORMS!C33="","",IFERROR(VLOOKUP(TRIM(DATOS_FORMS!C33),ESCALAS!$A$54:$B$55,2,0),"?"))</f>
        <v/>
      </c>
      <c r="D33" s="22" t="str">
        <f>IF(DATOS_FORMS!D33="","",IFERROR(VLOOKUP(TRIM(DATOS_FORMS!D33),ESCALAS!$A$67:$B$68,2,0),"?"))</f>
        <v/>
      </c>
      <c r="E33" s="23" t="str">
        <f>IF(DATOS_FORMS!E33="","",DATOS_FORMS!E33)</f>
        <v/>
      </c>
      <c r="F33" s="23" t="str">
        <f>IF(DATOS_FORMS!F33="","",DATOS_FORMS!F33)</f>
        <v/>
      </c>
      <c r="G33" s="22" t="str">
        <f>IF(DATOS_FORMS!G33="","",IFERROR(VLOOKUP(TRIM(DATOS_FORMS!G33),ESCALAS!$A$60:$B$62,2,0),"?"))</f>
        <v/>
      </c>
      <c r="H33" s="23" t="str">
        <f>IF(DATOS_FORMS!H33="","",DATOS_FORMS!H33)</f>
        <v/>
      </c>
      <c r="I33" s="22" t="str">
        <f>IF(DATOS_FORMS!I33="","",IFERROR(VLOOKUP(TRIM(DATOS_FORMS!I33),ESCALAS!$A$60:$B$62,2,0),"?"))</f>
        <v/>
      </c>
      <c r="J33" s="22" t="str">
        <f>IF(DATOS_FORMS!J33="","",IFERROR(VLOOKUP(TRIM(DATOS_FORMS!J33),ESCALAS!$A$73:$B$86,2,0),7))</f>
        <v/>
      </c>
      <c r="K33" s="22" t="str">
        <f>IF(DATOS_FORMS!K33="","",IFERROR(VLOOKUP(TRIM(DATOS_FORMS!K33),ESCALAS!$A$6:$B$12,2,0),"?"))</f>
        <v/>
      </c>
      <c r="L33" s="22" t="str">
        <f>IF(DATOS_FORMS!L33="","",IFERROR(VLOOKUP(TRIM(DATOS_FORMS!L33),ESCALAS!$A$6:$B$12,2,0),"?"))</f>
        <v/>
      </c>
      <c r="M33" s="22" t="str">
        <f>IF(DATOS_FORMS!M33="","",IFERROR(VLOOKUP(TRIM(DATOS_FORMS!M33),ESCALAS!$A$6:$B$12,2,0),"?"))</f>
        <v/>
      </c>
      <c r="N33" s="22" t="str">
        <f>IF(DATOS_FORMS!N33="","",IFERROR(VLOOKUP(TRIM(DATOS_FORMS!N33),ESCALAS!$A$6:$B$12,2,0),"?"))</f>
        <v/>
      </c>
      <c r="O33" s="22" t="str">
        <f>IF(DATOS_FORMS!O33="","",IFERROR(VLOOKUP(TRIM(DATOS_FORMS!O33),ESCALAS!$A$6:$B$12,2,0),"?"))</f>
        <v/>
      </c>
      <c r="P33" s="22" t="str">
        <f>IF(DATOS_FORMS!P33="","",IFERROR(VLOOKUP(TRIM(DATOS_FORMS!P33),ESCALAS!$A$6:$B$12,2,0),"?"))</f>
        <v/>
      </c>
      <c r="Q33" s="22" t="str">
        <f>IF(DATOS_FORMS!Q33="","",IFERROR(VLOOKUP(TRIM(DATOS_FORMS!Q33),ESCALAS!$A$6:$B$12,2,0),"?"))</f>
        <v/>
      </c>
      <c r="R33" s="22" t="str">
        <f>IF(DATOS_FORMS!R33="","",IFERROR(VLOOKUP(TRIM(DATOS_FORMS!R33),ESCALAS!$A$6:$B$12,2,0),"?"))</f>
        <v/>
      </c>
      <c r="S33" s="22" t="str">
        <f>IF(DATOS_FORMS!S33="","",IFERROR(VLOOKUP(TRIM(DATOS_FORMS!S33),ESCALAS!$A$6:$B$12,2,0),"?"))</f>
        <v/>
      </c>
      <c r="T33" s="22" t="str">
        <f>IF(DATOS_FORMS!T33="","",IFERROR(VLOOKUP(TRIM(DATOS_FORMS!T33),ESCALAS!$A$6:$B$12,2,0),"?"))</f>
        <v/>
      </c>
      <c r="U33" s="22" t="str">
        <f>IF(DATOS_FORMS!U33="","",IFERROR(VLOOKUP(TRIM(DATOS_FORMS!U33),ESCALAS!$A$17:$B$20,2,0),"?"))</f>
        <v/>
      </c>
      <c r="V33" s="22" t="str">
        <f>IF(DATOS_FORMS!V33="","",IFERROR(VLOOKUP(TRIM(DATOS_FORMS!V33),ESCALAS!$A$17:$B$20,2,0),"?"))</f>
        <v/>
      </c>
      <c r="W33" s="22" t="str">
        <f>IF(DATOS_FORMS!W33="","",IFERROR(VLOOKUP(TRIM(DATOS_FORMS!W33),ESCALAS!$A$17:$B$20,2,0),"?"))</f>
        <v/>
      </c>
      <c r="X33" s="22" t="str">
        <f>IF(DATOS_FORMS!X33="","",IFERROR(VLOOKUP(TRIM(DATOS_FORMS!X33),ESCALAS!$A$17:$B$20,2,0),"?"))</f>
        <v/>
      </c>
      <c r="Y33" s="22" t="str">
        <f>IF(DATOS_FORMS!Y33="","",IFERROR(VLOOKUP(TRIM(DATOS_FORMS!Y33),ESCALAS!$A$17:$B$20,2,0),"?"))</f>
        <v/>
      </c>
      <c r="Z33" s="22" t="str">
        <f>IF(DATOS_FORMS!Z33="","",IFERROR(VLOOKUP(TRIM(DATOS_FORMS!Z33),ESCALAS!$A$17:$B$20,2,0),"?"))</f>
        <v/>
      </c>
      <c r="AA33" s="22" t="str">
        <f>IF(DATOS_FORMS!AA33="","",IFERROR(VLOOKUP(TRIM(DATOS_FORMS!AA33),ESCALAS!$A$17:$B$20,2,0),"?"))</f>
        <v/>
      </c>
      <c r="AB33" s="22" t="str">
        <f>IF(DATOS_FORMS!AB33="","",IFERROR(VLOOKUP(TRIM(DATOS_FORMS!AB33),ESCALAS!$A$17:$B$20,2,0),"?"))</f>
        <v/>
      </c>
      <c r="AC33" s="22" t="str">
        <f>IF(DATOS_FORMS!AC33="","",IFERROR(VLOOKUP(TRIM(DATOS_FORMS!AC33),ESCALAS!$A$25:$B$30,2,0),"?"))</f>
        <v/>
      </c>
      <c r="AD33" s="22" t="str">
        <f>IF(DATOS_FORMS!AD33="","",IFERROR(VLOOKUP(TRIM(DATOS_FORMS!AD33),ESCALAS!$A$25:$B$30,2,0),"?"))</f>
        <v/>
      </c>
      <c r="AE33" s="22" t="str">
        <f>IF(DATOS_FORMS!AE33="","",IFERROR(VLOOKUP(TRIM(DATOS_FORMS!AE33),ESCALAS!$A$25:$B$30,2,0),"?"))</f>
        <v/>
      </c>
      <c r="AF33" s="22" t="str">
        <f>IF(DATOS_FORMS!AF33="","",IFERROR(VLOOKUP(TRIM(DATOS_FORMS!AF33),ESCALAS!$A$25:$B$30,2,0),"?"))</f>
        <v/>
      </c>
      <c r="AG33" s="22" t="str">
        <f>IF(DATOS_FORMS!AG33="","",IFERROR(VLOOKUP(TRIM(DATOS_FORMS!AG33),ESCALAS!$A$25:$B$30,2,0),"?"))</f>
        <v/>
      </c>
      <c r="AH33" s="22" t="str">
        <f>IF(DATOS_FORMS!AH33="","",IFERROR(VLOOKUP(TRIM(DATOS_FORMS!AH33),ESCALAS!$A$25:$B$30,2,0),"?"))</f>
        <v/>
      </c>
      <c r="AI33" s="22" t="str">
        <f>IF(DATOS_FORMS!AI33="","",IFERROR(VLOOKUP(TRIM(DATOS_FORMS!AI33),ESCALAS!$A$25:$B$30,2,0),"?"))</f>
        <v/>
      </c>
      <c r="AJ33" s="22" t="str">
        <f>IF(DATOS_FORMS!AJ33="","",IFERROR(VLOOKUP(TRIM(DATOS_FORMS!AJ33),ESCALAS!$A$25:$B$30,2,0),"?"))</f>
        <v/>
      </c>
      <c r="AK33" s="22" t="str">
        <f>IF(DATOS_FORMS!AK33="","",IFERROR(VLOOKUP(TRIM(DATOS_FORMS!AK33),ESCALAS!$A$25:$B$30,2,0),"?"))</f>
        <v/>
      </c>
      <c r="AL33" s="22" t="str">
        <f>IF(DATOS_FORMS!AL33="","",IFERROR(VLOOKUP(TRIM(DATOS_FORMS!AL33),ESCALAS!$A$25:$B$30,2,0),"?"))</f>
        <v/>
      </c>
      <c r="AM33" s="22" t="str">
        <f>IF(DATOS_FORMS!AM33="","",IFERROR(VLOOKUP(TRIM(DATOS_FORMS!AM33),ESCALAS!$A$35:$B$41,2,0),"?"))</f>
        <v/>
      </c>
      <c r="AN33" s="22" t="str">
        <f>IF(DATOS_FORMS!AN33="","",IFERROR(VLOOKUP(TRIM(DATOS_FORMS!AN33),ESCALAS!$A$35:$B$41,2,0),"?"))</f>
        <v/>
      </c>
      <c r="AO33" s="22" t="str">
        <f>IF(DATOS_FORMS!AO33="","",IFERROR(VLOOKUP(TRIM(DATOS_FORMS!AO33),ESCALAS!$A$35:$B$41,2,0),"?"))</f>
        <v/>
      </c>
      <c r="AP33" s="22" t="str">
        <f>IF(DATOS_FORMS!AP33="","",IFERROR(VLOOKUP(TRIM(DATOS_FORMS!AP33),ESCALAS!$A$35:$B$41,2,0),"?"))</f>
        <v/>
      </c>
      <c r="AQ33" s="22" t="str">
        <f>IF(DATOS_FORMS!AQ33="","",IFERROR(VLOOKUP(TRIM(DATOS_FORMS!AQ33),ESCALAS!$A$35:$B$41,2,0),"?"))</f>
        <v/>
      </c>
      <c r="AR33" s="22" t="str">
        <f>IF(DATOS_FORMS!AR33="","",IFERROR(VLOOKUP(TRIM(DATOS_FORMS!AR33),ESCALAS!$A$35:$B$41,2,0),"?"))</f>
        <v/>
      </c>
      <c r="AS33" s="22" t="str">
        <f>IF(DATOS_FORMS!AS33="","",IFERROR(VLOOKUP(TRIM(DATOS_FORMS!AS33),ESCALAS!$A$35:$B$41,2,0),"?"))</f>
        <v/>
      </c>
      <c r="AT33" s="22" t="str">
        <f>IF(DATOS_FORMS!AT33="","",IFERROR(VLOOKUP(TRIM(DATOS_FORMS!AT33),ESCALAS!$A$35:$B$41,2,0),"?"))</f>
        <v/>
      </c>
      <c r="AU33" s="22" t="str">
        <f>IF(DATOS_FORMS!AU33="","",IFERROR(VLOOKUP(TRIM(DATOS_FORMS!AU33),ESCALAS!$A$35:$B$41,2,0),"?"))</f>
        <v/>
      </c>
      <c r="AV33" s="22" t="str">
        <f>IF(DATOS_FORMS!AV33="","",IFERROR(VLOOKUP(TRIM(DATOS_FORMS!AV33),ESCALAS!$A$46:$B$49,2,0),"?"))</f>
        <v/>
      </c>
      <c r="AW33" s="22" t="str">
        <f>IF(DATOS_FORMS!AW33="","",IFERROR(VLOOKUP(TRIM(DATOS_FORMS!AW33),ESCALAS!$A$46:$B$49,2,0),"?"))</f>
        <v/>
      </c>
      <c r="AX33" s="22" t="str">
        <f>IF(DATOS_FORMS!AX33="","",IFERROR(VLOOKUP(TRIM(DATOS_FORMS!AX33),ESCALAS!$A$46:$B$49,2,0),"?"))</f>
        <v/>
      </c>
      <c r="AY33" s="22" t="str">
        <f>IF(DATOS_FORMS!AY33="","",IFERROR(VLOOKUP(TRIM(DATOS_FORMS!AY33),ESCALAS!$A$46:$B$49,2,0),"?"))</f>
        <v/>
      </c>
      <c r="AZ33" s="22" t="str">
        <f>IF(DATOS_FORMS!AZ33="","",IFERROR(VLOOKUP(TRIM(DATOS_FORMS!AZ33),ESCALAS!$A$46:$B$49,2,0),"?"))</f>
        <v/>
      </c>
      <c r="BA33" s="22" t="str">
        <f>IF(DATOS_FORMS!BA33="","",IFERROR(VLOOKUP(TRIM(DATOS_FORMS!BA33),ESCALAS!$A$46:$B$49,2,0),"?"))</f>
        <v/>
      </c>
      <c r="BB33" s="22" t="str">
        <f>IF(DATOS_FORMS!BB33="","",IFERROR(VLOOKUP(TRIM(DATOS_FORMS!BB33),ESCALAS!$A$46:$B$49,2,0),"?"))</f>
        <v/>
      </c>
      <c r="BC33" s="22" t="str">
        <f>IF(DATOS_FORMS!BC33="","",IFERROR(VLOOKUP(TRIM(DATOS_FORMS!BC33),ESCALAS!$A$46:$B$49,2,0),"?"))</f>
        <v/>
      </c>
      <c r="BD33" s="22" t="str">
        <f>IF(DATOS_FORMS!BD33="","",IFERROR(VLOOKUP(TRIM(DATOS_FORMS!BD33),ESCALAS!$A$46:$B$49,2,0),"?"))</f>
        <v/>
      </c>
      <c r="BE33" s="22" t="str">
        <f>IF(DATOS_FORMS!BE33="","",IFERROR(VLOOKUP(TRIM(DATOS_FORMS!BE33),ESCALAS!$A$46:$B$49,2,0),"?"))</f>
        <v/>
      </c>
      <c r="BF33" s="22" t="str">
        <f>IF(DATOS_FORMS!BF33="","",IFERROR(VLOOKUP(TRIM(DATOS_FORMS!BF33),ESCALAS!$A$46:$B$49,2,0),"?"))</f>
        <v/>
      </c>
      <c r="BG33" s="22" t="str">
        <f>IF(DATOS_FORMS!BG33="","",IFERROR(VLOOKUP(TRIM(DATOS_FORMS!BG33),ESCALAS!$A$46:$B$49,2,0),"?"))</f>
        <v/>
      </c>
      <c r="BH33" s="22" t="str">
        <f>IF(DATOS_FORMS!BH33="","",IFERROR(VLOOKUP(TRIM(DATOS_FORMS!BH33),ESCALAS!$A$46:$B$49,2,0),"?"))</f>
        <v/>
      </c>
      <c r="BI33" s="22" t="str">
        <f>IF(DATOS_FORMS!BI33="","",IFERROR(VLOOKUP(TRIM(DATOS_FORMS!BI33),ESCALAS!$A$46:$B$49,2,0),"?"))</f>
        <v/>
      </c>
      <c r="BJ33" s="22" t="str">
        <f>IF(DATOS_FORMS!BJ33="","",IFERROR(VLOOKUP(TRIM(DATOS_FORMS!BJ33),ESCALAS!$A$46:$B$49,2,0),"?"))</f>
        <v/>
      </c>
    </row>
    <row r="34" spans="1:62" x14ac:dyDescent="0.25">
      <c r="A34" s="22" t="str">
        <f>IF(DATOS_FORMS!B34="","",ROW()-1)</f>
        <v/>
      </c>
      <c r="B34" s="22" t="str">
        <f>IF(DATOS_FORMS!B34="","",IFERROR(VALUE(TRIM(DATOS_FORMS!B34)),IFERROR(VALUE(LEFT(TRIM(DATOS_FORMS!B34),FIND(" ",TRIM(DATOS_FORMS!B34)&amp;" ")-1)),"?")))</f>
        <v/>
      </c>
      <c r="C34" s="22" t="str">
        <f>IF(DATOS_FORMS!C34="","",IFERROR(VLOOKUP(TRIM(DATOS_FORMS!C34),ESCALAS!$A$54:$B$55,2,0),"?"))</f>
        <v/>
      </c>
      <c r="D34" s="22" t="str">
        <f>IF(DATOS_FORMS!D34="","",IFERROR(VLOOKUP(TRIM(DATOS_FORMS!D34),ESCALAS!$A$67:$B$68,2,0),"?"))</f>
        <v/>
      </c>
      <c r="E34" s="23" t="str">
        <f>IF(DATOS_FORMS!E34="","",DATOS_FORMS!E34)</f>
        <v/>
      </c>
      <c r="F34" s="23" t="str">
        <f>IF(DATOS_FORMS!F34="","",DATOS_FORMS!F34)</f>
        <v/>
      </c>
      <c r="G34" s="22" t="str">
        <f>IF(DATOS_FORMS!G34="","",IFERROR(VLOOKUP(TRIM(DATOS_FORMS!G34),ESCALAS!$A$60:$B$62,2,0),"?"))</f>
        <v/>
      </c>
      <c r="H34" s="23" t="str">
        <f>IF(DATOS_FORMS!H34="","",DATOS_FORMS!H34)</f>
        <v/>
      </c>
      <c r="I34" s="22" t="str">
        <f>IF(DATOS_FORMS!I34="","",IFERROR(VLOOKUP(TRIM(DATOS_FORMS!I34),ESCALAS!$A$60:$B$62,2,0),"?"))</f>
        <v/>
      </c>
      <c r="J34" s="22" t="str">
        <f>IF(DATOS_FORMS!J34="","",IFERROR(VLOOKUP(TRIM(DATOS_FORMS!J34),ESCALAS!$A$73:$B$86,2,0),7))</f>
        <v/>
      </c>
      <c r="K34" s="22" t="str">
        <f>IF(DATOS_FORMS!K34="","",IFERROR(VLOOKUP(TRIM(DATOS_FORMS!K34),ESCALAS!$A$6:$B$12,2,0),"?"))</f>
        <v/>
      </c>
      <c r="L34" s="22" t="str">
        <f>IF(DATOS_FORMS!L34="","",IFERROR(VLOOKUP(TRIM(DATOS_FORMS!L34),ESCALAS!$A$6:$B$12,2,0),"?"))</f>
        <v/>
      </c>
      <c r="M34" s="22" t="str">
        <f>IF(DATOS_FORMS!M34="","",IFERROR(VLOOKUP(TRIM(DATOS_FORMS!M34),ESCALAS!$A$6:$B$12,2,0),"?"))</f>
        <v/>
      </c>
      <c r="N34" s="22" t="str">
        <f>IF(DATOS_FORMS!N34="","",IFERROR(VLOOKUP(TRIM(DATOS_FORMS!N34),ESCALAS!$A$6:$B$12,2,0),"?"))</f>
        <v/>
      </c>
      <c r="O34" s="22" t="str">
        <f>IF(DATOS_FORMS!O34="","",IFERROR(VLOOKUP(TRIM(DATOS_FORMS!O34),ESCALAS!$A$6:$B$12,2,0),"?"))</f>
        <v/>
      </c>
      <c r="P34" s="22" t="str">
        <f>IF(DATOS_FORMS!P34="","",IFERROR(VLOOKUP(TRIM(DATOS_FORMS!P34),ESCALAS!$A$6:$B$12,2,0),"?"))</f>
        <v/>
      </c>
      <c r="Q34" s="22" t="str">
        <f>IF(DATOS_FORMS!Q34="","",IFERROR(VLOOKUP(TRIM(DATOS_FORMS!Q34),ESCALAS!$A$6:$B$12,2,0),"?"))</f>
        <v/>
      </c>
      <c r="R34" s="22" t="str">
        <f>IF(DATOS_FORMS!R34="","",IFERROR(VLOOKUP(TRIM(DATOS_FORMS!R34),ESCALAS!$A$6:$B$12,2,0),"?"))</f>
        <v/>
      </c>
      <c r="S34" s="22" t="str">
        <f>IF(DATOS_FORMS!S34="","",IFERROR(VLOOKUP(TRIM(DATOS_FORMS!S34),ESCALAS!$A$6:$B$12,2,0),"?"))</f>
        <v/>
      </c>
      <c r="T34" s="22" t="str">
        <f>IF(DATOS_FORMS!T34="","",IFERROR(VLOOKUP(TRIM(DATOS_FORMS!T34),ESCALAS!$A$6:$B$12,2,0),"?"))</f>
        <v/>
      </c>
      <c r="U34" s="22" t="str">
        <f>IF(DATOS_FORMS!U34="","",IFERROR(VLOOKUP(TRIM(DATOS_FORMS!U34),ESCALAS!$A$17:$B$20,2,0),"?"))</f>
        <v/>
      </c>
      <c r="V34" s="22" t="str">
        <f>IF(DATOS_FORMS!V34="","",IFERROR(VLOOKUP(TRIM(DATOS_FORMS!V34),ESCALAS!$A$17:$B$20,2,0),"?"))</f>
        <v/>
      </c>
      <c r="W34" s="22" t="str">
        <f>IF(DATOS_FORMS!W34="","",IFERROR(VLOOKUP(TRIM(DATOS_FORMS!W34),ESCALAS!$A$17:$B$20,2,0),"?"))</f>
        <v/>
      </c>
      <c r="X34" s="22" t="str">
        <f>IF(DATOS_FORMS!X34="","",IFERROR(VLOOKUP(TRIM(DATOS_FORMS!X34),ESCALAS!$A$17:$B$20,2,0),"?"))</f>
        <v/>
      </c>
      <c r="Y34" s="22" t="str">
        <f>IF(DATOS_FORMS!Y34="","",IFERROR(VLOOKUP(TRIM(DATOS_FORMS!Y34),ESCALAS!$A$17:$B$20,2,0),"?"))</f>
        <v/>
      </c>
      <c r="Z34" s="22" t="str">
        <f>IF(DATOS_FORMS!Z34="","",IFERROR(VLOOKUP(TRIM(DATOS_FORMS!Z34),ESCALAS!$A$17:$B$20,2,0),"?"))</f>
        <v/>
      </c>
      <c r="AA34" s="22" t="str">
        <f>IF(DATOS_FORMS!AA34="","",IFERROR(VLOOKUP(TRIM(DATOS_FORMS!AA34),ESCALAS!$A$17:$B$20,2,0),"?"))</f>
        <v/>
      </c>
      <c r="AB34" s="22" t="str">
        <f>IF(DATOS_FORMS!AB34="","",IFERROR(VLOOKUP(TRIM(DATOS_FORMS!AB34),ESCALAS!$A$17:$B$20,2,0),"?"))</f>
        <v/>
      </c>
      <c r="AC34" s="22" t="str">
        <f>IF(DATOS_FORMS!AC34="","",IFERROR(VLOOKUP(TRIM(DATOS_FORMS!AC34),ESCALAS!$A$25:$B$30,2,0),"?"))</f>
        <v/>
      </c>
      <c r="AD34" s="22" t="str">
        <f>IF(DATOS_FORMS!AD34="","",IFERROR(VLOOKUP(TRIM(DATOS_FORMS!AD34),ESCALAS!$A$25:$B$30,2,0),"?"))</f>
        <v/>
      </c>
      <c r="AE34" s="22" t="str">
        <f>IF(DATOS_FORMS!AE34="","",IFERROR(VLOOKUP(TRIM(DATOS_FORMS!AE34),ESCALAS!$A$25:$B$30,2,0),"?"))</f>
        <v/>
      </c>
      <c r="AF34" s="22" t="str">
        <f>IF(DATOS_FORMS!AF34="","",IFERROR(VLOOKUP(TRIM(DATOS_FORMS!AF34),ESCALAS!$A$25:$B$30,2,0),"?"))</f>
        <v/>
      </c>
      <c r="AG34" s="22" t="str">
        <f>IF(DATOS_FORMS!AG34="","",IFERROR(VLOOKUP(TRIM(DATOS_FORMS!AG34),ESCALAS!$A$25:$B$30,2,0),"?"))</f>
        <v/>
      </c>
      <c r="AH34" s="22" t="str">
        <f>IF(DATOS_FORMS!AH34="","",IFERROR(VLOOKUP(TRIM(DATOS_FORMS!AH34),ESCALAS!$A$25:$B$30,2,0),"?"))</f>
        <v/>
      </c>
      <c r="AI34" s="22" t="str">
        <f>IF(DATOS_FORMS!AI34="","",IFERROR(VLOOKUP(TRIM(DATOS_FORMS!AI34),ESCALAS!$A$25:$B$30,2,0),"?"))</f>
        <v/>
      </c>
      <c r="AJ34" s="22" t="str">
        <f>IF(DATOS_FORMS!AJ34="","",IFERROR(VLOOKUP(TRIM(DATOS_FORMS!AJ34),ESCALAS!$A$25:$B$30,2,0),"?"))</f>
        <v/>
      </c>
      <c r="AK34" s="22" t="str">
        <f>IF(DATOS_FORMS!AK34="","",IFERROR(VLOOKUP(TRIM(DATOS_FORMS!AK34),ESCALAS!$A$25:$B$30,2,0),"?"))</f>
        <v/>
      </c>
      <c r="AL34" s="22" t="str">
        <f>IF(DATOS_FORMS!AL34="","",IFERROR(VLOOKUP(TRIM(DATOS_FORMS!AL34),ESCALAS!$A$25:$B$30,2,0),"?"))</f>
        <v/>
      </c>
      <c r="AM34" s="22" t="str">
        <f>IF(DATOS_FORMS!AM34="","",IFERROR(VLOOKUP(TRIM(DATOS_FORMS!AM34),ESCALAS!$A$35:$B$41,2,0),"?"))</f>
        <v/>
      </c>
      <c r="AN34" s="22" t="str">
        <f>IF(DATOS_FORMS!AN34="","",IFERROR(VLOOKUP(TRIM(DATOS_FORMS!AN34),ESCALAS!$A$35:$B$41,2,0),"?"))</f>
        <v/>
      </c>
      <c r="AO34" s="22" t="str">
        <f>IF(DATOS_FORMS!AO34="","",IFERROR(VLOOKUP(TRIM(DATOS_FORMS!AO34),ESCALAS!$A$35:$B$41,2,0),"?"))</f>
        <v/>
      </c>
      <c r="AP34" s="22" t="str">
        <f>IF(DATOS_FORMS!AP34="","",IFERROR(VLOOKUP(TRIM(DATOS_FORMS!AP34),ESCALAS!$A$35:$B$41,2,0),"?"))</f>
        <v/>
      </c>
      <c r="AQ34" s="22" t="str">
        <f>IF(DATOS_FORMS!AQ34="","",IFERROR(VLOOKUP(TRIM(DATOS_FORMS!AQ34),ESCALAS!$A$35:$B$41,2,0),"?"))</f>
        <v/>
      </c>
      <c r="AR34" s="22" t="str">
        <f>IF(DATOS_FORMS!AR34="","",IFERROR(VLOOKUP(TRIM(DATOS_FORMS!AR34),ESCALAS!$A$35:$B$41,2,0),"?"))</f>
        <v/>
      </c>
      <c r="AS34" s="22" t="str">
        <f>IF(DATOS_FORMS!AS34="","",IFERROR(VLOOKUP(TRIM(DATOS_FORMS!AS34),ESCALAS!$A$35:$B$41,2,0),"?"))</f>
        <v/>
      </c>
      <c r="AT34" s="22" t="str">
        <f>IF(DATOS_FORMS!AT34="","",IFERROR(VLOOKUP(TRIM(DATOS_FORMS!AT34),ESCALAS!$A$35:$B$41,2,0),"?"))</f>
        <v/>
      </c>
      <c r="AU34" s="22" t="str">
        <f>IF(DATOS_FORMS!AU34="","",IFERROR(VLOOKUP(TRIM(DATOS_FORMS!AU34),ESCALAS!$A$35:$B$41,2,0),"?"))</f>
        <v/>
      </c>
      <c r="AV34" s="22" t="str">
        <f>IF(DATOS_FORMS!AV34="","",IFERROR(VLOOKUP(TRIM(DATOS_FORMS!AV34),ESCALAS!$A$46:$B$49,2,0),"?"))</f>
        <v/>
      </c>
      <c r="AW34" s="22" t="str">
        <f>IF(DATOS_FORMS!AW34="","",IFERROR(VLOOKUP(TRIM(DATOS_FORMS!AW34),ESCALAS!$A$46:$B$49,2,0),"?"))</f>
        <v/>
      </c>
      <c r="AX34" s="22" t="str">
        <f>IF(DATOS_FORMS!AX34="","",IFERROR(VLOOKUP(TRIM(DATOS_FORMS!AX34),ESCALAS!$A$46:$B$49,2,0),"?"))</f>
        <v/>
      </c>
      <c r="AY34" s="22" t="str">
        <f>IF(DATOS_FORMS!AY34="","",IFERROR(VLOOKUP(TRIM(DATOS_FORMS!AY34),ESCALAS!$A$46:$B$49,2,0),"?"))</f>
        <v/>
      </c>
      <c r="AZ34" s="22" t="str">
        <f>IF(DATOS_FORMS!AZ34="","",IFERROR(VLOOKUP(TRIM(DATOS_FORMS!AZ34),ESCALAS!$A$46:$B$49,2,0),"?"))</f>
        <v/>
      </c>
      <c r="BA34" s="22" t="str">
        <f>IF(DATOS_FORMS!BA34="","",IFERROR(VLOOKUP(TRIM(DATOS_FORMS!BA34),ESCALAS!$A$46:$B$49,2,0),"?"))</f>
        <v/>
      </c>
      <c r="BB34" s="22" t="str">
        <f>IF(DATOS_FORMS!BB34="","",IFERROR(VLOOKUP(TRIM(DATOS_FORMS!BB34),ESCALAS!$A$46:$B$49,2,0),"?"))</f>
        <v/>
      </c>
      <c r="BC34" s="22" t="str">
        <f>IF(DATOS_FORMS!BC34="","",IFERROR(VLOOKUP(TRIM(DATOS_FORMS!BC34),ESCALAS!$A$46:$B$49,2,0),"?"))</f>
        <v/>
      </c>
      <c r="BD34" s="22" t="str">
        <f>IF(DATOS_FORMS!BD34="","",IFERROR(VLOOKUP(TRIM(DATOS_FORMS!BD34),ESCALAS!$A$46:$B$49,2,0),"?"))</f>
        <v/>
      </c>
      <c r="BE34" s="22" t="str">
        <f>IF(DATOS_FORMS!BE34="","",IFERROR(VLOOKUP(TRIM(DATOS_FORMS!BE34),ESCALAS!$A$46:$B$49,2,0),"?"))</f>
        <v/>
      </c>
      <c r="BF34" s="22" t="str">
        <f>IF(DATOS_FORMS!BF34="","",IFERROR(VLOOKUP(TRIM(DATOS_FORMS!BF34),ESCALAS!$A$46:$B$49,2,0),"?"))</f>
        <v/>
      </c>
      <c r="BG34" s="22" t="str">
        <f>IF(DATOS_FORMS!BG34="","",IFERROR(VLOOKUP(TRIM(DATOS_FORMS!BG34),ESCALAS!$A$46:$B$49,2,0),"?"))</f>
        <v/>
      </c>
      <c r="BH34" s="22" t="str">
        <f>IF(DATOS_FORMS!BH34="","",IFERROR(VLOOKUP(TRIM(DATOS_FORMS!BH34),ESCALAS!$A$46:$B$49,2,0),"?"))</f>
        <v/>
      </c>
      <c r="BI34" s="22" t="str">
        <f>IF(DATOS_FORMS!BI34="","",IFERROR(VLOOKUP(TRIM(DATOS_FORMS!BI34),ESCALAS!$A$46:$B$49,2,0),"?"))</f>
        <v/>
      </c>
      <c r="BJ34" s="22" t="str">
        <f>IF(DATOS_FORMS!BJ34="","",IFERROR(VLOOKUP(TRIM(DATOS_FORMS!BJ34),ESCALAS!$A$46:$B$49,2,0),"?"))</f>
        <v/>
      </c>
    </row>
    <row r="35" spans="1:62" x14ac:dyDescent="0.25">
      <c r="A35" s="22" t="str">
        <f>IF(DATOS_FORMS!B35="","",ROW()-1)</f>
        <v/>
      </c>
      <c r="B35" s="22" t="str">
        <f>IF(DATOS_FORMS!B35="","",IFERROR(VALUE(TRIM(DATOS_FORMS!B35)),IFERROR(VALUE(LEFT(TRIM(DATOS_FORMS!B35),FIND(" ",TRIM(DATOS_FORMS!B35)&amp;" ")-1)),"?")))</f>
        <v/>
      </c>
      <c r="C35" s="22" t="str">
        <f>IF(DATOS_FORMS!C35="","",IFERROR(VLOOKUP(TRIM(DATOS_FORMS!C35),ESCALAS!$A$54:$B$55,2,0),"?"))</f>
        <v/>
      </c>
      <c r="D35" s="22" t="str">
        <f>IF(DATOS_FORMS!D35="","",IFERROR(VLOOKUP(TRIM(DATOS_FORMS!D35),ESCALAS!$A$67:$B$68,2,0),"?"))</f>
        <v/>
      </c>
      <c r="E35" s="23" t="str">
        <f>IF(DATOS_FORMS!E35="","",DATOS_FORMS!E35)</f>
        <v/>
      </c>
      <c r="F35" s="23" t="str">
        <f>IF(DATOS_FORMS!F35="","",DATOS_FORMS!F35)</f>
        <v/>
      </c>
      <c r="G35" s="22" t="str">
        <f>IF(DATOS_FORMS!G35="","",IFERROR(VLOOKUP(TRIM(DATOS_FORMS!G35),ESCALAS!$A$60:$B$62,2,0),"?"))</f>
        <v/>
      </c>
      <c r="H35" s="23" t="str">
        <f>IF(DATOS_FORMS!H35="","",DATOS_FORMS!H35)</f>
        <v/>
      </c>
      <c r="I35" s="22" t="str">
        <f>IF(DATOS_FORMS!I35="","",IFERROR(VLOOKUP(TRIM(DATOS_FORMS!I35),ESCALAS!$A$60:$B$62,2,0),"?"))</f>
        <v/>
      </c>
      <c r="J35" s="22" t="str">
        <f>IF(DATOS_FORMS!J35="","",IFERROR(VLOOKUP(TRIM(DATOS_FORMS!J35),ESCALAS!$A$73:$B$86,2,0),7))</f>
        <v/>
      </c>
      <c r="K35" s="22" t="str">
        <f>IF(DATOS_FORMS!K35="","",IFERROR(VLOOKUP(TRIM(DATOS_FORMS!K35),ESCALAS!$A$6:$B$12,2,0),"?"))</f>
        <v/>
      </c>
      <c r="L35" s="22" t="str">
        <f>IF(DATOS_FORMS!L35="","",IFERROR(VLOOKUP(TRIM(DATOS_FORMS!L35),ESCALAS!$A$6:$B$12,2,0),"?"))</f>
        <v/>
      </c>
      <c r="M35" s="22" t="str">
        <f>IF(DATOS_FORMS!M35="","",IFERROR(VLOOKUP(TRIM(DATOS_FORMS!M35),ESCALAS!$A$6:$B$12,2,0),"?"))</f>
        <v/>
      </c>
      <c r="N35" s="22" t="str">
        <f>IF(DATOS_FORMS!N35="","",IFERROR(VLOOKUP(TRIM(DATOS_FORMS!N35),ESCALAS!$A$6:$B$12,2,0),"?"))</f>
        <v/>
      </c>
      <c r="O35" s="22" t="str">
        <f>IF(DATOS_FORMS!O35="","",IFERROR(VLOOKUP(TRIM(DATOS_FORMS!O35),ESCALAS!$A$6:$B$12,2,0),"?"))</f>
        <v/>
      </c>
      <c r="P35" s="22" t="str">
        <f>IF(DATOS_FORMS!P35="","",IFERROR(VLOOKUP(TRIM(DATOS_FORMS!P35),ESCALAS!$A$6:$B$12,2,0),"?"))</f>
        <v/>
      </c>
      <c r="Q35" s="22" t="str">
        <f>IF(DATOS_FORMS!Q35="","",IFERROR(VLOOKUP(TRIM(DATOS_FORMS!Q35),ESCALAS!$A$6:$B$12,2,0),"?"))</f>
        <v/>
      </c>
      <c r="R35" s="22" t="str">
        <f>IF(DATOS_FORMS!R35="","",IFERROR(VLOOKUP(TRIM(DATOS_FORMS!R35),ESCALAS!$A$6:$B$12,2,0),"?"))</f>
        <v/>
      </c>
      <c r="S35" s="22" t="str">
        <f>IF(DATOS_FORMS!S35="","",IFERROR(VLOOKUP(TRIM(DATOS_FORMS!S35),ESCALAS!$A$6:$B$12,2,0),"?"))</f>
        <v/>
      </c>
      <c r="T35" s="22" t="str">
        <f>IF(DATOS_FORMS!T35="","",IFERROR(VLOOKUP(TRIM(DATOS_FORMS!T35),ESCALAS!$A$6:$B$12,2,0),"?"))</f>
        <v/>
      </c>
      <c r="U35" s="22" t="str">
        <f>IF(DATOS_FORMS!U35="","",IFERROR(VLOOKUP(TRIM(DATOS_FORMS!U35),ESCALAS!$A$17:$B$20,2,0),"?"))</f>
        <v/>
      </c>
      <c r="V35" s="22" t="str">
        <f>IF(DATOS_FORMS!V35="","",IFERROR(VLOOKUP(TRIM(DATOS_FORMS!V35),ESCALAS!$A$17:$B$20,2,0),"?"))</f>
        <v/>
      </c>
      <c r="W35" s="22" t="str">
        <f>IF(DATOS_FORMS!W35="","",IFERROR(VLOOKUP(TRIM(DATOS_FORMS!W35),ESCALAS!$A$17:$B$20,2,0),"?"))</f>
        <v/>
      </c>
      <c r="X35" s="22" t="str">
        <f>IF(DATOS_FORMS!X35="","",IFERROR(VLOOKUP(TRIM(DATOS_FORMS!X35),ESCALAS!$A$17:$B$20,2,0),"?"))</f>
        <v/>
      </c>
      <c r="Y35" s="22" t="str">
        <f>IF(DATOS_FORMS!Y35="","",IFERROR(VLOOKUP(TRIM(DATOS_FORMS!Y35),ESCALAS!$A$17:$B$20,2,0),"?"))</f>
        <v/>
      </c>
      <c r="Z35" s="22" t="str">
        <f>IF(DATOS_FORMS!Z35="","",IFERROR(VLOOKUP(TRIM(DATOS_FORMS!Z35),ESCALAS!$A$17:$B$20,2,0),"?"))</f>
        <v/>
      </c>
      <c r="AA35" s="22" t="str">
        <f>IF(DATOS_FORMS!AA35="","",IFERROR(VLOOKUP(TRIM(DATOS_FORMS!AA35),ESCALAS!$A$17:$B$20,2,0),"?"))</f>
        <v/>
      </c>
      <c r="AB35" s="22" t="str">
        <f>IF(DATOS_FORMS!AB35="","",IFERROR(VLOOKUP(TRIM(DATOS_FORMS!AB35),ESCALAS!$A$17:$B$20,2,0),"?"))</f>
        <v/>
      </c>
      <c r="AC35" s="22" t="str">
        <f>IF(DATOS_FORMS!AC35="","",IFERROR(VLOOKUP(TRIM(DATOS_FORMS!AC35),ESCALAS!$A$25:$B$30,2,0),"?"))</f>
        <v/>
      </c>
      <c r="AD35" s="22" t="str">
        <f>IF(DATOS_FORMS!AD35="","",IFERROR(VLOOKUP(TRIM(DATOS_FORMS!AD35),ESCALAS!$A$25:$B$30,2,0),"?"))</f>
        <v/>
      </c>
      <c r="AE35" s="22" t="str">
        <f>IF(DATOS_FORMS!AE35="","",IFERROR(VLOOKUP(TRIM(DATOS_FORMS!AE35),ESCALAS!$A$25:$B$30,2,0),"?"))</f>
        <v/>
      </c>
      <c r="AF35" s="22" t="str">
        <f>IF(DATOS_FORMS!AF35="","",IFERROR(VLOOKUP(TRIM(DATOS_FORMS!AF35),ESCALAS!$A$25:$B$30,2,0),"?"))</f>
        <v/>
      </c>
      <c r="AG35" s="22" t="str">
        <f>IF(DATOS_FORMS!AG35="","",IFERROR(VLOOKUP(TRIM(DATOS_FORMS!AG35),ESCALAS!$A$25:$B$30,2,0),"?"))</f>
        <v/>
      </c>
      <c r="AH35" s="22" t="str">
        <f>IF(DATOS_FORMS!AH35="","",IFERROR(VLOOKUP(TRIM(DATOS_FORMS!AH35),ESCALAS!$A$25:$B$30,2,0),"?"))</f>
        <v/>
      </c>
      <c r="AI35" s="22" t="str">
        <f>IF(DATOS_FORMS!AI35="","",IFERROR(VLOOKUP(TRIM(DATOS_FORMS!AI35),ESCALAS!$A$25:$B$30,2,0),"?"))</f>
        <v/>
      </c>
      <c r="AJ35" s="22" t="str">
        <f>IF(DATOS_FORMS!AJ35="","",IFERROR(VLOOKUP(TRIM(DATOS_FORMS!AJ35),ESCALAS!$A$25:$B$30,2,0),"?"))</f>
        <v/>
      </c>
      <c r="AK35" s="22" t="str">
        <f>IF(DATOS_FORMS!AK35="","",IFERROR(VLOOKUP(TRIM(DATOS_FORMS!AK35),ESCALAS!$A$25:$B$30,2,0),"?"))</f>
        <v/>
      </c>
      <c r="AL35" s="22" t="str">
        <f>IF(DATOS_FORMS!AL35="","",IFERROR(VLOOKUP(TRIM(DATOS_FORMS!AL35),ESCALAS!$A$25:$B$30,2,0),"?"))</f>
        <v/>
      </c>
      <c r="AM35" s="22" t="str">
        <f>IF(DATOS_FORMS!AM35="","",IFERROR(VLOOKUP(TRIM(DATOS_FORMS!AM35),ESCALAS!$A$35:$B$41,2,0),"?"))</f>
        <v/>
      </c>
      <c r="AN35" s="22" t="str">
        <f>IF(DATOS_FORMS!AN35="","",IFERROR(VLOOKUP(TRIM(DATOS_FORMS!AN35),ESCALAS!$A$35:$B$41,2,0),"?"))</f>
        <v/>
      </c>
      <c r="AO35" s="22" t="str">
        <f>IF(DATOS_FORMS!AO35="","",IFERROR(VLOOKUP(TRIM(DATOS_FORMS!AO35),ESCALAS!$A$35:$B$41,2,0),"?"))</f>
        <v/>
      </c>
      <c r="AP35" s="22" t="str">
        <f>IF(DATOS_FORMS!AP35="","",IFERROR(VLOOKUP(TRIM(DATOS_FORMS!AP35),ESCALAS!$A$35:$B$41,2,0),"?"))</f>
        <v/>
      </c>
      <c r="AQ35" s="22" t="str">
        <f>IF(DATOS_FORMS!AQ35="","",IFERROR(VLOOKUP(TRIM(DATOS_FORMS!AQ35),ESCALAS!$A$35:$B$41,2,0),"?"))</f>
        <v/>
      </c>
      <c r="AR35" s="22" t="str">
        <f>IF(DATOS_FORMS!AR35="","",IFERROR(VLOOKUP(TRIM(DATOS_FORMS!AR35),ESCALAS!$A$35:$B$41,2,0),"?"))</f>
        <v/>
      </c>
      <c r="AS35" s="22" t="str">
        <f>IF(DATOS_FORMS!AS35="","",IFERROR(VLOOKUP(TRIM(DATOS_FORMS!AS35),ESCALAS!$A$35:$B$41,2,0),"?"))</f>
        <v/>
      </c>
      <c r="AT35" s="22" t="str">
        <f>IF(DATOS_FORMS!AT35="","",IFERROR(VLOOKUP(TRIM(DATOS_FORMS!AT35),ESCALAS!$A$35:$B$41,2,0),"?"))</f>
        <v/>
      </c>
      <c r="AU35" s="22" t="str">
        <f>IF(DATOS_FORMS!AU35="","",IFERROR(VLOOKUP(TRIM(DATOS_FORMS!AU35),ESCALAS!$A$35:$B$41,2,0),"?"))</f>
        <v/>
      </c>
      <c r="AV35" s="22" t="str">
        <f>IF(DATOS_FORMS!AV35="","",IFERROR(VLOOKUP(TRIM(DATOS_FORMS!AV35),ESCALAS!$A$46:$B$49,2,0),"?"))</f>
        <v/>
      </c>
      <c r="AW35" s="22" t="str">
        <f>IF(DATOS_FORMS!AW35="","",IFERROR(VLOOKUP(TRIM(DATOS_FORMS!AW35),ESCALAS!$A$46:$B$49,2,0),"?"))</f>
        <v/>
      </c>
      <c r="AX35" s="22" t="str">
        <f>IF(DATOS_FORMS!AX35="","",IFERROR(VLOOKUP(TRIM(DATOS_FORMS!AX35),ESCALAS!$A$46:$B$49,2,0),"?"))</f>
        <v/>
      </c>
      <c r="AY35" s="22" t="str">
        <f>IF(DATOS_FORMS!AY35="","",IFERROR(VLOOKUP(TRIM(DATOS_FORMS!AY35),ESCALAS!$A$46:$B$49,2,0),"?"))</f>
        <v/>
      </c>
      <c r="AZ35" s="22" t="str">
        <f>IF(DATOS_FORMS!AZ35="","",IFERROR(VLOOKUP(TRIM(DATOS_FORMS!AZ35),ESCALAS!$A$46:$B$49,2,0),"?"))</f>
        <v/>
      </c>
      <c r="BA35" s="22" t="str">
        <f>IF(DATOS_FORMS!BA35="","",IFERROR(VLOOKUP(TRIM(DATOS_FORMS!BA35),ESCALAS!$A$46:$B$49,2,0),"?"))</f>
        <v/>
      </c>
      <c r="BB35" s="22" t="str">
        <f>IF(DATOS_FORMS!BB35="","",IFERROR(VLOOKUP(TRIM(DATOS_FORMS!BB35),ESCALAS!$A$46:$B$49,2,0),"?"))</f>
        <v/>
      </c>
      <c r="BC35" s="22" t="str">
        <f>IF(DATOS_FORMS!BC35="","",IFERROR(VLOOKUP(TRIM(DATOS_FORMS!BC35),ESCALAS!$A$46:$B$49,2,0),"?"))</f>
        <v/>
      </c>
      <c r="BD35" s="22" t="str">
        <f>IF(DATOS_FORMS!BD35="","",IFERROR(VLOOKUP(TRIM(DATOS_FORMS!BD35),ESCALAS!$A$46:$B$49,2,0),"?"))</f>
        <v/>
      </c>
      <c r="BE35" s="22" t="str">
        <f>IF(DATOS_FORMS!BE35="","",IFERROR(VLOOKUP(TRIM(DATOS_FORMS!BE35),ESCALAS!$A$46:$B$49,2,0),"?"))</f>
        <v/>
      </c>
      <c r="BF35" s="22" t="str">
        <f>IF(DATOS_FORMS!BF35="","",IFERROR(VLOOKUP(TRIM(DATOS_FORMS!BF35),ESCALAS!$A$46:$B$49,2,0),"?"))</f>
        <v/>
      </c>
      <c r="BG35" s="22" t="str">
        <f>IF(DATOS_FORMS!BG35="","",IFERROR(VLOOKUP(TRIM(DATOS_FORMS!BG35),ESCALAS!$A$46:$B$49,2,0),"?"))</f>
        <v/>
      </c>
      <c r="BH35" s="22" t="str">
        <f>IF(DATOS_FORMS!BH35="","",IFERROR(VLOOKUP(TRIM(DATOS_FORMS!BH35),ESCALAS!$A$46:$B$49,2,0),"?"))</f>
        <v/>
      </c>
      <c r="BI35" s="22" t="str">
        <f>IF(DATOS_FORMS!BI35="","",IFERROR(VLOOKUP(TRIM(DATOS_FORMS!BI35),ESCALAS!$A$46:$B$49,2,0),"?"))</f>
        <v/>
      </c>
      <c r="BJ35" s="22" t="str">
        <f>IF(DATOS_FORMS!BJ35="","",IFERROR(VLOOKUP(TRIM(DATOS_FORMS!BJ35),ESCALAS!$A$46:$B$49,2,0),"?"))</f>
        <v/>
      </c>
    </row>
    <row r="36" spans="1:62" x14ac:dyDescent="0.25">
      <c r="A36" s="22" t="str">
        <f>IF(DATOS_FORMS!B36="","",ROW()-1)</f>
        <v/>
      </c>
      <c r="B36" s="22" t="str">
        <f>IF(DATOS_FORMS!B36="","",IFERROR(VALUE(TRIM(DATOS_FORMS!B36)),IFERROR(VALUE(LEFT(TRIM(DATOS_FORMS!B36),FIND(" ",TRIM(DATOS_FORMS!B36)&amp;" ")-1)),"?")))</f>
        <v/>
      </c>
      <c r="C36" s="22" t="str">
        <f>IF(DATOS_FORMS!C36="","",IFERROR(VLOOKUP(TRIM(DATOS_FORMS!C36),ESCALAS!$A$54:$B$55,2,0),"?"))</f>
        <v/>
      </c>
      <c r="D36" s="22" t="str">
        <f>IF(DATOS_FORMS!D36="","",IFERROR(VLOOKUP(TRIM(DATOS_FORMS!D36),ESCALAS!$A$67:$B$68,2,0),"?"))</f>
        <v/>
      </c>
      <c r="E36" s="23" t="str">
        <f>IF(DATOS_FORMS!E36="","",DATOS_FORMS!E36)</f>
        <v/>
      </c>
      <c r="F36" s="23" t="str">
        <f>IF(DATOS_FORMS!F36="","",DATOS_FORMS!F36)</f>
        <v/>
      </c>
      <c r="G36" s="22" t="str">
        <f>IF(DATOS_FORMS!G36="","",IFERROR(VLOOKUP(TRIM(DATOS_FORMS!G36),ESCALAS!$A$60:$B$62,2,0),"?"))</f>
        <v/>
      </c>
      <c r="H36" s="23" t="str">
        <f>IF(DATOS_FORMS!H36="","",DATOS_FORMS!H36)</f>
        <v/>
      </c>
      <c r="I36" s="22" t="str">
        <f>IF(DATOS_FORMS!I36="","",IFERROR(VLOOKUP(TRIM(DATOS_FORMS!I36),ESCALAS!$A$60:$B$62,2,0),"?"))</f>
        <v/>
      </c>
      <c r="J36" s="22" t="str">
        <f>IF(DATOS_FORMS!J36="","",IFERROR(VLOOKUP(TRIM(DATOS_FORMS!J36),ESCALAS!$A$73:$B$86,2,0),7))</f>
        <v/>
      </c>
      <c r="K36" s="22" t="str">
        <f>IF(DATOS_FORMS!K36="","",IFERROR(VLOOKUP(TRIM(DATOS_FORMS!K36),ESCALAS!$A$6:$B$12,2,0),"?"))</f>
        <v/>
      </c>
      <c r="L36" s="22" t="str">
        <f>IF(DATOS_FORMS!L36="","",IFERROR(VLOOKUP(TRIM(DATOS_FORMS!L36),ESCALAS!$A$6:$B$12,2,0),"?"))</f>
        <v/>
      </c>
      <c r="M36" s="22" t="str">
        <f>IF(DATOS_FORMS!M36="","",IFERROR(VLOOKUP(TRIM(DATOS_FORMS!M36),ESCALAS!$A$6:$B$12,2,0),"?"))</f>
        <v/>
      </c>
      <c r="N36" s="22" t="str">
        <f>IF(DATOS_FORMS!N36="","",IFERROR(VLOOKUP(TRIM(DATOS_FORMS!N36),ESCALAS!$A$6:$B$12,2,0),"?"))</f>
        <v/>
      </c>
      <c r="O36" s="22" t="str">
        <f>IF(DATOS_FORMS!O36="","",IFERROR(VLOOKUP(TRIM(DATOS_FORMS!O36),ESCALAS!$A$6:$B$12,2,0),"?"))</f>
        <v/>
      </c>
      <c r="P36" s="22" t="str">
        <f>IF(DATOS_FORMS!P36="","",IFERROR(VLOOKUP(TRIM(DATOS_FORMS!P36),ESCALAS!$A$6:$B$12,2,0),"?"))</f>
        <v/>
      </c>
      <c r="Q36" s="22" t="str">
        <f>IF(DATOS_FORMS!Q36="","",IFERROR(VLOOKUP(TRIM(DATOS_FORMS!Q36),ESCALAS!$A$6:$B$12,2,0),"?"))</f>
        <v/>
      </c>
      <c r="R36" s="22" t="str">
        <f>IF(DATOS_FORMS!R36="","",IFERROR(VLOOKUP(TRIM(DATOS_FORMS!R36),ESCALAS!$A$6:$B$12,2,0),"?"))</f>
        <v/>
      </c>
      <c r="S36" s="22" t="str">
        <f>IF(DATOS_FORMS!S36="","",IFERROR(VLOOKUP(TRIM(DATOS_FORMS!S36),ESCALAS!$A$6:$B$12,2,0),"?"))</f>
        <v/>
      </c>
      <c r="T36" s="22" t="str">
        <f>IF(DATOS_FORMS!T36="","",IFERROR(VLOOKUP(TRIM(DATOS_FORMS!T36),ESCALAS!$A$6:$B$12,2,0),"?"))</f>
        <v/>
      </c>
      <c r="U36" s="22" t="str">
        <f>IF(DATOS_FORMS!U36="","",IFERROR(VLOOKUP(TRIM(DATOS_FORMS!U36),ESCALAS!$A$17:$B$20,2,0),"?"))</f>
        <v/>
      </c>
      <c r="V36" s="22" t="str">
        <f>IF(DATOS_FORMS!V36="","",IFERROR(VLOOKUP(TRIM(DATOS_FORMS!V36),ESCALAS!$A$17:$B$20,2,0),"?"))</f>
        <v/>
      </c>
      <c r="W36" s="22" t="str">
        <f>IF(DATOS_FORMS!W36="","",IFERROR(VLOOKUP(TRIM(DATOS_FORMS!W36),ESCALAS!$A$17:$B$20,2,0),"?"))</f>
        <v/>
      </c>
      <c r="X36" s="22" t="str">
        <f>IF(DATOS_FORMS!X36="","",IFERROR(VLOOKUP(TRIM(DATOS_FORMS!X36),ESCALAS!$A$17:$B$20,2,0),"?"))</f>
        <v/>
      </c>
      <c r="Y36" s="22" t="str">
        <f>IF(DATOS_FORMS!Y36="","",IFERROR(VLOOKUP(TRIM(DATOS_FORMS!Y36),ESCALAS!$A$17:$B$20,2,0),"?"))</f>
        <v/>
      </c>
      <c r="Z36" s="22" t="str">
        <f>IF(DATOS_FORMS!Z36="","",IFERROR(VLOOKUP(TRIM(DATOS_FORMS!Z36),ESCALAS!$A$17:$B$20,2,0),"?"))</f>
        <v/>
      </c>
      <c r="AA36" s="22" t="str">
        <f>IF(DATOS_FORMS!AA36="","",IFERROR(VLOOKUP(TRIM(DATOS_FORMS!AA36),ESCALAS!$A$17:$B$20,2,0),"?"))</f>
        <v/>
      </c>
      <c r="AB36" s="22" t="str">
        <f>IF(DATOS_FORMS!AB36="","",IFERROR(VLOOKUP(TRIM(DATOS_FORMS!AB36),ESCALAS!$A$17:$B$20,2,0),"?"))</f>
        <v/>
      </c>
      <c r="AC36" s="22" t="str">
        <f>IF(DATOS_FORMS!AC36="","",IFERROR(VLOOKUP(TRIM(DATOS_FORMS!AC36),ESCALAS!$A$25:$B$30,2,0),"?"))</f>
        <v/>
      </c>
      <c r="AD36" s="22" t="str">
        <f>IF(DATOS_FORMS!AD36="","",IFERROR(VLOOKUP(TRIM(DATOS_FORMS!AD36),ESCALAS!$A$25:$B$30,2,0),"?"))</f>
        <v/>
      </c>
      <c r="AE36" s="22" t="str">
        <f>IF(DATOS_FORMS!AE36="","",IFERROR(VLOOKUP(TRIM(DATOS_FORMS!AE36),ESCALAS!$A$25:$B$30,2,0),"?"))</f>
        <v/>
      </c>
      <c r="AF36" s="22" t="str">
        <f>IF(DATOS_FORMS!AF36="","",IFERROR(VLOOKUP(TRIM(DATOS_FORMS!AF36),ESCALAS!$A$25:$B$30,2,0),"?"))</f>
        <v/>
      </c>
      <c r="AG36" s="22" t="str">
        <f>IF(DATOS_FORMS!AG36="","",IFERROR(VLOOKUP(TRIM(DATOS_FORMS!AG36),ESCALAS!$A$25:$B$30,2,0),"?"))</f>
        <v/>
      </c>
      <c r="AH36" s="22" t="str">
        <f>IF(DATOS_FORMS!AH36="","",IFERROR(VLOOKUP(TRIM(DATOS_FORMS!AH36),ESCALAS!$A$25:$B$30,2,0),"?"))</f>
        <v/>
      </c>
      <c r="AI36" s="22" t="str">
        <f>IF(DATOS_FORMS!AI36="","",IFERROR(VLOOKUP(TRIM(DATOS_FORMS!AI36),ESCALAS!$A$25:$B$30,2,0),"?"))</f>
        <v/>
      </c>
      <c r="AJ36" s="22" t="str">
        <f>IF(DATOS_FORMS!AJ36="","",IFERROR(VLOOKUP(TRIM(DATOS_FORMS!AJ36),ESCALAS!$A$25:$B$30,2,0),"?"))</f>
        <v/>
      </c>
      <c r="AK36" s="22" t="str">
        <f>IF(DATOS_FORMS!AK36="","",IFERROR(VLOOKUP(TRIM(DATOS_FORMS!AK36),ESCALAS!$A$25:$B$30,2,0),"?"))</f>
        <v/>
      </c>
      <c r="AL36" s="22" t="str">
        <f>IF(DATOS_FORMS!AL36="","",IFERROR(VLOOKUP(TRIM(DATOS_FORMS!AL36),ESCALAS!$A$25:$B$30,2,0),"?"))</f>
        <v/>
      </c>
      <c r="AM36" s="22" t="str">
        <f>IF(DATOS_FORMS!AM36="","",IFERROR(VLOOKUP(TRIM(DATOS_FORMS!AM36),ESCALAS!$A$35:$B$41,2,0),"?"))</f>
        <v/>
      </c>
      <c r="AN36" s="22" t="str">
        <f>IF(DATOS_FORMS!AN36="","",IFERROR(VLOOKUP(TRIM(DATOS_FORMS!AN36),ESCALAS!$A$35:$B$41,2,0),"?"))</f>
        <v/>
      </c>
      <c r="AO36" s="22" t="str">
        <f>IF(DATOS_FORMS!AO36="","",IFERROR(VLOOKUP(TRIM(DATOS_FORMS!AO36),ESCALAS!$A$35:$B$41,2,0),"?"))</f>
        <v/>
      </c>
      <c r="AP36" s="22" t="str">
        <f>IF(DATOS_FORMS!AP36="","",IFERROR(VLOOKUP(TRIM(DATOS_FORMS!AP36),ESCALAS!$A$35:$B$41,2,0),"?"))</f>
        <v/>
      </c>
      <c r="AQ36" s="22" t="str">
        <f>IF(DATOS_FORMS!AQ36="","",IFERROR(VLOOKUP(TRIM(DATOS_FORMS!AQ36),ESCALAS!$A$35:$B$41,2,0),"?"))</f>
        <v/>
      </c>
      <c r="AR36" s="22" t="str">
        <f>IF(DATOS_FORMS!AR36="","",IFERROR(VLOOKUP(TRIM(DATOS_FORMS!AR36),ESCALAS!$A$35:$B$41,2,0),"?"))</f>
        <v/>
      </c>
      <c r="AS36" s="22" t="str">
        <f>IF(DATOS_FORMS!AS36="","",IFERROR(VLOOKUP(TRIM(DATOS_FORMS!AS36),ESCALAS!$A$35:$B$41,2,0),"?"))</f>
        <v/>
      </c>
      <c r="AT36" s="22" t="str">
        <f>IF(DATOS_FORMS!AT36="","",IFERROR(VLOOKUP(TRIM(DATOS_FORMS!AT36),ESCALAS!$A$35:$B$41,2,0),"?"))</f>
        <v/>
      </c>
      <c r="AU36" s="22" t="str">
        <f>IF(DATOS_FORMS!AU36="","",IFERROR(VLOOKUP(TRIM(DATOS_FORMS!AU36),ESCALAS!$A$35:$B$41,2,0),"?"))</f>
        <v/>
      </c>
      <c r="AV36" s="22" t="str">
        <f>IF(DATOS_FORMS!AV36="","",IFERROR(VLOOKUP(TRIM(DATOS_FORMS!AV36),ESCALAS!$A$46:$B$49,2,0),"?"))</f>
        <v/>
      </c>
      <c r="AW36" s="22" t="str">
        <f>IF(DATOS_FORMS!AW36="","",IFERROR(VLOOKUP(TRIM(DATOS_FORMS!AW36),ESCALAS!$A$46:$B$49,2,0),"?"))</f>
        <v/>
      </c>
      <c r="AX36" s="22" t="str">
        <f>IF(DATOS_FORMS!AX36="","",IFERROR(VLOOKUP(TRIM(DATOS_FORMS!AX36),ESCALAS!$A$46:$B$49,2,0),"?"))</f>
        <v/>
      </c>
      <c r="AY36" s="22" t="str">
        <f>IF(DATOS_FORMS!AY36="","",IFERROR(VLOOKUP(TRIM(DATOS_FORMS!AY36),ESCALAS!$A$46:$B$49,2,0),"?"))</f>
        <v/>
      </c>
      <c r="AZ36" s="22" t="str">
        <f>IF(DATOS_FORMS!AZ36="","",IFERROR(VLOOKUP(TRIM(DATOS_FORMS!AZ36),ESCALAS!$A$46:$B$49,2,0),"?"))</f>
        <v/>
      </c>
      <c r="BA36" s="22" t="str">
        <f>IF(DATOS_FORMS!BA36="","",IFERROR(VLOOKUP(TRIM(DATOS_FORMS!BA36),ESCALAS!$A$46:$B$49,2,0),"?"))</f>
        <v/>
      </c>
      <c r="BB36" s="22" t="str">
        <f>IF(DATOS_FORMS!BB36="","",IFERROR(VLOOKUP(TRIM(DATOS_FORMS!BB36),ESCALAS!$A$46:$B$49,2,0),"?"))</f>
        <v/>
      </c>
      <c r="BC36" s="22" t="str">
        <f>IF(DATOS_FORMS!BC36="","",IFERROR(VLOOKUP(TRIM(DATOS_FORMS!BC36),ESCALAS!$A$46:$B$49,2,0),"?"))</f>
        <v/>
      </c>
      <c r="BD36" s="22" t="str">
        <f>IF(DATOS_FORMS!BD36="","",IFERROR(VLOOKUP(TRIM(DATOS_FORMS!BD36),ESCALAS!$A$46:$B$49,2,0),"?"))</f>
        <v/>
      </c>
      <c r="BE36" s="22" t="str">
        <f>IF(DATOS_FORMS!BE36="","",IFERROR(VLOOKUP(TRIM(DATOS_FORMS!BE36),ESCALAS!$A$46:$B$49,2,0),"?"))</f>
        <v/>
      </c>
      <c r="BF36" s="22" t="str">
        <f>IF(DATOS_FORMS!BF36="","",IFERROR(VLOOKUP(TRIM(DATOS_FORMS!BF36),ESCALAS!$A$46:$B$49,2,0),"?"))</f>
        <v/>
      </c>
      <c r="BG36" s="22" t="str">
        <f>IF(DATOS_FORMS!BG36="","",IFERROR(VLOOKUP(TRIM(DATOS_FORMS!BG36),ESCALAS!$A$46:$B$49,2,0),"?"))</f>
        <v/>
      </c>
      <c r="BH36" s="22" t="str">
        <f>IF(DATOS_FORMS!BH36="","",IFERROR(VLOOKUP(TRIM(DATOS_FORMS!BH36),ESCALAS!$A$46:$B$49,2,0),"?"))</f>
        <v/>
      </c>
      <c r="BI36" s="22" t="str">
        <f>IF(DATOS_FORMS!BI36="","",IFERROR(VLOOKUP(TRIM(DATOS_FORMS!BI36),ESCALAS!$A$46:$B$49,2,0),"?"))</f>
        <v/>
      </c>
      <c r="BJ36" s="22" t="str">
        <f>IF(DATOS_FORMS!BJ36="","",IFERROR(VLOOKUP(TRIM(DATOS_FORMS!BJ36),ESCALAS!$A$46:$B$49,2,0),"?"))</f>
        <v/>
      </c>
    </row>
    <row r="37" spans="1:62" x14ac:dyDescent="0.25">
      <c r="A37" s="22" t="str">
        <f>IF(DATOS_FORMS!B37="","",ROW()-1)</f>
        <v/>
      </c>
      <c r="B37" s="22" t="str">
        <f>IF(DATOS_FORMS!B37="","",IFERROR(VALUE(TRIM(DATOS_FORMS!B37)),IFERROR(VALUE(LEFT(TRIM(DATOS_FORMS!B37),FIND(" ",TRIM(DATOS_FORMS!B37)&amp;" ")-1)),"?")))</f>
        <v/>
      </c>
      <c r="C37" s="22" t="str">
        <f>IF(DATOS_FORMS!C37="","",IFERROR(VLOOKUP(TRIM(DATOS_FORMS!C37),ESCALAS!$A$54:$B$55,2,0),"?"))</f>
        <v/>
      </c>
      <c r="D37" s="22" t="str">
        <f>IF(DATOS_FORMS!D37="","",IFERROR(VLOOKUP(TRIM(DATOS_FORMS!D37),ESCALAS!$A$67:$B$68,2,0),"?"))</f>
        <v/>
      </c>
      <c r="E37" s="23" t="str">
        <f>IF(DATOS_FORMS!E37="","",DATOS_FORMS!E37)</f>
        <v/>
      </c>
      <c r="F37" s="23" t="str">
        <f>IF(DATOS_FORMS!F37="","",DATOS_FORMS!F37)</f>
        <v/>
      </c>
      <c r="G37" s="22" t="str">
        <f>IF(DATOS_FORMS!G37="","",IFERROR(VLOOKUP(TRIM(DATOS_FORMS!G37),ESCALAS!$A$60:$B$62,2,0),"?"))</f>
        <v/>
      </c>
      <c r="H37" s="23" t="str">
        <f>IF(DATOS_FORMS!H37="","",DATOS_FORMS!H37)</f>
        <v/>
      </c>
      <c r="I37" s="22" t="str">
        <f>IF(DATOS_FORMS!I37="","",IFERROR(VLOOKUP(TRIM(DATOS_FORMS!I37),ESCALAS!$A$60:$B$62,2,0),"?"))</f>
        <v/>
      </c>
      <c r="J37" s="22" t="str">
        <f>IF(DATOS_FORMS!J37="","",IFERROR(VLOOKUP(TRIM(DATOS_FORMS!J37),ESCALAS!$A$73:$B$86,2,0),7))</f>
        <v/>
      </c>
      <c r="K37" s="22" t="str">
        <f>IF(DATOS_FORMS!K37="","",IFERROR(VLOOKUP(TRIM(DATOS_FORMS!K37),ESCALAS!$A$6:$B$12,2,0),"?"))</f>
        <v/>
      </c>
      <c r="L37" s="22" t="str">
        <f>IF(DATOS_FORMS!L37="","",IFERROR(VLOOKUP(TRIM(DATOS_FORMS!L37),ESCALAS!$A$6:$B$12,2,0),"?"))</f>
        <v/>
      </c>
      <c r="M37" s="22" t="str">
        <f>IF(DATOS_FORMS!M37="","",IFERROR(VLOOKUP(TRIM(DATOS_FORMS!M37),ESCALAS!$A$6:$B$12,2,0),"?"))</f>
        <v/>
      </c>
      <c r="N37" s="22" t="str">
        <f>IF(DATOS_FORMS!N37="","",IFERROR(VLOOKUP(TRIM(DATOS_FORMS!N37),ESCALAS!$A$6:$B$12,2,0),"?"))</f>
        <v/>
      </c>
      <c r="O37" s="22" t="str">
        <f>IF(DATOS_FORMS!O37="","",IFERROR(VLOOKUP(TRIM(DATOS_FORMS!O37),ESCALAS!$A$6:$B$12,2,0),"?"))</f>
        <v/>
      </c>
      <c r="P37" s="22" t="str">
        <f>IF(DATOS_FORMS!P37="","",IFERROR(VLOOKUP(TRIM(DATOS_FORMS!P37),ESCALAS!$A$6:$B$12,2,0),"?"))</f>
        <v/>
      </c>
      <c r="Q37" s="22" t="str">
        <f>IF(DATOS_FORMS!Q37="","",IFERROR(VLOOKUP(TRIM(DATOS_FORMS!Q37),ESCALAS!$A$6:$B$12,2,0),"?"))</f>
        <v/>
      </c>
      <c r="R37" s="22" t="str">
        <f>IF(DATOS_FORMS!R37="","",IFERROR(VLOOKUP(TRIM(DATOS_FORMS!R37),ESCALAS!$A$6:$B$12,2,0),"?"))</f>
        <v/>
      </c>
      <c r="S37" s="22" t="str">
        <f>IF(DATOS_FORMS!S37="","",IFERROR(VLOOKUP(TRIM(DATOS_FORMS!S37),ESCALAS!$A$6:$B$12,2,0),"?"))</f>
        <v/>
      </c>
      <c r="T37" s="22" t="str">
        <f>IF(DATOS_FORMS!T37="","",IFERROR(VLOOKUP(TRIM(DATOS_FORMS!T37),ESCALAS!$A$6:$B$12,2,0),"?"))</f>
        <v/>
      </c>
      <c r="U37" s="22" t="str">
        <f>IF(DATOS_FORMS!U37="","",IFERROR(VLOOKUP(TRIM(DATOS_FORMS!U37),ESCALAS!$A$17:$B$20,2,0),"?"))</f>
        <v/>
      </c>
      <c r="V37" s="22" t="str">
        <f>IF(DATOS_FORMS!V37="","",IFERROR(VLOOKUP(TRIM(DATOS_FORMS!V37),ESCALAS!$A$17:$B$20,2,0),"?"))</f>
        <v/>
      </c>
      <c r="W37" s="22" t="str">
        <f>IF(DATOS_FORMS!W37="","",IFERROR(VLOOKUP(TRIM(DATOS_FORMS!W37),ESCALAS!$A$17:$B$20,2,0),"?"))</f>
        <v/>
      </c>
      <c r="X37" s="22" t="str">
        <f>IF(DATOS_FORMS!X37="","",IFERROR(VLOOKUP(TRIM(DATOS_FORMS!X37),ESCALAS!$A$17:$B$20,2,0),"?"))</f>
        <v/>
      </c>
      <c r="Y37" s="22" t="str">
        <f>IF(DATOS_FORMS!Y37="","",IFERROR(VLOOKUP(TRIM(DATOS_FORMS!Y37),ESCALAS!$A$17:$B$20,2,0),"?"))</f>
        <v/>
      </c>
      <c r="Z37" s="22" t="str">
        <f>IF(DATOS_FORMS!Z37="","",IFERROR(VLOOKUP(TRIM(DATOS_FORMS!Z37),ESCALAS!$A$17:$B$20,2,0),"?"))</f>
        <v/>
      </c>
      <c r="AA37" s="22" t="str">
        <f>IF(DATOS_FORMS!AA37="","",IFERROR(VLOOKUP(TRIM(DATOS_FORMS!AA37),ESCALAS!$A$17:$B$20,2,0),"?"))</f>
        <v/>
      </c>
      <c r="AB37" s="22" t="str">
        <f>IF(DATOS_FORMS!AB37="","",IFERROR(VLOOKUP(TRIM(DATOS_FORMS!AB37),ESCALAS!$A$17:$B$20,2,0),"?"))</f>
        <v/>
      </c>
      <c r="AC37" s="22" t="str">
        <f>IF(DATOS_FORMS!AC37="","",IFERROR(VLOOKUP(TRIM(DATOS_FORMS!AC37),ESCALAS!$A$25:$B$30,2,0),"?"))</f>
        <v/>
      </c>
      <c r="AD37" s="22" t="str">
        <f>IF(DATOS_FORMS!AD37="","",IFERROR(VLOOKUP(TRIM(DATOS_FORMS!AD37),ESCALAS!$A$25:$B$30,2,0),"?"))</f>
        <v/>
      </c>
      <c r="AE37" s="22" t="str">
        <f>IF(DATOS_FORMS!AE37="","",IFERROR(VLOOKUP(TRIM(DATOS_FORMS!AE37),ESCALAS!$A$25:$B$30,2,0),"?"))</f>
        <v/>
      </c>
      <c r="AF37" s="22" t="str">
        <f>IF(DATOS_FORMS!AF37="","",IFERROR(VLOOKUP(TRIM(DATOS_FORMS!AF37),ESCALAS!$A$25:$B$30,2,0),"?"))</f>
        <v/>
      </c>
      <c r="AG37" s="22" t="str">
        <f>IF(DATOS_FORMS!AG37="","",IFERROR(VLOOKUP(TRIM(DATOS_FORMS!AG37),ESCALAS!$A$25:$B$30,2,0),"?"))</f>
        <v/>
      </c>
      <c r="AH37" s="22" t="str">
        <f>IF(DATOS_FORMS!AH37="","",IFERROR(VLOOKUP(TRIM(DATOS_FORMS!AH37),ESCALAS!$A$25:$B$30,2,0),"?"))</f>
        <v/>
      </c>
      <c r="AI37" s="22" t="str">
        <f>IF(DATOS_FORMS!AI37="","",IFERROR(VLOOKUP(TRIM(DATOS_FORMS!AI37),ESCALAS!$A$25:$B$30,2,0),"?"))</f>
        <v/>
      </c>
      <c r="AJ37" s="22" t="str">
        <f>IF(DATOS_FORMS!AJ37="","",IFERROR(VLOOKUP(TRIM(DATOS_FORMS!AJ37),ESCALAS!$A$25:$B$30,2,0),"?"))</f>
        <v/>
      </c>
      <c r="AK37" s="22" t="str">
        <f>IF(DATOS_FORMS!AK37="","",IFERROR(VLOOKUP(TRIM(DATOS_FORMS!AK37),ESCALAS!$A$25:$B$30,2,0),"?"))</f>
        <v/>
      </c>
      <c r="AL37" s="22" t="str">
        <f>IF(DATOS_FORMS!AL37="","",IFERROR(VLOOKUP(TRIM(DATOS_FORMS!AL37),ESCALAS!$A$25:$B$30,2,0),"?"))</f>
        <v/>
      </c>
      <c r="AM37" s="22" t="str">
        <f>IF(DATOS_FORMS!AM37="","",IFERROR(VLOOKUP(TRIM(DATOS_FORMS!AM37),ESCALAS!$A$35:$B$41,2,0),"?"))</f>
        <v/>
      </c>
      <c r="AN37" s="22" t="str">
        <f>IF(DATOS_FORMS!AN37="","",IFERROR(VLOOKUP(TRIM(DATOS_FORMS!AN37),ESCALAS!$A$35:$B$41,2,0),"?"))</f>
        <v/>
      </c>
      <c r="AO37" s="22" t="str">
        <f>IF(DATOS_FORMS!AO37="","",IFERROR(VLOOKUP(TRIM(DATOS_FORMS!AO37),ESCALAS!$A$35:$B$41,2,0),"?"))</f>
        <v/>
      </c>
      <c r="AP37" s="22" t="str">
        <f>IF(DATOS_FORMS!AP37="","",IFERROR(VLOOKUP(TRIM(DATOS_FORMS!AP37),ESCALAS!$A$35:$B$41,2,0),"?"))</f>
        <v/>
      </c>
      <c r="AQ37" s="22" t="str">
        <f>IF(DATOS_FORMS!AQ37="","",IFERROR(VLOOKUP(TRIM(DATOS_FORMS!AQ37),ESCALAS!$A$35:$B$41,2,0),"?"))</f>
        <v/>
      </c>
      <c r="AR37" s="22" t="str">
        <f>IF(DATOS_FORMS!AR37="","",IFERROR(VLOOKUP(TRIM(DATOS_FORMS!AR37),ESCALAS!$A$35:$B$41,2,0),"?"))</f>
        <v/>
      </c>
      <c r="AS37" s="22" t="str">
        <f>IF(DATOS_FORMS!AS37="","",IFERROR(VLOOKUP(TRIM(DATOS_FORMS!AS37),ESCALAS!$A$35:$B$41,2,0),"?"))</f>
        <v/>
      </c>
      <c r="AT37" s="22" t="str">
        <f>IF(DATOS_FORMS!AT37="","",IFERROR(VLOOKUP(TRIM(DATOS_FORMS!AT37),ESCALAS!$A$35:$B$41,2,0),"?"))</f>
        <v/>
      </c>
      <c r="AU37" s="22" t="str">
        <f>IF(DATOS_FORMS!AU37="","",IFERROR(VLOOKUP(TRIM(DATOS_FORMS!AU37),ESCALAS!$A$35:$B$41,2,0),"?"))</f>
        <v/>
      </c>
      <c r="AV37" s="22" t="str">
        <f>IF(DATOS_FORMS!AV37="","",IFERROR(VLOOKUP(TRIM(DATOS_FORMS!AV37),ESCALAS!$A$46:$B$49,2,0),"?"))</f>
        <v/>
      </c>
      <c r="AW37" s="22" t="str">
        <f>IF(DATOS_FORMS!AW37="","",IFERROR(VLOOKUP(TRIM(DATOS_FORMS!AW37),ESCALAS!$A$46:$B$49,2,0),"?"))</f>
        <v/>
      </c>
      <c r="AX37" s="22" t="str">
        <f>IF(DATOS_FORMS!AX37="","",IFERROR(VLOOKUP(TRIM(DATOS_FORMS!AX37),ESCALAS!$A$46:$B$49,2,0),"?"))</f>
        <v/>
      </c>
      <c r="AY37" s="22" t="str">
        <f>IF(DATOS_FORMS!AY37="","",IFERROR(VLOOKUP(TRIM(DATOS_FORMS!AY37),ESCALAS!$A$46:$B$49,2,0),"?"))</f>
        <v/>
      </c>
      <c r="AZ37" s="22" t="str">
        <f>IF(DATOS_FORMS!AZ37="","",IFERROR(VLOOKUP(TRIM(DATOS_FORMS!AZ37),ESCALAS!$A$46:$B$49,2,0),"?"))</f>
        <v/>
      </c>
      <c r="BA37" s="22" t="str">
        <f>IF(DATOS_FORMS!BA37="","",IFERROR(VLOOKUP(TRIM(DATOS_FORMS!BA37),ESCALAS!$A$46:$B$49,2,0),"?"))</f>
        <v/>
      </c>
      <c r="BB37" s="22" t="str">
        <f>IF(DATOS_FORMS!BB37="","",IFERROR(VLOOKUP(TRIM(DATOS_FORMS!BB37),ESCALAS!$A$46:$B$49,2,0),"?"))</f>
        <v/>
      </c>
      <c r="BC37" s="22" t="str">
        <f>IF(DATOS_FORMS!BC37="","",IFERROR(VLOOKUP(TRIM(DATOS_FORMS!BC37),ESCALAS!$A$46:$B$49,2,0),"?"))</f>
        <v/>
      </c>
      <c r="BD37" s="22" t="str">
        <f>IF(DATOS_FORMS!BD37="","",IFERROR(VLOOKUP(TRIM(DATOS_FORMS!BD37),ESCALAS!$A$46:$B$49,2,0),"?"))</f>
        <v/>
      </c>
      <c r="BE37" s="22" t="str">
        <f>IF(DATOS_FORMS!BE37="","",IFERROR(VLOOKUP(TRIM(DATOS_FORMS!BE37),ESCALAS!$A$46:$B$49,2,0),"?"))</f>
        <v/>
      </c>
      <c r="BF37" s="22" t="str">
        <f>IF(DATOS_FORMS!BF37="","",IFERROR(VLOOKUP(TRIM(DATOS_FORMS!BF37),ESCALAS!$A$46:$B$49,2,0),"?"))</f>
        <v/>
      </c>
      <c r="BG37" s="22" t="str">
        <f>IF(DATOS_FORMS!BG37="","",IFERROR(VLOOKUP(TRIM(DATOS_FORMS!BG37),ESCALAS!$A$46:$B$49,2,0),"?"))</f>
        <v/>
      </c>
      <c r="BH37" s="22" t="str">
        <f>IF(DATOS_FORMS!BH37="","",IFERROR(VLOOKUP(TRIM(DATOS_FORMS!BH37),ESCALAS!$A$46:$B$49,2,0),"?"))</f>
        <v/>
      </c>
      <c r="BI37" s="22" t="str">
        <f>IF(DATOS_FORMS!BI37="","",IFERROR(VLOOKUP(TRIM(DATOS_FORMS!BI37),ESCALAS!$A$46:$B$49,2,0),"?"))</f>
        <v/>
      </c>
      <c r="BJ37" s="22" t="str">
        <f>IF(DATOS_FORMS!BJ37="","",IFERROR(VLOOKUP(TRIM(DATOS_FORMS!BJ37),ESCALAS!$A$46:$B$49,2,0),"?"))</f>
        <v/>
      </c>
    </row>
    <row r="38" spans="1:62" x14ac:dyDescent="0.25">
      <c r="A38" s="22" t="str">
        <f>IF(DATOS_FORMS!B38="","",ROW()-1)</f>
        <v/>
      </c>
      <c r="B38" s="22" t="str">
        <f>IF(DATOS_FORMS!B38="","",IFERROR(VALUE(TRIM(DATOS_FORMS!B38)),IFERROR(VALUE(LEFT(TRIM(DATOS_FORMS!B38),FIND(" ",TRIM(DATOS_FORMS!B38)&amp;" ")-1)),"?")))</f>
        <v/>
      </c>
      <c r="C38" s="22" t="str">
        <f>IF(DATOS_FORMS!C38="","",IFERROR(VLOOKUP(TRIM(DATOS_FORMS!C38),ESCALAS!$A$54:$B$55,2,0),"?"))</f>
        <v/>
      </c>
      <c r="D38" s="22" t="str">
        <f>IF(DATOS_FORMS!D38="","",IFERROR(VLOOKUP(TRIM(DATOS_FORMS!D38),ESCALAS!$A$67:$B$68,2,0),"?"))</f>
        <v/>
      </c>
      <c r="E38" s="23" t="str">
        <f>IF(DATOS_FORMS!E38="","",DATOS_FORMS!E38)</f>
        <v/>
      </c>
      <c r="F38" s="23" t="str">
        <f>IF(DATOS_FORMS!F38="","",DATOS_FORMS!F38)</f>
        <v/>
      </c>
      <c r="G38" s="22" t="str">
        <f>IF(DATOS_FORMS!G38="","",IFERROR(VLOOKUP(TRIM(DATOS_FORMS!G38),ESCALAS!$A$60:$B$62,2,0),"?"))</f>
        <v/>
      </c>
      <c r="H38" s="23" t="str">
        <f>IF(DATOS_FORMS!H38="","",DATOS_FORMS!H38)</f>
        <v/>
      </c>
      <c r="I38" s="22" t="str">
        <f>IF(DATOS_FORMS!I38="","",IFERROR(VLOOKUP(TRIM(DATOS_FORMS!I38),ESCALAS!$A$60:$B$62,2,0),"?"))</f>
        <v/>
      </c>
      <c r="J38" s="22" t="str">
        <f>IF(DATOS_FORMS!J38="","",IFERROR(VLOOKUP(TRIM(DATOS_FORMS!J38),ESCALAS!$A$73:$B$86,2,0),7))</f>
        <v/>
      </c>
      <c r="K38" s="22" t="str">
        <f>IF(DATOS_FORMS!K38="","",IFERROR(VLOOKUP(TRIM(DATOS_FORMS!K38),ESCALAS!$A$6:$B$12,2,0),"?"))</f>
        <v/>
      </c>
      <c r="L38" s="22" t="str">
        <f>IF(DATOS_FORMS!L38="","",IFERROR(VLOOKUP(TRIM(DATOS_FORMS!L38),ESCALAS!$A$6:$B$12,2,0),"?"))</f>
        <v/>
      </c>
      <c r="M38" s="22" t="str">
        <f>IF(DATOS_FORMS!M38="","",IFERROR(VLOOKUP(TRIM(DATOS_FORMS!M38),ESCALAS!$A$6:$B$12,2,0),"?"))</f>
        <v/>
      </c>
      <c r="N38" s="22" t="str">
        <f>IF(DATOS_FORMS!N38="","",IFERROR(VLOOKUP(TRIM(DATOS_FORMS!N38),ESCALAS!$A$6:$B$12,2,0),"?"))</f>
        <v/>
      </c>
      <c r="O38" s="22" t="str">
        <f>IF(DATOS_FORMS!O38="","",IFERROR(VLOOKUP(TRIM(DATOS_FORMS!O38),ESCALAS!$A$6:$B$12,2,0),"?"))</f>
        <v/>
      </c>
      <c r="P38" s="22" t="str">
        <f>IF(DATOS_FORMS!P38="","",IFERROR(VLOOKUP(TRIM(DATOS_FORMS!P38),ESCALAS!$A$6:$B$12,2,0),"?"))</f>
        <v/>
      </c>
      <c r="Q38" s="22" t="str">
        <f>IF(DATOS_FORMS!Q38="","",IFERROR(VLOOKUP(TRIM(DATOS_FORMS!Q38),ESCALAS!$A$6:$B$12,2,0),"?"))</f>
        <v/>
      </c>
      <c r="R38" s="22" t="str">
        <f>IF(DATOS_FORMS!R38="","",IFERROR(VLOOKUP(TRIM(DATOS_FORMS!R38),ESCALAS!$A$6:$B$12,2,0),"?"))</f>
        <v/>
      </c>
      <c r="S38" s="22" t="str">
        <f>IF(DATOS_FORMS!S38="","",IFERROR(VLOOKUP(TRIM(DATOS_FORMS!S38),ESCALAS!$A$6:$B$12,2,0),"?"))</f>
        <v/>
      </c>
      <c r="T38" s="22" t="str">
        <f>IF(DATOS_FORMS!T38="","",IFERROR(VLOOKUP(TRIM(DATOS_FORMS!T38),ESCALAS!$A$6:$B$12,2,0),"?"))</f>
        <v/>
      </c>
      <c r="U38" s="22" t="str">
        <f>IF(DATOS_FORMS!U38="","",IFERROR(VLOOKUP(TRIM(DATOS_FORMS!U38),ESCALAS!$A$17:$B$20,2,0),"?"))</f>
        <v/>
      </c>
      <c r="V38" s="22" t="str">
        <f>IF(DATOS_FORMS!V38="","",IFERROR(VLOOKUP(TRIM(DATOS_FORMS!V38),ESCALAS!$A$17:$B$20,2,0),"?"))</f>
        <v/>
      </c>
      <c r="W38" s="22" t="str">
        <f>IF(DATOS_FORMS!W38="","",IFERROR(VLOOKUP(TRIM(DATOS_FORMS!W38),ESCALAS!$A$17:$B$20,2,0),"?"))</f>
        <v/>
      </c>
      <c r="X38" s="22" t="str">
        <f>IF(DATOS_FORMS!X38="","",IFERROR(VLOOKUP(TRIM(DATOS_FORMS!X38),ESCALAS!$A$17:$B$20,2,0),"?"))</f>
        <v/>
      </c>
      <c r="Y38" s="22" t="str">
        <f>IF(DATOS_FORMS!Y38="","",IFERROR(VLOOKUP(TRIM(DATOS_FORMS!Y38),ESCALAS!$A$17:$B$20,2,0),"?"))</f>
        <v/>
      </c>
      <c r="Z38" s="22" t="str">
        <f>IF(DATOS_FORMS!Z38="","",IFERROR(VLOOKUP(TRIM(DATOS_FORMS!Z38),ESCALAS!$A$17:$B$20,2,0),"?"))</f>
        <v/>
      </c>
      <c r="AA38" s="22" t="str">
        <f>IF(DATOS_FORMS!AA38="","",IFERROR(VLOOKUP(TRIM(DATOS_FORMS!AA38),ESCALAS!$A$17:$B$20,2,0),"?"))</f>
        <v/>
      </c>
      <c r="AB38" s="22" t="str">
        <f>IF(DATOS_FORMS!AB38="","",IFERROR(VLOOKUP(TRIM(DATOS_FORMS!AB38),ESCALAS!$A$17:$B$20,2,0),"?"))</f>
        <v/>
      </c>
      <c r="AC38" s="22" t="str">
        <f>IF(DATOS_FORMS!AC38="","",IFERROR(VLOOKUP(TRIM(DATOS_FORMS!AC38),ESCALAS!$A$25:$B$30,2,0),"?"))</f>
        <v/>
      </c>
      <c r="AD38" s="22" t="str">
        <f>IF(DATOS_FORMS!AD38="","",IFERROR(VLOOKUP(TRIM(DATOS_FORMS!AD38),ESCALAS!$A$25:$B$30,2,0),"?"))</f>
        <v/>
      </c>
      <c r="AE38" s="22" t="str">
        <f>IF(DATOS_FORMS!AE38="","",IFERROR(VLOOKUP(TRIM(DATOS_FORMS!AE38),ESCALAS!$A$25:$B$30,2,0),"?"))</f>
        <v/>
      </c>
      <c r="AF38" s="22" t="str">
        <f>IF(DATOS_FORMS!AF38="","",IFERROR(VLOOKUP(TRIM(DATOS_FORMS!AF38),ESCALAS!$A$25:$B$30,2,0),"?"))</f>
        <v/>
      </c>
      <c r="AG38" s="22" t="str">
        <f>IF(DATOS_FORMS!AG38="","",IFERROR(VLOOKUP(TRIM(DATOS_FORMS!AG38),ESCALAS!$A$25:$B$30,2,0),"?"))</f>
        <v/>
      </c>
      <c r="AH38" s="22" t="str">
        <f>IF(DATOS_FORMS!AH38="","",IFERROR(VLOOKUP(TRIM(DATOS_FORMS!AH38),ESCALAS!$A$25:$B$30,2,0),"?"))</f>
        <v/>
      </c>
      <c r="AI38" s="22" t="str">
        <f>IF(DATOS_FORMS!AI38="","",IFERROR(VLOOKUP(TRIM(DATOS_FORMS!AI38),ESCALAS!$A$25:$B$30,2,0),"?"))</f>
        <v/>
      </c>
      <c r="AJ38" s="22" t="str">
        <f>IF(DATOS_FORMS!AJ38="","",IFERROR(VLOOKUP(TRIM(DATOS_FORMS!AJ38),ESCALAS!$A$25:$B$30,2,0),"?"))</f>
        <v/>
      </c>
      <c r="AK38" s="22" t="str">
        <f>IF(DATOS_FORMS!AK38="","",IFERROR(VLOOKUP(TRIM(DATOS_FORMS!AK38),ESCALAS!$A$25:$B$30,2,0),"?"))</f>
        <v/>
      </c>
      <c r="AL38" s="22" t="str">
        <f>IF(DATOS_FORMS!AL38="","",IFERROR(VLOOKUP(TRIM(DATOS_FORMS!AL38),ESCALAS!$A$25:$B$30,2,0),"?"))</f>
        <v/>
      </c>
      <c r="AM38" s="22" t="str">
        <f>IF(DATOS_FORMS!AM38="","",IFERROR(VLOOKUP(TRIM(DATOS_FORMS!AM38),ESCALAS!$A$35:$B$41,2,0),"?"))</f>
        <v/>
      </c>
      <c r="AN38" s="22" t="str">
        <f>IF(DATOS_FORMS!AN38="","",IFERROR(VLOOKUP(TRIM(DATOS_FORMS!AN38),ESCALAS!$A$35:$B$41,2,0),"?"))</f>
        <v/>
      </c>
      <c r="AO38" s="22" t="str">
        <f>IF(DATOS_FORMS!AO38="","",IFERROR(VLOOKUP(TRIM(DATOS_FORMS!AO38),ESCALAS!$A$35:$B$41,2,0),"?"))</f>
        <v/>
      </c>
      <c r="AP38" s="22" t="str">
        <f>IF(DATOS_FORMS!AP38="","",IFERROR(VLOOKUP(TRIM(DATOS_FORMS!AP38),ESCALAS!$A$35:$B$41,2,0),"?"))</f>
        <v/>
      </c>
      <c r="AQ38" s="22" t="str">
        <f>IF(DATOS_FORMS!AQ38="","",IFERROR(VLOOKUP(TRIM(DATOS_FORMS!AQ38),ESCALAS!$A$35:$B$41,2,0),"?"))</f>
        <v/>
      </c>
      <c r="AR38" s="22" t="str">
        <f>IF(DATOS_FORMS!AR38="","",IFERROR(VLOOKUP(TRIM(DATOS_FORMS!AR38),ESCALAS!$A$35:$B$41,2,0),"?"))</f>
        <v/>
      </c>
      <c r="AS38" s="22" t="str">
        <f>IF(DATOS_FORMS!AS38="","",IFERROR(VLOOKUP(TRIM(DATOS_FORMS!AS38),ESCALAS!$A$35:$B$41,2,0),"?"))</f>
        <v/>
      </c>
      <c r="AT38" s="22" t="str">
        <f>IF(DATOS_FORMS!AT38="","",IFERROR(VLOOKUP(TRIM(DATOS_FORMS!AT38),ESCALAS!$A$35:$B$41,2,0),"?"))</f>
        <v/>
      </c>
      <c r="AU38" s="22" t="str">
        <f>IF(DATOS_FORMS!AU38="","",IFERROR(VLOOKUP(TRIM(DATOS_FORMS!AU38),ESCALAS!$A$35:$B$41,2,0),"?"))</f>
        <v/>
      </c>
      <c r="AV38" s="22" t="str">
        <f>IF(DATOS_FORMS!AV38="","",IFERROR(VLOOKUP(TRIM(DATOS_FORMS!AV38),ESCALAS!$A$46:$B$49,2,0),"?"))</f>
        <v/>
      </c>
      <c r="AW38" s="22" t="str">
        <f>IF(DATOS_FORMS!AW38="","",IFERROR(VLOOKUP(TRIM(DATOS_FORMS!AW38),ESCALAS!$A$46:$B$49,2,0),"?"))</f>
        <v/>
      </c>
      <c r="AX38" s="22" t="str">
        <f>IF(DATOS_FORMS!AX38="","",IFERROR(VLOOKUP(TRIM(DATOS_FORMS!AX38),ESCALAS!$A$46:$B$49,2,0),"?"))</f>
        <v/>
      </c>
      <c r="AY38" s="22" t="str">
        <f>IF(DATOS_FORMS!AY38="","",IFERROR(VLOOKUP(TRIM(DATOS_FORMS!AY38),ESCALAS!$A$46:$B$49,2,0),"?"))</f>
        <v/>
      </c>
      <c r="AZ38" s="22" t="str">
        <f>IF(DATOS_FORMS!AZ38="","",IFERROR(VLOOKUP(TRIM(DATOS_FORMS!AZ38),ESCALAS!$A$46:$B$49,2,0),"?"))</f>
        <v/>
      </c>
      <c r="BA38" s="22" t="str">
        <f>IF(DATOS_FORMS!BA38="","",IFERROR(VLOOKUP(TRIM(DATOS_FORMS!BA38),ESCALAS!$A$46:$B$49,2,0),"?"))</f>
        <v/>
      </c>
      <c r="BB38" s="22" t="str">
        <f>IF(DATOS_FORMS!BB38="","",IFERROR(VLOOKUP(TRIM(DATOS_FORMS!BB38),ESCALAS!$A$46:$B$49,2,0),"?"))</f>
        <v/>
      </c>
      <c r="BC38" s="22" t="str">
        <f>IF(DATOS_FORMS!BC38="","",IFERROR(VLOOKUP(TRIM(DATOS_FORMS!BC38),ESCALAS!$A$46:$B$49,2,0),"?"))</f>
        <v/>
      </c>
      <c r="BD38" s="22" t="str">
        <f>IF(DATOS_FORMS!BD38="","",IFERROR(VLOOKUP(TRIM(DATOS_FORMS!BD38),ESCALAS!$A$46:$B$49,2,0),"?"))</f>
        <v/>
      </c>
      <c r="BE38" s="22" t="str">
        <f>IF(DATOS_FORMS!BE38="","",IFERROR(VLOOKUP(TRIM(DATOS_FORMS!BE38),ESCALAS!$A$46:$B$49,2,0),"?"))</f>
        <v/>
      </c>
      <c r="BF38" s="22" t="str">
        <f>IF(DATOS_FORMS!BF38="","",IFERROR(VLOOKUP(TRIM(DATOS_FORMS!BF38),ESCALAS!$A$46:$B$49,2,0),"?"))</f>
        <v/>
      </c>
      <c r="BG38" s="22" t="str">
        <f>IF(DATOS_FORMS!BG38="","",IFERROR(VLOOKUP(TRIM(DATOS_FORMS!BG38),ESCALAS!$A$46:$B$49,2,0),"?"))</f>
        <v/>
      </c>
      <c r="BH38" s="22" t="str">
        <f>IF(DATOS_FORMS!BH38="","",IFERROR(VLOOKUP(TRIM(DATOS_FORMS!BH38),ESCALAS!$A$46:$B$49,2,0),"?"))</f>
        <v/>
      </c>
      <c r="BI38" s="22" t="str">
        <f>IF(DATOS_FORMS!BI38="","",IFERROR(VLOOKUP(TRIM(DATOS_FORMS!BI38),ESCALAS!$A$46:$B$49,2,0),"?"))</f>
        <v/>
      </c>
      <c r="BJ38" s="22" t="str">
        <f>IF(DATOS_FORMS!BJ38="","",IFERROR(VLOOKUP(TRIM(DATOS_FORMS!BJ38),ESCALAS!$A$46:$B$49,2,0),"?"))</f>
        <v/>
      </c>
    </row>
    <row r="39" spans="1:62" x14ac:dyDescent="0.25">
      <c r="A39" s="22" t="str">
        <f>IF(DATOS_FORMS!B39="","",ROW()-1)</f>
        <v/>
      </c>
      <c r="B39" s="22" t="str">
        <f>IF(DATOS_FORMS!B39="","",IFERROR(VALUE(TRIM(DATOS_FORMS!B39)),IFERROR(VALUE(LEFT(TRIM(DATOS_FORMS!B39),FIND(" ",TRIM(DATOS_FORMS!B39)&amp;" ")-1)),"?")))</f>
        <v/>
      </c>
      <c r="C39" s="22" t="str">
        <f>IF(DATOS_FORMS!C39="","",IFERROR(VLOOKUP(TRIM(DATOS_FORMS!C39),ESCALAS!$A$54:$B$55,2,0),"?"))</f>
        <v/>
      </c>
      <c r="D39" s="22" t="str">
        <f>IF(DATOS_FORMS!D39="","",IFERROR(VLOOKUP(TRIM(DATOS_FORMS!D39),ESCALAS!$A$67:$B$68,2,0),"?"))</f>
        <v/>
      </c>
      <c r="E39" s="23" t="str">
        <f>IF(DATOS_FORMS!E39="","",DATOS_FORMS!E39)</f>
        <v/>
      </c>
      <c r="F39" s="23" t="str">
        <f>IF(DATOS_FORMS!F39="","",DATOS_FORMS!F39)</f>
        <v/>
      </c>
      <c r="G39" s="22" t="str">
        <f>IF(DATOS_FORMS!G39="","",IFERROR(VLOOKUP(TRIM(DATOS_FORMS!G39),ESCALAS!$A$60:$B$62,2,0),"?"))</f>
        <v/>
      </c>
      <c r="H39" s="23" t="str">
        <f>IF(DATOS_FORMS!H39="","",DATOS_FORMS!H39)</f>
        <v/>
      </c>
      <c r="I39" s="22" t="str">
        <f>IF(DATOS_FORMS!I39="","",IFERROR(VLOOKUP(TRIM(DATOS_FORMS!I39),ESCALAS!$A$60:$B$62,2,0),"?"))</f>
        <v/>
      </c>
      <c r="J39" s="22" t="str">
        <f>IF(DATOS_FORMS!J39="","",IFERROR(VLOOKUP(TRIM(DATOS_FORMS!J39),ESCALAS!$A$73:$B$86,2,0),7))</f>
        <v/>
      </c>
      <c r="K39" s="22" t="str">
        <f>IF(DATOS_FORMS!K39="","",IFERROR(VLOOKUP(TRIM(DATOS_FORMS!K39),ESCALAS!$A$6:$B$12,2,0),"?"))</f>
        <v/>
      </c>
      <c r="L39" s="22" t="str">
        <f>IF(DATOS_FORMS!L39="","",IFERROR(VLOOKUP(TRIM(DATOS_FORMS!L39),ESCALAS!$A$6:$B$12,2,0),"?"))</f>
        <v/>
      </c>
      <c r="M39" s="22" t="str">
        <f>IF(DATOS_FORMS!M39="","",IFERROR(VLOOKUP(TRIM(DATOS_FORMS!M39),ESCALAS!$A$6:$B$12,2,0),"?"))</f>
        <v/>
      </c>
      <c r="N39" s="22" t="str">
        <f>IF(DATOS_FORMS!N39="","",IFERROR(VLOOKUP(TRIM(DATOS_FORMS!N39),ESCALAS!$A$6:$B$12,2,0),"?"))</f>
        <v/>
      </c>
      <c r="O39" s="22" t="str">
        <f>IF(DATOS_FORMS!O39="","",IFERROR(VLOOKUP(TRIM(DATOS_FORMS!O39),ESCALAS!$A$6:$B$12,2,0),"?"))</f>
        <v/>
      </c>
      <c r="P39" s="22" t="str">
        <f>IF(DATOS_FORMS!P39="","",IFERROR(VLOOKUP(TRIM(DATOS_FORMS!P39),ESCALAS!$A$6:$B$12,2,0),"?"))</f>
        <v/>
      </c>
      <c r="Q39" s="22" t="str">
        <f>IF(DATOS_FORMS!Q39="","",IFERROR(VLOOKUP(TRIM(DATOS_FORMS!Q39),ESCALAS!$A$6:$B$12,2,0),"?"))</f>
        <v/>
      </c>
      <c r="R39" s="22" t="str">
        <f>IF(DATOS_FORMS!R39="","",IFERROR(VLOOKUP(TRIM(DATOS_FORMS!R39),ESCALAS!$A$6:$B$12,2,0),"?"))</f>
        <v/>
      </c>
      <c r="S39" s="22" t="str">
        <f>IF(DATOS_FORMS!S39="","",IFERROR(VLOOKUP(TRIM(DATOS_FORMS!S39),ESCALAS!$A$6:$B$12,2,0),"?"))</f>
        <v/>
      </c>
      <c r="T39" s="22" t="str">
        <f>IF(DATOS_FORMS!T39="","",IFERROR(VLOOKUP(TRIM(DATOS_FORMS!T39),ESCALAS!$A$6:$B$12,2,0),"?"))</f>
        <v/>
      </c>
      <c r="U39" s="22" t="str">
        <f>IF(DATOS_FORMS!U39="","",IFERROR(VLOOKUP(TRIM(DATOS_FORMS!U39),ESCALAS!$A$17:$B$20,2,0),"?"))</f>
        <v/>
      </c>
      <c r="V39" s="22" t="str">
        <f>IF(DATOS_FORMS!V39="","",IFERROR(VLOOKUP(TRIM(DATOS_FORMS!V39),ESCALAS!$A$17:$B$20,2,0),"?"))</f>
        <v/>
      </c>
      <c r="W39" s="22" t="str">
        <f>IF(DATOS_FORMS!W39="","",IFERROR(VLOOKUP(TRIM(DATOS_FORMS!W39),ESCALAS!$A$17:$B$20,2,0),"?"))</f>
        <v/>
      </c>
      <c r="X39" s="22" t="str">
        <f>IF(DATOS_FORMS!X39="","",IFERROR(VLOOKUP(TRIM(DATOS_FORMS!X39),ESCALAS!$A$17:$B$20,2,0),"?"))</f>
        <v/>
      </c>
      <c r="Y39" s="22" t="str">
        <f>IF(DATOS_FORMS!Y39="","",IFERROR(VLOOKUP(TRIM(DATOS_FORMS!Y39),ESCALAS!$A$17:$B$20,2,0),"?"))</f>
        <v/>
      </c>
      <c r="Z39" s="22" t="str">
        <f>IF(DATOS_FORMS!Z39="","",IFERROR(VLOOKUP(TRIM(DATOS_FORMS!Z39),ESCALAS!$A$17:$B$20,2,0),"?"))</f>
        <v/>
      </c>
      <c r="AA39" s="22" t="str">
        <f>IF(DATOS_FORMS!AA39="","",IFERROR(VLOOKUP(TRIM(DATOS_FORMS!AA39),ESCALAS!$A$17:$B$20,2,0),"?"))</f>
        <v/>
      </c>
      <c r="AB39" s="22" t="str">
        <f>IF(DATOS_FORMS!AB39="","",IFERROR(VLOOKUP(TRIM(DATOS_FORMS!AB39),ESCALAS!$A$17:$B$20,2,0),"?"))</f>
        <v/>
      </c>
      <c r="AC39" s="22" t="str">
        <f>IF(DATOS_FORMS!AC39="","",IFERROR(VLOOKUP(TRIM(DATOS_FORMS!AC39),ESCALAS!$A$25:$B$30,2,0),"?"))</f>
        <v/>
      </c>
      <c r="AD39" s="22" t="str">
        <f>IF(DATOS_FORMS!AD39="","",IFERROR(VLOOKUP(TRIM(DATOS_FORMS!AD39),ESCALAS!$A$25:$B$30,2,0),"?"))</f>
        <v/>
      </c>
      <c r="AE39" s="22" t="str">
        <f>IF(DATOS_FORMS!AE39="","",IFERROR(VLOOKUP(TRIM(DATOS_FORMS!AE39),ESCALAS!$A$25:$B$30,2,0),"?"))</f>
        <v/>
      </c>
      <c r="AF39" s="22" t="str">
        <f>IF(DATOS_FORMS!AF39="","",IFERROR(VLOOKUP(TRIM(DATOS_FORMS!AF39),ESCALAS!$A$25:$B$30,2,0),"?"))</f>
        <v/>
      </c>
      <c r="AG39" s="22" t="str">
        <f>IF(DATOS_FORMS!AG39="","",IFERROR(VLOOKUP(TRIM(DATOS_FORMS!AG39),ESCALAS!$A$25:$B$30,2,0),"?"))</f>
        <v/>
      </c>
      <c r="AH39" s="22" t="str">
        <f>IF(DATOS_FORMS!AH39="","",IFERROR(VLOOKUP(TRIM(DATOS_FORMS!AH39),ESCALAS!$A$25:$B$30,2,0),"?"))</f>
        <v/>
      </c>
      <c r="AI39" s="22" t="str">
        <f>IF(DATOS_FORMS!AI39="","",IFERROR(VLOOKUP(TRIM(DATOS_FORMS!AI39),ESCALAS!$A$25:$B$30,2,0),"?"))</f>
        <v/>
      </c>
      <c r="AJ39" s="22" t="str">
        <f>IF(DATOS_FORMS!AJ39="","",IFERROR(VLOOKUP(TRIM(DATOS_FORMS!AJ39),ESCALAS!$A$25:$B$30,2,0),"?"))</f>
        <v/>
      </c>
      <c r="AK39" s="22" t="str">
        <f>IF(DATOS_FORMS!AK39="","",IFERROR(VLOOKUP(TRIM(DATOS_FORMS!AK39),ESCALAS!$A$25:$B$30,2,0),"?"))</f>
        <v/>
      </c>
      <c r="AL39" s="22" t="str">
        <f>IF(DATOS_FORMS!AL39="","",IFERROR(VLOOKUP(TRIM(DATOS_FORMS!AL39),ESCALAS!$A$25:$B$30,2,0),"?"))</f>
        <v/>
      </c>
      <c r="AM39" s="22" t="str">
        <f>IF(DATOS_FORMS!AM39="","",IFERROR(VLOOKUP(TRIM(DATOS_FORMS!AM39),ESCALAS!$A$35:$B$41,2,0),"?"))</f>
        <v/>
      </c>
      <c r="AN39" s="22" t="str">
        <f>IF(DATOS_FORMS!AN39="","",IFERROR(VLOOKUP(TRIM(DATOS_FORMS!AN39),ESCALAS!$A$35:$B$41,2,0),"?"))</f>
        <v/>
      </c>
      <c r="AO39" s="22" t="str">
        <f>IF(DATOS_FORMS!AO39="","",IFERROR(VLOOKUP(TRIM(DATOS_FORMS!AO39),ESCALAS!$A$35:$B$41,2,0),"?"))</f>
        <v/>
      </c>
      <c r="AP39" s="22" t="str">
        <f>IF(DATOS_FORMS!AP39="","",IFERROR(VLOOKUP(TRIM(DATOS_FORMS!AP39),ESCALAS!$A$35:$B$41,2,0),"?"))</f>
        <v/>
      </c>
      <c r="AQ39" s="22" t="str">
        <f>IF(DATOS_FORMS!AQ39="","",IFERROR(VLOOKUP(TRIM(DATOS_FORMS!AQ39),ESCALAS!$A$35:$B$41,2,0),"?"))</f>
        <v/>
      </c>
      <c r="AR39" s="22" t="str">
        <f>IF(DATOS_FORMS!AR39="","",IFERROR(VLOOKUP(TRIM(DATOS_FORMS!AR39),ESCALAS!$A$35:$B$41,2,0),"?"))</f>
        <v/>
      </c>
      <c r="AS39" s="22" t="str">
        <f>IF(DATOS_FORMS!AS39="","",IFERROR(VLOOKUP(TRIM(DATOS_FORMS!AS39),ESCALAS!$A$35:$B$41,2,0),"?"))</f>
        <v/>
      </c>
      <c r="AT39" s="22" t="str">
        <f>IF(DATOS_FORMS!AT39="","",IFERROR(VLOOKUP(TRIM(DATOS_FORMS!AT39),ESCALAS!$A$35:$B$41,2,0),"?"))</f>
        <v/>
      </c>
      <c r="AU39" s="22" t="str">
        <f>IF(DATOS_FORMS!AU39="","",IFERROR(VLOOKUP(TRIM(DATOS_FORMS!AU39),ESCALAS!$A$35:$B$41,2,0),"?"))</f>
        <v/>
      </c>
      <c r="AV39" s="22" t="str">
        <f>IF(DATOS_FORMS!AV39="","",IFERROR(VLOOKUP(TRIM(DATOS_FORMS!AV39),ESCALAS!$A$46:$B$49,2,0),"?"))</f>
        <v/>
      </c>
      <c r="AW39" s="22" t="str">
        <f>IF(DATOS_FORMS!AW39="","",IFERROR(VLOOKUP(TRIM(DATOS_FORMS!AW39),ESCALAS!$A$46:$B$49,2,0),"?"))</f>
        <v/>
      </c>
      <c r="AX39" s="22" t="str">
        <f>IF(DATOS_FORMS!AX39="","",IFERROR(VLOOKUP(TRIM(DATOS_FORMS!AX39),ESCALAS!$A$46:$B$49,2,0),"?"))</f>
        <v/>
      </c>
      <c r="AY39" s="22" t="str">
        <f>IF(DATOS_FORMS!AY39="","",IFERROR(VLOOKUP(TRIM(DATOS_FORMS!AY39),ESCALAS!$A$46:$B$49,2,0),"?"))</f>
        <v/>
      </c>
      <c r="AZ39" s="22" t="str">
        <f>IF(DATOS_FORMS!AZ39="","",IFERROR(VLOOKUP(TRIM(DATOS_FORMS!AZ39),ESCALAS!$A$46:$B$49,2,0),"?"))</f>
        <v/>
      </c>
      <c r="BA39" s="22" t="str">
        <f>IF(DATOS_FORMS!BA39="","",IFERROR(VLOOKUP(TRIM(DATOS_FORMS!BA39),ESCALAS!$A$46:$B$49,2,0),"?"))</f>
        <v/>
      </c>
      <c r="BB39" s="22" t="str">
        <f>IF(DATOS_FORMS!BB39="","",IFERROR(VLOOKUP(TRIM(DATOS_FORMS!BB39),ESCALAS!$A$46:$B$49,2,0),"?"))</f>
        <v/>
      </c>
      <c r="BC39" s="22" t="str">
        <f>IF(DATOS_FORMS!BC39="","",IFERROR(VLOOKUP(TRIM(DATOS_FORMS!BC39),ESCALAS!$A$46:$B$49,2,0),"?"))</f>
        <v/>
      </c>
      <c r="BD39" s="22" t="str">
        <f>IF(DATOS_FORMS!BD39="","",IFERROR(VLOOKUP(TRIM(DATOS_FORMS!BD39),ESCALAS!$A$46:$B$49,2,0),"?"))</f>
        <v/>
      </c>
      <c r="BE39" s="22" t="str">
        <f>IF(DATOS_FORMS!BE39="","",IFERROR(VLOOKUP(TRIM(DATOS_FORMS!BE39),ESCALAS!$A$46:$B$49,2,0),"?"))</f>
        <v/>
      </c>
      <c r="BF39" s="22" t="str">
        <f>IF(DATOS_FORMS!BF39="","",IFERROR(VLOOKUP(TRIM(DATOS_FORMS!BF39),ESCALAS!$A$46:$B$49,2,0),"?"))</f>
        <v/>
      </c>
      <c r="BG39" s="22" t="str">
        <f>IF(DATOS_FORMS!BG39="","",IFERROR(VLOOKUP(TRIM(DATOS_FORMS!BG39),ESCALAS!$A$46:$B$49,2,0),"?"))</f>
        <v/>
      </c>
      <c r="BH39" s="22" t="str">
        <f>IF(DATOS_FORMS!BH39="","",IFERROR(VLOOKUP(TRIM(DATOS_FORMS!BH39),ESCALAS!$A$46:$B$49,2,0),"?"))</f>
        <v/>
      </c>
      <c r="BI39" s="22" t="str">
        <f>IF(DATOS_FORMS!BI39="","",IFERROR(VLOOKUP(TRIM(DATOS_FORMS!BI39),ESCALAS!$A$46:$B$49,2,0),"?"))</f>
        <v/>
      </c>
      <c r="BJ39" s="22" t="str">
        <f>IF(DATOS_FORMS!BJ39="","",IFERROR(VLOOKUP(TRIM(DATOS_FORMS!BJ39),ESCALAS!$A$46:$B$49,2,0),"?"))</f>
        <v/>
      </c>
    </row>
    <row r="40" spans="1:62" x14ac:dyDescent="0.25">
      <c r="A40" s="22" t="str">
        <f>IF(DATOS_FORMS!B40="","",ROW()-1)</f>
        <v/>
      </c>
      <c r="B40" s="22" t="str">
        <f>IF(DATOS_FORMS!B40="","",IFERROR(VALUE(TRIM(DATOS_FORMS!B40)),IFERROR(VALUE(LEFT(TRIM(DATOS_FORMS!B40),FIND(" ",TRIM(DATOS_FORMS!B40)&amp;" ")-1)),"?")))</f>
        <v/>
      </c>
      <c r="C40" s="22" t="str">
        <f>IF(DATOS_FORMS!C40="","",IFERROR(VLOOKUP(TRIM(DATOS_FORMS!C40),ESCALAS!$A$54:$B$55,2,0),"?"))</f>
        <v/>
      </c>
      <c r="D40" s="22" t="str">
        <f>IF(DATOS_FORMS!D40="","",IFERROR(VLOOKUP(TRIM(DATOS_FORMS!D40),ESCALAS!$A$67:$B$68,2,0),"?"))</f>
        <v/>
      </c>
      <c r="E40" s="23" t="str">
        <f>IF(DATOS_FORMS!E40="","",DATOS_FORMS!E40)</f>
        <v/>
      </c>
      <c r="F40" s="23" t="str">
        <f>IF(DATOS_FORMS!F40="","",DATOS_FORMS!F40)</f>
        <v/>
      </c>
      <c r="G40" s="22" t="str">
        <f>IF(DATOS_FORMS!G40="","",IFERROR(VLOOKUP(TRIM(DATOS_FORMS!G40),ESCALAS!$A$60:$B$62,2,0),"?"))</f>
        <v/>
      </c>
      <c r="H40" s="23" t="str">
        <f>IF(DATOS_FORMS!H40="","",DATOS_FORMS!H40)</f>
        <v/>
      </c>
      <c r="I40" s="22" t="str">
        <f>IF(DATOS_FORMS!I40="","",IFERROR(VLOOKUP(TRIM(DATOS_FORMS!I40),ESCALAS!$A$60:$B$62,2,0),"?"))</f>
        <v/>
      </c>
      <c r="J40" s="22" t="str">
        <f>IF(DATOS_FORMS!J40="","",IFERROR(VLOOKUP(TRIM(DATOS_FORMS!J40),ESCALAS!$A$73:$B$86,2,0),7))</f>
        <v/>
      </c>
      <c r="K40" s="22" t="str">
        <f>IF(DATOS_FORMS!K40="","",IFERROR(VLOOKUP(TRIM(DATOS_FORMS!K40),ESCALAS!$A$6:$B$12,2,0),"?"))</f>
        <v/>
      </c>
      <c r="L40" s="22" t="str">
        <f>IF(DATOS_FORMS!L40="","",IFERROR(VLOOKUP(TRIM(DATOS_FORMS!L40),ESCALAS!$A$6:$B$12,2,0),"?"))</f>
        <v/>
      </c>
      <c r="M40" s="22" t="str">
        <f>IF(DATOS_FORMS!M40="","",IFERROR(VLOOKUP(TRIM(DATOS_FORMS!M40),ESCALAS!$A$6:$B$12,2,0),"?"))</f>
        <v/>
      </c>
      <c r="N40" s="22" t="str">
        <f>IF(DATOS_FORMS!N40="","",IFERROR(VLOOKUP(TRIM(DATOS_FORMS!N40),ESCALAS!$A$6:$B$12,2,0),"?"))</f>
        <v/>
      </c>
      <c r="O40" s="22" t="str">
        <f>IF(DATOS_FORMS!O40="","",IFERROR(VLOOKUP(TRIM(DATOS_FORMS!O40),ESCALAS!$A$6:$B$12,2,0),"?"))</f>
        <v/>
      </c>
      <c r="P40" s="22" t="str">
        <f>IF(DATOS_FORMS!P40="","",IFERROR(VLOOKUP(TRIM(DATOS_FORMS!P40),ESCALAS!$A$6:$B$12,2,0),"?"))</f>
        <v/>
      </c>
      <c r="Q40" s="22" t="str">
        <f>IF(DATOS_FORMS!Q40="","",IFERROR(VLOOKUP(TRIM(DATOS_FORMS!Q40),ESCALAS!$A$6:$B$12,2,0),"?"))</f>
        <v/>
      </c>
      <c r="R40" s="22" t="str">
        <f>IF(DATOS_FORMS!R40="","",IFERROR(VLOOKUP(TRIM(DATOS_FORMS!R40),ESCALAS!$A$6:$B$12,2,0),"?"))</f>
        <v/>
      </c>
      <c r="S40" s="22" t="str">
        <f>IF(DATOS_FORMS!S40="","",IFERROR(VLOOKUP(TRIM(DATOS_FORMS!S40),ESCALAS!$A$6:$B$12,2,0),"?"))</f>
        <v/>
      </c>
      <c r="T40" s="22" t="str">
        <f>IF(DATOS_FORMS!T40="","",IFERROR(VLOOKUP(TRIM(DATOS_FORMS!T40),ESCALAS!$A$6:$B$12,2,0),"?"))</f>
        <v/>
      </c>
      <c r="U40" s="22" t="str">
        <f>IF(DATOS_FORMS!U40="","",IFERROR(VLOOKUP(TRIM(DATOS_FORMS!U40),ESCALAS!$A$17:$B$20,2,0),"?"))</f>
        <v/>
      </c>
      <c r="V40" s="22" t="str">
        <f>IF(DATOS_FORMS!V40="","",IFERROR(VLOOKUP(TRIM(DATOS_FORMS!V40),ESCALAS!$A$17:$B$20,2,0),"?"))</f>
        <v/>
      </c>
      <c r="W40" s="22" t="str">
        <f>IF(DATOS_FORMS!W40="","",IFERROR(VLOOKUP(TRIM(DATOS_FORMS!W40),ESCALAS!$A$17:$B$20,2,0),"?"))</f>
        <v/>
      </c>
      <c r="X40" s="22" t="str">
        <f>IF(DATOS_FORMS!X40="","",IFERROR(VLOOKUP(TRIM(DATOS_FORMS!X40),ESCALAS!$A$17:$B$20,2,0),"?"))</f>
        <v/>
      </c>
      <c r="Y40" s="22" t="str">
        <f>IF(DATOS_FORMS!Y40="","",IFERROR(VLOOKUP(TRIM(DATOS_FORMS!Y40),ESCALAS!$A$17:$B$20,2,0),"?"))</f>
        <v/>
      </c>
      <c r="Z40" s="22" t="str">
        <f>IF(DATOS_FORMS!Z40="","",IFERROR(VLOOKUP(TRIM(DATOS_FORMS!Z40),ESCALAS!$A$17:$B$20,2,0),"?"))</f>
        <v/>
      </c>
      <c r="AA40" s="22" t="str">
        <f>IF(DATOS_FORMS!AA40="","",IFERROR(VLOOKUP(TRIM(DATOS_FORMS!AA40),ESCALAS!$A$17:$B$20,2,0),"?"))</f>
        <v/>
      </c>
      <c r="AB40" s="22" t="str">
        <f>IF(DATOS_FORMS!AB40="","",IFERROR(VLOOKUP(TRIM(DATOS_FORMS!AB40),ESCALAS!$A$17:$B$20,2,0),"?"))</f>
        <v/>
      </c>
      <c r="AC40" s="22" t="str">
        <f>IF(DATOS_FORMS!AC40="","",IFERROR(VLOOKUP(TRIM(DATOS_FORMS!AC40),ESCALAS!$A$25:$B$30,2,0),"?"))</f>
        <v/>
      </c>
      <c r="AD40" s="22" t="str">
        <f>IF(DATOS_FORMS!AD40="","",IFERROR(VLOOKUP(TRIM(DATOS_FORMS!AD40),ESCALAS!$A$25:$B$30,2,0),"?"))</f>
        <v/>
      </c>
      <c r="AE40" s="22" t="str">
        <f>IF(DATOS_FORMS!AE40="","",IFERROR(VLOOKUP(TRIM(DATOS_FORMS!AE40),ESCALAS!$A$25:$B$30,2,0),"?"))</f>
        <v/>
      </c>
      <c r="AF40" s="22" t="str">
        <f>IF(DATOS_FORMS!AF40="","",IFERROR(VLOOKUP(TRIM(DATOS_FORMS!AF40),ESCALAS!$A$25:$B$30,2,0),"?"))</f>
        <v/>
      </c>
      <c r="AG40" s="22" t="str">
        <f>IF(DATOS_FORMS!AG40="","",IFERROR(VLOOKUP(TRIM(DATOS_FORMS!AG40),ESCALAS!$A$25:$B$30,2,0),"?"))</f>
        <v/>
      </c>
      <c r="AH40" s="22" t="str">
        <f>IF(DATOS_FORMS!AH40="","",IFERROR(VLOOKUP(TRIM(DATOS_FORMS!AH40),ESCALAS!$A$25:$B$30,2,0),"?"))</f>
        <v/>
      </c>
      <c r="AI40" s="22" t="str">
        <f>IF(DATOS_FORMS!AI40="","",IFERROR(VLOOKUP(TRIM(DATOS_FORMS!AI40),ESCALAS!$A$25:$B$30,2,0),"?"))</f>
        <v/>
      </c>
      <c r="AJ40" s="22" t="str">
        <f>IF(DATOS_FORMS!AJ40="","",IFERROR(VLOOKUP(TRIM(DATOS_FORMS!AJ40),ESCALAS!$A$25:$B$30,2,0),"?"))</f>
        <v/>
      </c>
      <c r="AK40" s="22" t="str">
        <f>IF(DATOS_FORMS!AK40="","",IFERROR(VLOOKUP(TRIM(DATOS_FORMS!AK40),ESCALAS!$A$25:$B$30,2,0),"?"))</f>
        <v/>
      </c>
      <c r="AL40" s="22" t="str">
        <f>IF(DATOS_FORMS!AL40="","",IFERROR(VLOOKUP(TRIM(DATOS_FORMS!AL40),ESCALAS!$A$25:$B$30,2,0),"?"))</f>
        <v/>
      </c>
      <c r="AM40" s="22" t="str">
        <f>IF(DATOS_FORMS!AM40="","",IFERROR(VLOOKUP(TRIM(DATOS_FORMS!AM40),ESCALAS!$A$35:$B$41,2,0),"?"))</f>
        <v/>
      </c>
      <c r="AN40" s="22" t="str">
        <f>IF(DATOS_FORMS!AN40="","",IFERROR(VLOOKUP(TRIM(DATOS_FORMS!AN40),ESCALAS!$A$35:$B$41,2,0),"?"))</f>
        <v/>
      </c>
      <c r="AO40" s="22" t="str">
        <f>IF(DATOS_FORMS!AO40="","",IFERROR(VLOOKUP(TRIM(DATOS_FORMS!AO40),ESCALAS!$A$35:$B$41,2,0),"?"))</f>
        <v/>
      </c>
      <c r="AP40" s="22" t="str">
        <f>IF(DATOS_FORMS!AP40="","",IFERROR(VLOOKUP(TRIM(DATOS_FORMS!AP40),ESCALAS!$A$35:$B$41,2,0),"?"))</f>
        <v/>
      </c>
      <c r="AQ40" s="22" t="str">
        <f>IF(DATOS_FORMS!AQ40="","",IFERROR(VLOOKUP(TRIM(DATOS_FORMS!AQ40),ESCALAS!$A$35:$B$41,2,0),"?"))</f>
        <v/>
      </c>
      <c r="AR40" s="22" t="str">
        <f>IF(DATOS_FORMS!AR40="","",IFERROR(VLOOKUP(TRIM(DATOS_FORMS!AR40),ESCALAS!$A$35:$B$41,2,0),"?"))</f>
        <v/>
      </c>
      <c r="AS40" s="22" t="str">
        <f>IF(DATOS_FORMS!AS40="","",IFERROR(VLOOKUP(TRIM(DATOS_FORMS!AS40),ESCALAS!$A$35:$B$41,2,0),"?"))</f>
        <v/>
      </c>
      <c r="AT40" s="22" t="str">
        <f>IF(DATOS_FORMS!AT40="","",IFERROR(VLOOKUP(TRIM(DATOS_FORMS!AT40),ESCALAS!$A$35:$B$41,2,0),"?"))</f>
        <v/>
      </c>
      <c r="AU40" s="22" t="str">
        <f>IF(DATOS_FORMS!AU40="","",IFERROR(VLOOKUP(TRIM(DATOS_FORMS!AU40),ESCALAS!$A$35:$B$41,2,0),"?"))</f>
        <v/>
      </c>
      <c r="AV40" s="22" t="str">
        <f>IF(DATOS_FORMS!AV40="","",IFERROR(VLOOKUP(TRIM(DATOS_FORMS!AV40),ESCALAS!$A$46:$B$49,2,0),"?"))</f>
        <v/>
      </c>
      <c r="AW40" s="22" t="str">
        <f>IF(DATOS_FORMS!AW40="","",IFERROR(VLOOKUP(TRIM(DATOS_FORMS!AW40),ESCALAS!$A$46:$B$49,2,0),"?"))</f>
        <v/>
      </c>
      <c r="AX40" s="22" t="str">
        <f>IF(DATOS_FORMS!AX40="","",IFERROR(VLOOKUP(TRIM(DATOS_FORMS!AX40),ESCALAS!$A$46:$B$49,2,0),"?"))</f>
        <v/>
      </c>
      <c r="AY40" s="22" t="str">
        <f>IF(DATOS_FORMS!AY40="","",IFERROR(VLOOKUP(TRIM(DATOS_FORMS!AY40),ESCALAS!$A$46:$B$49,2,0),"?"))</f>
        <v/>
      </c>
      <c r="AZ40" s="22" t="str">
        <f>IF(DATOS_FORMS!AZ40="","",IFERROR(VLOOKUP(TRIM(DATOS_FORMS!AZ40),ESCALAS!$A$46:$B$49,2,0),"?"))</f>
        <v/>
      </c>
      <c r="BA40" s="22" t="str">
        <f>IF(DATOS_FORMS!BA40="","",IFERROR(VLOOKUP(TRIM(DATOS_FORMS!BA40),ESCALAS!$A$46:$B$49,2,0),"?"))</f>
        <v/>
      </c>
      <c r="BB40" s="22" t="str">
        <f>IF(DATOS_FORMS!BB40="","",IFERROR(VLOOKUP(TRIM(DATOS_FORMS!BB40),ESCALAS!$A$46:$B$49,2,0),"?"))</f>
        <v/>
      </c>
      <c r="BC40" s="22" t="str">
        <f>IF(DATOS_FORMS!BC40="","",IFERROR(VLOOKUP(TRIM(DATOS_FORMS!BC40),ESCALAS!$A$46:$B$49,2,0),"?"))</f>
        <v/>
      </c>
      <c r="BD40" s="22" t="str">
        <f>IF(DATOS_FORMS!BD40="","",IFERROR(VLOOKUP(TRIM(DATOS_FORMS!BD40),ESCALAS!$A$46:$B$49,2,0),"?"))</f>
        <v/>
      </c>
      <c r="BE40" s="22" t="str">
        <f>IF(DATOS_FORMS!BE40="","",IFERROR(VLOOKUP(TRIM(DATOS_FORMS!BE40),ESCALAS!$A$46:$B$49,2,0),"?"))</f>
        <v/>
      </c>
      <c r="BF40" s="22" t="str">
        <f>IF(DATOS_FORMS!BF40="","",IFERROR(VLOOKUP(TRIM(DATOS_FORMS!BF40),ESCALAS!$A$46:$B$49,2,0),"?"))</f>
        <v/>
      </c>
      <c r="BG40" s="22" t="str">
        <f>IF(DATOS_FORMS!BG40="","",IFERROR(VLOOKUP(TRIM(DATOS_FORMS!BG40),ESCALAS!$A$46:$B$49,2,0),"?"))</f>
        <v/>
      </c>
      <c r="BH40" s="22" t="str">
        <f>IF(DATOS_FORMS!BH40="","",IFERROR(VLOOKUP(TRIM(DATOS_FORMS!BH40),ESCALAS!$A$46:$B$49,2,0),"?"))</f>
        <v/>
      </c>
      <c r="BI40" s="22" t="str">
        <f>IF(DATOS_FORMS!BI40="","",IFERROR(VLOOKUP(TRIM(DATOS_FORMS!BI40),ESCALAS!$A$46:$B$49,2,0),"?"))</f>
        <v/>
      </c>
      <c r="BJ40" s="22" t="str">
        <f>IF(DATOS_FORMS!BJ40="","",IFERROR(VLOOKUP(TRIM(DATOS_FORMS!BJ40),ESCALAS!$A$46:$B$49,2,0),"?"))</f>
        <v/>
      </c>
    </row>
    <row r="41" spans="1:62" x14ac:dyDescent="0.25">
      <c r="A41" s="22" t="str">
        <f>IF(DATOS_FORMS!B41="","",ROW()-1)</f>
        <v/>
      </c>
      <c r="B41" s="22" t="str">
        <f>IF(DATOS_FORMS!B41="","",IFERROR(VALUE(TRIM(DATOS_FORMS!B41)),IFERROR(VALUE(LEFT(TRIM(DATOS_FORMS!B41),FIND(" ",TRIM(DATOS_FORMS!B41)&amp;" ")-1)),"?")))</f>
        <v/>
      </c>
      <c r="C41" s="22" t="str">
        <f>IF(DATOS_FORMS!C41="","",IFERROR(VLOOKUP(TRIM(DATOS_FORMS!C41),ESCALAS!$A$54:$B$55,2,0),"?"))</f>
        <v/>
      </c>
      <c r="D41" s="22" t="str">
        <f>IF(DATOS_FORMS!D41="","",IFERROR(VLOOKUP(TRIM(DATOS_FORMS!D41),ESCALAS!$A$67:$B$68,2,0),"?"))</f>
        <v/>
      </c>
      <c r="E41" s="23" t="str">
        <f>IF(DATOS_FORMS!E41="","",DATOS_FORMS!E41)</f>
        <v/>
      </c>
      <c r="F41" s="23" t="str">
        <f>IF(DATOS_FORMS!F41="","",DATOS_FORMS!F41)</f>
        <v/>
      </c>
      <c r="G41" s="22" t="str">
        <f>IF(DATOS_FORMS!G41="","",IFERROR(VLOOKUP(TRIM(DATOS_FORMS!G41),ESCALAS!$A$60:$B$62,2,0),"?"))</f>
        <v/>
      </c>
      <c r="H41" s="23" t="str">
        <f>IF(DATOS_FORMS!H41="","",DATOS_FORMS!H41)</f>
        <v/>
      </c>
      <c r="I41" s="22" t="str">
        <f>IF(DATOS_FORMS!I41="","",IFERROR(VLOOKUP(TRIM(DATOS_FORMS!I41),ESCALAS!$A$60:$B$62,2,0),"?"))</f>
        <v/>
      </c>
      <c r="J41" s="22" t="str">
        <f>IF(DATOS_FORMS!J41="","",IFERROR(VLOOKUP(TRIM(DATOS_FORMS!J41),ESCALAS!$A$73:$B$86,2,0),7))</f>
        <v/>
      </c>
      <c r="K41" s="22" t="str">
        <f>IF(DATOS_FORMS!K41="","",IFERROR(VLOOKUP(TRIM(DATOS_FORMS!K41),ESCALAS!$A$6:$B$12,2,0),"?"))</f>
        <v/>
      </c>
      <c r="L41" s="22" t="str">
        <f>IF(DATOS_FORMS!L41="","",IFERROR(VLOOKUP(TRIM(DATOS_FORMS!L41),ESCALAS!$A$6:$B$12,2,0),"?"))</f>
        <v/>
      </c>
      <c r="M41" s="22" t="str">
        <f>IF(DATOS_FORMS!M41="","",IFERROR(VLOOKUP(TRIM(DATOS_FORMS!M41),ESCALAS!$A$6:$B$12,2,0),"?"))</f>
        <v/>
      </c>
      <c r="N41" s="22" t="str">
        <f>IF(DATOS_FORMS!N41="","",IFERROR(VLOOKUP(TRIM(DATOS_FORMS!N41),ESCALAS!$A$6:$B$12,2,0),"?"))</f>
        <v/>
      </c>
      <c r="O41" s="22" t="str">
        <f>IF(DATOS_FORMS!O41="","",IFERROR(VLOOKUP(TRIM(DATOS_FORMS!O41),ESCALAS!$A$6:$B$12,2,0),"?"))</f>
        <v/>
      </c>
      <c r="P41" s="22" t="str">
        <f>IF(DATOS_FORMS!P41="","",IFERROR(VLOOKUP(TRIM(DATOS_FORMS!P41),ESCALAS!$A$6:$B$12,2,0),"?"))</f>
        <v/>
      </c>
      <c r="Q41" s="22" t="str">
        <f>IF(DATOS_FORMS!Q41="","",IFERROR(VLOOKUP(TRIM(DATOS_FORMS!Q41),ESCALAS!$A$6:$B$12,2,0),"?"))</f>
        <v/>
      </c>
      <c r="R41" s="22" t="str">
        <f>IF(DATOS_FORMS!R41="","",IFERROR(VLOOKUP(TRIM(DATOS_FORMS!R41),ESCALAS!$A$6:$B$12,2,0),"?"))</f>
        <v/>
      </c>
      <c r="S41" s="22" t="str">
        <f>IF(DATOS_FORMS!S41="","",IFERROR(VLOOKUP(TRIM(DATOS_FORMS!S41),ESCALAS!$A$6:$B$12,2,0),"?"))</f>
        <v/>
      </c>
      <c r="T41" s="22" t="str">
        <f>IF(DATOS_FORMS!T41="","",IFERROR(VLOOKUP(TRIM(DATOS_FORMS!T41),ESCALAS!$A$6:$B$12,2,0),"?"))</f>
        <v/>
      </c>
      <c r="U41" s="22" t="str">
        <f>IF(DATOS_FORMS!U41="","",IFERROR(VLOOKUP(TRIM(DATOS_FORMS!U41),ESCALAS!$A$17:$B$20,2,0),"?"))</f>
        <v/>
      </c>
      <c r="V41" s="22" t="str">
        <f>IF(DATOS_FORMS!V41="","",IFERROR(VLOOKUP(TRIM(DATOS_FORMS!V41),ESCALAS!$A$17:$B$20,2,0),"?"))</f>
        <v/>
      </c>
      <c r="W41" s="22" t="str">
        <f>IF(DATOS_FORMS!W41="","",IFERROR(VLOOKUP(TRIM(DATOS_FORMS!W41),ESCALAS!$A$17:$B$20,2,0),"?"))</f>
        <v/>
      </c>
      <c r="X41" s="22" t="str">
        <f>IF(DATOS_FORMS!X41="","",IFERROR(VLOOKUP(TRIM(DATOS_FORMS!X41),ESCALAS!$A$17:$B$20,2,0),"?"))</f>
        <v/>
      </c>
      <c r="Y41" s="22" t="str">
        <f>IF(DATOS_FORMS!Y41="","",IFERROR(VLOOKUP(TRIM(DATOS_FORMS!Y41),ESCALAS!$A$17:$B$20,2,0),"?"))</f>
        <v/>
      </c>
      <c r="Z41" s="22" t="str">
        <f>IF(DATOS_FORMS!Z41="","",IFERROR(VLOOKUP(TRIM(DATOS_FORMS!Z41),ESCALAS!$A$17:$B$20,2,0),"?"))</f>
        <v/>
      </c>
      <c r="AA41" s="22" t="str">
        <f>IF(DATOS_FORMS!AA41="","",IFERROR(VLOOKUP(TRIM(DATOS_FORMS!AA41),ESCALAS!$A$17:$B$20,2,0),"?"))</f>
        <v/>
      </c>
      <c r="AB41" s="22" t="str">
        <f>IF(DATOS_FORMS!AB41="","",IFERROR(VLOOKUP(TRIM(DATOS_FORMS!AB41),ESCALAS!$A$17:$B$20,2,0),"?"))</f>
        <v/>
      </c>
      <c r="AC41" s="22" t="str">
        <f>IF(DATOS_FORMS!AC41="","",IFERROR(VLOOKUP(TRIM(DATOS_FORMS!AC41),ESCALAS!$A$25:$B$30,2,0),"?"))</f>
        <v/>
      </c>
      <c r="AD41" s="22" t="str">
        <f>IF(DATOS_FORMS!AD41="","",IFERROR(VLOOKUP(TRIM(DATOS_FORMS!AD41),ESCALAS!$A$25:$B$30,2,0),"?"))</f>
        <v/>
      </c>
      <c r="AE41" s="22" t="str">
        <f>IF(DATOS_FORMS!AE41="","",IFERROR(VLOOKUP(TRIM(DATOS_FORMS!AE41),ESCALAS!$A$25:$B$30,2,0),"?"))</f>
        <v/>
      </c>
      <c r="AF41" s="22" t="str">
        <f>IF(DATOS_FORMS!AF41="","",IFERROR(VLOOKUP(TRIM(DATOS_FORMS!AF41),ESCALAS!$A$25:$B$30,2,0),"?"))</f>
        <v/>
      </c>
      <c r="AG41" s="22" t="str">
        <f>IF(DATOS_FORMS!AG41="","",IFERROR(VLOOKUP(TRIM(DATOS_FORMS!AG41),ESCALAS!$A$25:$B$30,2,0),"?"))</f>
        <v/>
      </c>
      <c r="AH41" s="22" t="str">
        <f>IF(DATOS_FORMS!AH41="","",IFERROR(VLOOKUP(TRIM(DATOS_FORMS!AH41),ESCALAS!$A$25:$B$30,2,0),"?"))</f>
        <v/>
      </c>
      <c r="AI41" s="22" t="str">
        <f>IF(DATOS_FORMS!AI41="","",IFERROR(VLOOKUP(TRIM(DATOS_FORMS!AI41),ESCALAS!$A$25:$B$30,2,0),"?"))</f>
        <v/>
      </c>
      <c r="AJ41" s="22" t="str">
        <f>IF(DATOS_FORMS!AJ41="","",IFERROR(VLOOKUP(TRIM(DATOS_FORMS!AJ41),ESCALAS!$A$25:$B$30,2,0),"?"))</f>
        <v/>
      </c>
      <c r="AK41" s="22" t="str">
        <f>IF(DATOS_FORMS!AK41="","",IFERROR(VLOOKUP(TRIM(DATOS_FORMS!AK41),ESCALAS!$A$25:$B$30,2,0),"?"))</f>
        <v/>
      </c>
      <c r="AL41" s="22" t="str">
        <f>IF(DATOS_FORMS!AL41="","",IFERROR(VLOOKUP(TRIM(DATOS_FORMS!AL41),ESCALAS!$A$25:$B$30,2,0),"?"))</f>
        <v/>
      </c>
      <c r="AM41" s="22" t="str">
        <f>IF(DATOS_FORMS!AM41="","",IFERROR(VLOOKUP(TRIM(DATOS_FORMS!AM41),ESCALAS!$A$35:$B$41,2,0),"?"))</f>
        <v/>
      </c>
      <c r="AN41" s="22" t="str">
        <f>IF(DATOS_FORMS!AN41="","",IFERROR(VLOOKUP(TRIM(DATOS_FORMS!AN41),ESCALAS!$A$35:$B$41,2,0),"?"))</f>
        <v/>
      </c>
      <c r="AO41" s="22" t="str">
        <f>IF(DATOS_FORMS!AO41="","",IFERROR(VLOOKUP(TRIM(DATOS_FORMS!AO41),ESCALAS!$A$35:$B$41,2,0),"?"))</f>
        <v/>
      </c>
      <c r="AP41" s="22" t="str">
        <f>IF(DATOS_FORMS!AP41="","",IFERROR(VLOOKUP(TRIM(DATOS_FORMS!AP41),ESCALAS!$A$35:$B$41,2,0),"?"))</f>
        <v/>
      </c>
      <c r="AQ41" s="22" t="str">
        <f>IF(DATOS_FORMS!AQ41="","",IFERROR(VLOOKUP(TRIM(DATOS_FORMS!AQ41),ESCALAS!$A$35:$B$41,2,0),"?"))</f>
        <v/>
      </c>
      <c r="AR41" s="22" t="str">
        <f>IF(DATOS_FORMS!AR41="","",IFERROR(VLOOKUP(TRIM(DATOS_FORMS!AR41),ESCALAS!$A$35:$B$41,2,0),"?"))</f>
        <v/>
      </c>
      <c r="AS41" s="22" t="str">
        <f>IF(DATOS_FORMS!AS41="","",IFERROR(VLOOKUP(TRIM(DATOS_FORMS!AS41),ESCALAS!$A$35:$B$41,2,0),"?"))</f>
        <v/>
      </c>
      <c r="AT41" s="22" t="str">
        <f>IF(DATOS_FORMS!AT41="","",IFERROR(VLOOKUP(TRIM(DATOS_FORMS!AT41),ESCALAS!$A$35:$B$41,2,0),"?"))</f>
        <v/>
      </c>
      <c r="AU41" s="22" t="str">
        <f>IF(DATOS_FORMS!AU41="","",IFERROR(VLOOKUP(TRIM(DATOS_FORMS!AU41),ESCALAS!$A$35:$B$41,2,0),"?"))</f>
        <v/>
      </c>
      <c r="AV41" s="22" t="str">
        <f>IF(DATOS_FORMS!AV41="","",IFERROR(VLOOKUP(TRIM(DATOS_FORMS!AV41),ESCALAS!$A$46:$B$49,2,0),"?"))</f>
        <v/>
      </c>
      <c r="AW41" s="22" t="str">
        <f>IF(DATOS_FORMS!AW41="","",IFERROR(VLOOKUP(TRIM(DATOS_FORMS!AW41),ESCALAS!$A$46:$B$49,2,0),"?"))</f>
        <v/>
      </c>
      <c r="AX41" s="22" t="str">
        <f>IF(DATOS_FORMS!AX41="","",IFERROR(VLOOKUP(TRIM(DATOS_FORMS!AX41),ESCALAS!$A$46:$B$49,2,0),"?"))</f>
        <v/>
      </c>
      <c r="AY41" s="22" t="str">
        <f>IF(DATOS_FORMS!AY41="","",IFERROR(VLOOKUP(TRIM(DATOS_FORMS!AY41),ESCALAS!$A$46:$B$49,2,0),"?"))</f>
        <v/>
      </c>
      <c r="AZ41" s="22" t="str">
        <f>IF(DATOS_FORMS!AZ41="","",IFERROR(VLOOKUP(TRIM(DATOS_FORMS!AZ41),ESCALAS!$A$46:$B$49,2,0),"?"))</f>
        <v/>
      </c>
      <c r="BA41" s="22" t="str">
        <f>IF(DATOS_FORMS!BA41="","",IFERROR(VLOOKUP(TRIM(DATOS_FORMS!BA41),ESCALAS!$A$46:$B$49,2,0),"?"))</f>
        <v/>
      </c>
      <c r="BB41" s="22" t="str">
        <f>IF(DATOS_FORMS!BB41="","",IFERROR(VLOOKUP(TRIM(DATOS_FORMS!BB41),ESCALAS!$A$46:$B$49,2,0),"?"))</f>
        <v/>
      </c>
      <c r="BC41" s="22" t="str">
        <f>IF(DATOS_FORMS!BC41="","",IFERROR(VLOOKUP(TRIM(DATOS_FORMS!BC41),ESCALAS!$A$46:$B$49,2,0),"?"))</f>
        <v/>
      </c>
      <c r="BD41" s="22" t="str">
        <f>IF(DATOS_FORMS!BD41="","",IFERROR(VLOOKUP(TRIM(DATOS_FORMS!BD41),ESCALAS!$A$46:$B$49,2,0),"?"))</f>
        <v/>
      </c>
      <c r="BE41" s="22" t="str">
        <f>IF(DATOS_FORMS!BE41="","",IFERROR(VLOOKUP(TRIM(DATOS_FORMS!BE41),ESCALAS!$A$46:$B$49,2,0),"?"))</f>
        <v/>
      </c>
      <c r="BF41" s="22" t="str">
        <f>IF(DATOS_FORMS!BF41="","",IFERROR(VLOOKUP(TRIM(DATOS_FORMS!BF41),ESCALAS!$A$46:$B$49,2,0),"?"))</f>
        <v/>
      </c>
      <c r="BG41" s="22" t="str">
        <f>IF(DATOS_FORMS!BG41="","",IFERROR(VLOOKUP(TRIM(DATOS_FORMS!BG41),ESCALAS!$A$46:$B$49,2,0),"?"))</f>
        <v/>
      </c>
      <c r="BH41" s="22" t="str">
        <f>IF(DATOS_FORMS!BH41="","",IFERROR(VLOOKUP(TRIM(DATOS_FORMS!BH41),ESCALAS!$A$46:$B$49,2,0),"?"))</f>
        <v/>
      </c>
      <c r="BI41" s="22" t="str">
        <f>IF(DATOS_FORMS!BI41="","",IFERROR(VLOOKUP(TRIM(DATOS_FORMS!BI41),ESCALAS!$A$46:$B$49,2,0),"?"))</f>
        <v/>
      </c>
      <c r="BJ41" s="22" t="str">
        <f>IF(DATOS_FORMS!BJ41="","",IFERROR(VLOOKUP(TRIM(DATOS_FORMS!BJ41),ESCALAS!$A$46:$B$49,2,0),"?"))</f>
        <v/>
      </c>
    </row>
    <row r="42" spans="1:62" x14ac:dyDescent="0.25">
      <c r="A42" s="22" t="str">
        <f>IF(DATOS_FORMS!B42="","",ROW()-1)</f>
        <v/>
      </c>
      <c r="B42" s="22" t="str">
        <f>IF(DATOS_FORMS!B42="","",IFERROR(VALUE(TRIM(DATOS_FORMS!B42)),IFERROR(VALUE(LEFT(TRIM(DATOS_FORMS!B42),FIND(" ",TRIM(DATOS_FORMS!B42)&amp;" ")-1)),"?")))</f>
        <v/>
      </c>
      <c r="C42" s="22" t="str">
        <f>IF(DATOS_FORMS!C42="","",IFERROR(VLOOKUP(TRIM(DATOS_FORMS!C42),ESCALAS!$A$54:$B$55,2,0),"?"))</f>
        <v/>
      </c>
      <c r="D42" s="22" t="str">
        <f>IF(DATOS_FORMS!D42="","",IFERROR(VLOOKUP(TRIM(DATOS_FORMS!D42),ESCALAS!$A$67:$B$68,2,0),"?"))</f>
        <v/>
      </c>
      <c r="E42" s="23" t="str">
        <f>IF(DATOS_FORMS!E42="","",DATOS_FORMS!E42)</f>
        <v/>
      </c>
      <c r="F42" s="23" t="str">
        <f>IF(DATOS_FORMS!F42="","",DATOS_FORMS!F42)</f>
        <v/>
      </c>
      <c r="G42" s="22" t="str">
        <f>IF(DATOS_FORMS!G42="","",IFERROR(VLOOKUP(TRIM(DATOS_FORMS!G42),ESCALAS!$A$60:$B$62,2,0),"?"))</f>
        <v/>
      </c>
      <c r="H42" s="23" t="str">
        <f>IF(DATOS_FORMS!H42="","",DATOS_FORMS!H42)</f>
        <v/>
      </c>
      <c r="I42" s="22" t="str">
        <f>IF(DATOS_FORMS!I42="","",IFERROR(VLOOKUP(TRIM(DATOS_FORMS!I42),ESCALAS!$A$60:$B$62,2,0),"?"))</f>
        <v/>
      </c>
      <c r="J42" s="22" t="str">
        <f>IF(DATOS_FORMS!J42="","",IFERROR(VLOOKUP(TRIM(DATOS_FORMS!J42),ESCALAS!$A$73:$B$86,2,0),7))</f>
        <v/>
      </c>
      <c r="K42" s="22" t="str">
        <f>IF(DATOS_FORMS!K42="","",IFERROR(VLOOKUP(TRIM(DATOS_FORMS!K42),ESCALAS!$A$6:$B$12,2,0),"?"))</f>
        <v/>
      </c>
      <c r="L42" s="22" t="str">
        <f>IF(DATOS_FORMS!L42="","",IFERROR(VLOOKUP(TRIM(DATOS_FORMS!L42),ESCALAS!$A$6:$B$12,2,0),"?"))</f>
        <v/>
      </c>
      <c r="M42" s="22" t="str">
        <f>IF(DATOS_FORMS!M42="","",IFERROR(VLOOKUP(TRIM(DATOS_FORMS!M42),ESCALAS!$A$6:$B$12,2,0),"?"))</f>
        <v/>
      </c>
      <c r="N42" s="22" t="str">
        <f>IF(DATOS_FORMS!N42="","",IFERROR(VLOOKUP(TRIM(DATOS_FORMS!N42),ESCALAS!$A$6:$B$12,2,0),"?"))</f>
        <v/>
      </c>
      <c r="O42" s="22" t="str">
        <f>IF(DATOS_FORMS!O42="","",IFERROR(VLOOKUP(TRIM(DATOS_FORMS!O42),ESCALAS!$A$6:$B$12,2,0),"?"))</f>
        <v/>
      </c>
      <c r="P42" s="22" t="str">
        <f>IF(DATOS_FORMS!P42="","",IFERROR(VLOOKUP(TRIM(DATOS_FORMS!P42),ESCALAS!$A$6:$B$12,2,0),"?"))</f>
        <v/>
      </c>
      <c r="Q42" s="22" t="str">
        <f>IF(DATOS_FORMS!Q42="","",IFERROR(VLOOKUP(TRIM(DATOS_FORMS!Q42),ESCALAS!$A$6:$B$12,2,0),"?"))</f>
        <v/>
      </c>
      <c r="R42" s="22" t="str">
        <f>IF(DATOS_FORMS!R42="","",IFERROR(VLOOKUP(TRIM(DATOS_FORMS!R42),ESCALAS!$A$6:$B$12,2,0),"?"))</f>
        <v/>
      </c>
      <c r="S42" s="22" t="str">
        <f>IF(DATOS_FORMS!S42="","",IFERROR(VLOOKUP(TRIM(DATOS_FORMS!S42),ESCALAS!$A$6:$B$12,2,0),"?"))</f>
        <v/>
      </c>
      <c r="T42" s="22" t="str">
        <f>IF(DATOS_FORMS!T42="","",IFERROR(VLOOKUP(TRIM(DATOS_FORMS!T42),ESCALAS!$A$6:$B$12,2,0),"?"))</f>
        <v/>
      </c>
      <c r="U42" s="22" t="str">
        <f>IF(DATOS_FORMS!U42="","",IFERROR(VLOOKUP(TRIM(DATOS_FORMS!U42),ESCALAS!$A$17:$B$20,2,0),"?"))</f>
        <v/>
      </c>
      <c r="V42" s="22" t="str">
        <f>IF(DATOS_FORMS!V42="","",IFERROR(VLOOKUP(TRIM(DATOS_FORMS!V42),ESCALAS!$A$17:$B$20,2,0),"?"))</f>
        <v/>
      </c>
      <c r="W42" s="22" t="str">
        <f>IF(DATOS_FORMS!W42="","",IFERROR(VLOOKUP(TRIM(DATOS_FORMS!W42),ESCALAS!$A$17:$B$20,2,0),"?"))</f>
        <v/>
      </c>
      <c r="X42" s="22" t="str">
        <f>IF(DATOS_FORMS!X42="","",IFERROR(VLOOKUP(TRIM(DATOS_FORMS!X42),ESCALAS!$A$17:$B$20,2,0),"?"))</f>
        <v/>
      </c>
      <c r="Y42" s="22" t="str">
        <f>IF(DATOS_FORMS!Y42="","",IFERROR(VLOOKUP(TRIM(DATOS_FORMS!Y42),ESCALAS!$A$17:$B$20,2,0),"?"))</f>
        <v/>
      </c>
      <c r="Z42" s="22" t="str">
        <f>IF(DATOS_FORMS!Z42="","",IFERROR(VLOOKUP(TRIM(DATOS_FORMS!Z42),ESCALAS!$A$17:$B$20,2,0),"?"))</f>
        <v/>
      </c>
      <c r="AA42" s="22" t="str">
        <f>IF(DATOS_FORMS!AA42="","",IFERROR(VLOOKUP(TRIM(DATOS_FORMS!AA42),ESCALAS!$A$17:$B$20,2,0),"?"))</f>
        <v/>
      </c>
      <c r="AB42" s="22" t="str">
        <f>IF(DATOS_FORMS!AB42="","",IFERROR(VLOOKUP(TRIM(DATOS_FORMS!AB42),ESCALAS!$A$17:$B$20,2,0),"?"))</f>
        <v/>
      </c>
      <c r="AC42" s="22" t="str">
        <f>IF(DATOS_FORMS!AC42="","",IFERROR(VLOOKUP(TRIM(DATOS_FORMS!AC42),ESCALAS!$A$25:$B$30,2,0),"?"))</f>
        <v/>
      </c>
      <c r="AD42" s="22" t="str">
        <f>IF(DATOS_FORMS!AD42="","",IFERROR(VLOOKUP(TRIM(DATOS_FORMS!AD42),ESCALAS!$A$25:$B$30,2,0),"?"))</f>
        <v/>
      </c>
      <c r="AE42" s="22" t="str">
        <f>IF(DATOS_FORMS!AE42="","",IFERROR(VLOOKUP(TRIM(DATOS_FORMS!AE42),ESCALAS!$A$25:$B$30,2,0),"?"))</f>
        <v/>
      </c>
      <c r="AF42" s="22" t="str">
        <f>IF(DATOS_FORMS!AF42="","",IFERROR(VLOOKUP(TRIM(DATOS_FORMS!AF42),ESCALAS!$A$25:$B$30,2,0),"?"))</f>
        <v/>
      </c>
      <c r="AG42" s="22" t="str">
        <f>IF(DATOS_FORMS!AG42="","",IFERROR(VLOOKUP(TRIM(DATOS_FORMS!AG42),ESCALAS!$A$25:$B$30,2,0),"?"))</f>
        <v/>
      </c>
      <c r="AH42" s="22" t="str">
        <f>IF(DATOS_FORMS!AH42="","",IFERROR(VLOOKUP(TRIM(DATOS_FORMS!AH42),ESCALAS!$A$25:$B$30,2,0),"?"))</f>
        <v/>
      </c>
      <c r="AI42" s="22" t="str">
        <f>IF(DATOS_FORMS!AI42="","",IFERROR(VLOOKUP(TRIM(DATOS_FORMS!AI42),ESCALAS!$A$25:$B$30,2,0),"?"))</f>
        <v/>
      </c>
      <c r="AJ42" s="22" t="str">
        <f>IF(DATOS_FORMS!AJ42="","",IFERROR(VLOOKUP(TRIM(DATOS_FORMS!AJ42),ESCALAS!$A$25:$B$30,2,0),"?"))</f>
        <v/>
      </c>
      <c r="AK42" s="22" t="str">
        <f>IF(DATOS_FORMS!AK42="","",IFERROR(VLOOKUP(TRIM(DATOS_FORMS!AK42),ESCALAS!$A$25:$B$30,2,0),"?"))</f>
        <v/>
      </c>
      <c r="AL42" s="22" t="str">
        <f>IF(DATOS_FORMS!AL42="","",IFERROR(VLOOKUP(TRIM(DATOS_FORMS!AL42),ESCALAS!$A$25:$B$30,2,0),"?"))</f>
        <v/>
      </c>
      <c r="AM42" s="22" t="str">
        <f>IF(DATOS_FORMS!AM42="","",IFERROR(VLOOKUP(TRIM(DATOS_FORMS!AM42),ESCALAS!$A$35:$B$41,2,0),"?"))</f>
        <v/>
      </c>
      <c r="AN42" s="22" t="str">
        <f>IF(DATOS_FORMS!AN42="","",IFERROR(VLOOKUP(TRIM(DATOS_FORMS!AN42),ESCALAS!$A$35:$B$41,2,0),"?"))</f>
        <v/>
      </c>
      <c r="AO42" s="22" t="str">
        <f>IF(DATOS_FORMS!AO42="","",IFERROR(VLOOKUP(TRIM(DATOS_FORMS!AO42),ESCALAS!$A$35:$B$41,2,0),"?"))</f>
        <v/>
      </c>
      <c r="AP42" s="22" t="str">
        <f>IF(DATOS_FORMS!AP42="","",IFERROR(VLOOKUP(TRIM(DATOS_FORMS!AP42),ESCALAS!$A$35:$B$41,2,0),"?"))</f>
        <v/>
      </c>
      <c r="AQ42" s="22" t="str">
        <f>IF(DATOS_FORMS!AQ42="","",IFERROR(VLOOKUP(TRIM(DATOS_FORMS!AQ42),ESCALAS!$A$35:$B$41,2,0),"?"))</f>
        <v/>
      </c>
      <c r="AR42" s="22" t="str">
        <f>IF(DATOS_FORMS!AR42="","",IFERROR(VLOOKUP(TRIM(DATOS_FORMS!AR42),ESCALAS!$A$35:$B$41,2,0),"?"))</f>
        <v/>
      </c>
      <c r="AS42" s="22" t="str">
        <f>IF(DATOS_FORMS!AS42="","",IFERROR(VLOOKUP(TRIM(DATOS_FORMS!AS42),ESCALAS!$A$35:$B$41,2,0),"?"))</f>
        <v/>
      </c>
      <c r="AT42" s="22" t="str">
        <f>IF(DATOS_FORMS!AT42="","",IFERROR(VLOOKUP(TRIM(DATOS_FORMS!AT42),ESCALAS!$A$35:$B$41,2,0),"?"))</f>
        <v/>
      </c>
      <c r="AU42" s="22" t="str">
        <f>IF(DATOS_FORMS!AU42="","",IFERROR(VLOOKUP(TRIM(DATOS_FORMS!AU42),ESCALAS!$A$35:$B$41,2,0),"?"))</f>
        <v/>
      </c>
      <c r="AV42" s="22" t="str">
        <f>IF(DATOS_FORMS!AV42="","",IFERROR(VLOOKUP(TRIM(DATOS_FORMS!AV42),ESCALAS!$A$46:$B$49,2,0),"?"))</f>
        <v/>
      </c>
      <c r="AW42" s="22" t="str">
        <f>IF(DATOS_FORMS!AW42="","",IFERROR(VLOOKUP(TRIM(DATOS_FORMS!AW42),ESCALAS!$A$46:$B$49,2,0),"?"))</f>
        <v/>
      </c>
      <c r="AX42" s="22" t="str">
        <f>IF(DATOS_FORMS!AX42="","",IFERROR(VLOOKUP(TRIM(DATOS_FORMS!AX42),ESCALAS!$A$46:$B$49,2,0),"?"))</f>
        <v/>
      </c>
      <c r="AY42" s="22" t="str">
        <f>IF(DATOS_FORMS!AY42="","",IFERROR(VLOOKUP(TRIM(DATOS_FORMS!AY42),ESCALAS!$A$46:$B$49,2,0),"?"))</f>
        <v/>
      </c>
      <c r="AZ42" s="22" t="str">
        <f>IF(DATOS_FORMS!AZ42="","",IFERROR(VLOOKUP(TRIM(DATOS_FORMS!AZ42),ESCALAS!$A$46:$B$49,2,0),"?"))</f>
        <v/>
      </c>
      <c r="BA42" s="22" t="str">
        <f>IF(DATOS_FORMS!BA42="","",IFERROR(VLOOKUP(TRIM(DATOS_FORMS!BA42),ESCALAS!$A$46:$B$49,2,0),"?"))</f>
        <v/>
      </c>
      <c r="BB42" s="22" t="str">
        <f>IF(DATOS_FORMS!BB42="","",IFERROR(VLOOKUP(TRIM(DATOS_FORMS!BB42),ESCALAS!$A$46:$B$49,2,0),"?"))</f>
        <v/>
      </c>
      <c r="BC42" s="22" t="str">
        <f>IF(DATOS_FORMS!BC42="","",IFERROR(VLOOKUP(TRIM(DATOS_FORMS!BC42),ESCALAS!$A$46:$B$49,2,0),"?"))</f>
        <v/>
      </c>
      <c r="BD42" s="22" t="str">
        <f>IF(DATOS_FORMS!BD42="","",IFERROR(VLOOKUP(TRIM(DATOS_FORMS!BD42),ESCALAS!$A$46:$B$49,2,0),"?"))</f>
        <v/>
      </c>
      <c r="BE42" s="22" t="str">
        <f>IF(DATOS_FORMS!BE42="","",IFERROR(VLOOKUP(TRIM(DATOS_FORMS!BE42),ESCALAS!$A$46:$B$49,2,0),"?"))</f>
        <v/>
      </c>
      <c r="BF42" s="22" t="str">
        <f>IF(DATOS_FORMS!BF42="","",IFERROR(VLOOKUP(TRIM(DATOS_FORMS!BF42),ESCALAS!$A$46:$B$49,2,0),"?"))</f>
        <v/>
      </c>
      <c r="BG42" s="22" t="str">
        <f>IF(DATOS_FORMS!BG42="","",IFERROR(VLOOKUP(TRIM(DATOS_FORMS!BG42),ESCALAS!$A$46:$B$49,2,0),"?"))</f>
        <v/>
      </c>
      <c r="BH42" s="22" t="str">
        <f>IF(DATOS_FORMS!BH42="","",IFERROR(VLOOKUP(TRIM(DATOS_FORMS!BH42),ESCALAS!$A$46:$B$49,2,0),"?"))</f>
        <v/>
      </c>
      <c r="BI42" s="22" t="str">
        <f>IF(DATOS_FORMS!BI42="","",IFERROR(VLOOKUP(TRIM(DATOS_FORMS!BI42),ESCALAS!$A$46:$B$49,2,0),"?"))</f>
        <v/>
      </c>
      <c r="BJ42" s="22" t="str">
        <f>IF(DATOS_FORMS!BJ42="","",IFERROR(VLOOKUP(TRIM(DATOS_FORMS!BJ42),ESCALAS!$A$46:$B$49,2,0),"?"))</f>
        <v/>
      </c>
    </row>
    <row r="43" spans="1:62" x14ac:dyDescent="0.25">
      <c r="A43" s="22" t="str">
        <f>IF(DATOS_FORMS!B43="","",ROW()-1)</f>
        <v/>
      </c>
      <c r="B43" s="22" t="str">
        <f>IF(DATOS_FORMS!B43="","",IFERROR(VALUE(TRIM(DATOS_FORMS!B43)),IFERROR(VALUE(LEFT(TRIM(DATOS_FORMS!B43),FIND(" ",TRIM(DATOS_FORMS!B43)&amp;" ")-1)),"?")))</f>
        <v/>
      </c>
      <c r="C43" s="22" t="str">
        <f>IF(DATOS_FORMS!C43="","",IFERROR(VLOOKUP(TRIM(DATOS_FORMS!C43),ESCALAS!$A$54:$B$55,2,0),"?"))</f>
        <v/>
      </c>
      <c r="D43" s="22" t="str">
        <f>IF(DATOS_FORMS!D43="","",IFERROR(VLOOKUP(TRIM(DATOS_FORMS!D43),ESCALAS!$A$67:$B$68,2,0),"?"))</f>
        <v/>
      </c>
      <c r="E43" s="23" t="str">
        <f>IF(DATOS_FORMS!E43="","",DATOS_FORMS!E43)</f>
        <v/>
      </c>
      <c r="F43" s="23" t="str">
        <f>IF(DATOS_FORMS!F43="","",DATOS_FORMS!F43)</f>
        <v/>
      </c>
      <c r="G43" s="22" t="str">
        <f>IF(DATOS_FORMS!G43="","",IFERROR(VLOOKUP(TRIM(DATOS_FORMS!G43),ESCALAS!$A$60:$B$62,2,0),"?"))</f>
        <v/>
      </c>
      <c r="H43" s="23" t="str">
        <f>IF(DATOS_FORMS!H43="","",DATOS_FORMS!H43)</f>
        <v/>
      </c>
      <c r="I43" s="22" t="str">
        <f>IF(DATOS_FORMS!I43="","",IFERROR(VLOOKUP(TRIM(DATOS_FORMS!I43),ESCALAS!$A$60:$B$62,2,0),"?"))</f>
        <v/>
      </c>
      <c r="J43" s="22" t="str">
        <f>IF(DATOS_FORMS!J43="","",IFERROR(VLOOKUP(TRIM(DATOS_FORMS!J43),ESCALAS!$A$73:$B$86,2,0),7))</f>
        <v/>
      </c>
      <c r="K43" s="22" t="str">
        <f>IF(DATOS_FORMS!K43="","",IFERROR(VLOOKUP(TRIM(DATOS_FORMS!K43),ESCALAS!$A$6:$B$12,2,0),"?"))</f>
        <v/>
      </c>
      <c r="L43" s="22" t="str">
        <f>IF(DATOS_FORMS!L43="","",IFERROR(VLOOKUP(TRIM(DATOS_FORMS!L43),ESCALAS!$A$6:$B$12,2,0),"?"))</f>
        <v/>
      </c>
      <c r="M43" s="22" t="str">
        <f>IF(DATOS_FORMS!M43="","",IFERROR(VLOOKUP(TRIM(DATOS_FORMS!M43),ESCALAS!$A$6:$B$12,2,0),"?"))</f>
        <v/>
      </c>
      <c r="N43" s="22" t="str">
        <f>IF(DATOS_FORMS!N43="","",IFERROR(VLOOKUP(TRIM(DATOS_FORMS!N43),ESCALAS!$A$6:$B$12,2,0),"?"))</f>
        <v/>
      </c>
      <c r="O43" s="22" t="str">
        <f>IF(DATOS_FORMS!O43="","",IFERROR(VLOOKUP(TRIM(DATOS_FORMS!O43),ESCALAS!$A$6:$B$12,2,0),"?"))</f>
        <v/>
      </c>
      <c r="P43" s="22" t="str">
        <f>IF(DATOS_FORMS!P43="","",IFERROR(VLOOKUP(TRIM(DATOS_FORMS!P43),ESCALAS!$A$6:$B$12,2,0),"?"))</f>
        <v/>
      </c>
      <c r="Q43" s="22" t="str">
        <f>IF(DATOS_FORMS!Q43="","",IFERROR(VLOOKUP(TRIM(DATOS_FORMS!Q43),ESCALAS!$A$6:$B$12,2,0),"?"))</f>
        <v/>
      </c>
      <c r="R43" s="22" t="str">
        <f>IF(DATOS_FORMS!R43="","",IFERROR(VLOOKUP(TRIM(DATOS_FORMS!R43),ESCALAS!$A$6:$B$12,2,0),"?"))</f>
        <v/>
      </c>
      <c r="S43" s="22" t="str">
        <f>IF(DATOS_FORMS!S43="","",IFERROR(VLOOKUP(TRIM(DATOS_FORMS!S43),ESCALAS!$A$6:$B$12,2,0),"?"))</f>
        <v/>
      </c>
      <c r="T43" s="22" t="str">
        <f>IF(DATOS_FORMS!T43="","",IFERROR(VLOOKUP(TRIM(DATOS_FORMS!T43),ESCALAS!$A$6:$B$12,2,0),"?"))</f>
        <v/>
      </c>
      <c r="U43" s="22" t="str">
        <f>IF(DATOS_FORMS!U43="","",IFERROR(VLOOKUP(TRIM(DATOS_FORMS!U43),ESCALAS!$A$17:$B$20,2,0),"?"))</f>
        <v/>
      </c>
      <c r="V43" s="22" t="str">
        <f>IF(DATOS_FORMS!V43="","",IFERROR(VLOOKUP(TRIM(DATOS_FORMS!V43),ESCALAS!$A$17:$B$20,2,0),"?"))</f>
        <v/>
      </c>
      <c r="W43" s="22" t="str">
        <f>IF(DATOS_FORMS!W43="","",IFERROR(VLOOKUP(TRIM(DATOS_FORMS!W43),ESCALAS!$A$17:$B$20,2,0),"?"))</f>
        <v/>
      </c>
      <c r="X43" s="22" t="str">
        <f>IF(DATOS_FORMS!X43="","",IFERROR(VLOOKUP(TRIM(DATOS_FORMS!X43),ESCALAS!$A$17:$B$20,2,0),"?"))</f>
        <v/>
      </c>
      <c r="Y43" s="22" t="str">
        <f>IF(DATOS_FORMS!Y43="","",IFERROR(VLOOKUP(TRIM(DATOS_FORMS!Y43),ESCALAS!$A$17:$B$20,2,0),"?"))</f>
        <v/>
      </c>
      <c r="Z43" s="22" t="str">
        <f>IF(DATOS_FORMS!Z43="","",IFERROR(VLOOKUP(TRIM(DATOS_FORMS!Z43),ESCALAS!$A$17:$B$20,2,0),"?"))</f>
        <v/>
      </c>
      <c r="AA43" s="22" t="str">
        <f>IF(DATOS_FORMS!AA43="","",IFERROR(VLOOKUP(TRIM(DATOS_FORMS!AA43),ESCALAS!$A$17:$B$20,2,0),"?"))</f>
        <v/>
      </c>
      <c r="AB43" s="22" t="str">
        <f>IF(DATOS_FORMS!AB43="","",IFERROR(VLOOKUP(TRIM(DATOS_FORMS!AB43),ESCALAS!$A$17:$B$20,2,0),"?"))</f>
        <v/>
      </c>
      <c r="AC43" s="22" t="str">
        <f>IF(DATOS_FORMS!AC43="","",IFERROR(VLOOKUP(TRIM(DATOS_FORMS!AC43),ESCALAS!$A$25:$B$30,2,0),"?"))</f>
        <v/>
      </c>
      <c r="AD43" s="22" t="str">
        <f>IF(DATOS_FORMS!AD43="","",IFERROR(VLOOKUP(TRIM(DATOS_FORMS!AD43),ESCALAS!$A$25:$B$30,2,0),"?"))</f>
        <v/>
      </c>
      <c r="AE43" s="22" t="str">
        <f>IF(DATOS_FORMS!AE43="","",IFERROR(VLOOKUP(TRIM(DATOS_FORMS!AE43),ESCALAS!$A$25:$B$30,2,0),"?"))</f>
        <v/>
      </c>
      <c r="AF43" s="22" t="str">
        <f>IF(DATOS_FORMS!AF43="","",IFERROR(VLOOKUP(TRIM(DATOS_FORMS!AF43),ESCALAS!$A$25:$B$30,2,0),"?"))</f>
        <v/>
      </c>
      <c r="AG43" s="22" t="str">
        <f>IF(DATOS_FORMS!AG43="","",IFERROR(VLOOKUP(TRIM(DATOS_FORMS!AG43),ESCALAS!$A$25:$B$30,2,0),"?"))</f>
        <v/>
      </c>
      <c r="AH43" s="22" t="str">
        <f>IF(DATOS_FORMS!AH43="","",IFERROR(VLOOKUP(TRIM(DATOS_FORMS!AH43),ESCALAS!$A$25:$B$30,2,0),"?"))</f>
        <v/>
      </c>
      <c r="AI43" s="22" t="str">
        <f>IF(DATOS_FORMS!AI43="","",IFERROR(VLOOKUP(TRIM(DATOS_FORMS!AI43),ESCALAS!$A$25:$B$30,2,0),"?"))</f>
        <v/>
      </c>
      <c r="AJ43" s="22" t="str">
        <f>IF(DATOS_FORMS!AJ43="","",IFERROR(VLOOKUP(TRIM(DATOS_FORMS!AJ43),ESCALAS!$A$25:$B$30,2,0),"?"))</f>
        <v/>
      </c>
      <c r="AK43" s="22" t="str">
        <f>IF(DATOS_FORMS!AK43="","",IFERROR(VLOOKUP(TRIM(DATOS_FORMS!AK43),ESCALAS!$A$25:$B$30,2,0),"?"))</f>
        <v/>
      </c>
      <c r="AL43" s="22" t="str">
        <f>IF(DATOS_FORMS!AL43="","",IFERROR(VLOOKUP(TRIM(DATOS_FORMS!AL43),ESCALAS!$A$25:$B$30,2,0),"?"))</f>
        <v/>
      </c>
      <c r="AM43" s="22" t="str">
        <f>IF(DATOS_FORMS!AM43="","",IFERROR(VLOOKUP(TRIM(DATOS_FORMS!AM43),ESCALAS!$A$35:$B$41,2,0),"?"))</f>
        <v/>
      </c>
      <c r="AN43" s="22" t="str">
        <f>IF(DATOS_FORMS!AN43="","",IFERROR(VLOOKUP(TRIM(DATOS_FORMS!AN43),ESCALAS!$A$35:$B$41,2,0),"?"))</f>
        <v/>
      </c>
      <c r="AO43" s="22" t="str">
        <f>IF(DATOS_FORMS!AO43="","",IFERROR(VLOOKUP(TRIM(DATOS_FORMS!AO43),ESCALAS!$A$35:$B$41,2,0),"?"))</f>
        <v/>
      </c>
      <c r="AP43" s="22" t="str">
        <f>IF(DATOS_FORMS!AP43="","",IFERROR(VLOOKUP(TRIM(DATOS_FORMS!AP43),ESCALAS!$A$35:$B$41,2,0),"?"))</f>
        <v/>
      </c>
      <c r="AQ43" s="22" t="str">
        <f>IF(DATOS_FORMS!AQ43="","",IFERROR(VLOOKUP(TRIM(DATOS_FORMS!AQ43),ESCALAS!$A$35:$B$41,2,0),"?"))</f>
        <v/>
      </c>
      <c r="AR43" s="22" t="str">
        <f>IF(DATOS_FORMS!AR43="","",IFERROR(VLOOKUP(TRIM(DATOS_FORMS!AR43),ESCALAS!$A$35:$B$41,2,0),"?"))</f>
        <v/>
      </c>
      <c r="AS43" s="22" t="str">
        <f>IF(DATOS_FORMS!AS43="","",IFERROR(VLOOKUP(TRIM(DATOS_FORMS!AS43),ESCALAS!$A$35:$B$41,2,0),"?"))</f>
        <v/>
      </c>
      <c r="AT43" s="22" t="str">
        <f>IF(DATOS_FORMS!AT43="","",IFERROR(VLOOKUP(TRIM(DATOS_FORMS!AT43),ESCALAS!$A$35:$B$41,2,0),"?"))</f>
        <v/>
      </c>
      <c r="AU43" s="22" t="str">
        <f>IF(DATOS_FORMS!AU43="","",IFERROR(VLOOKUP(TRIM(DATOS_FORMS!AU43),ESCALAS!$A$35:$B$41,2,0),"?"))</f>
        <v/>
      </c>
      <c r="AV43" s="22" t="str">
        <f>IF(DATOS_FORMS!AV43="","",IFERROR(VLOOKUP(TRIM(DATOS_FORMS!AV43),ESCALAS!$A$46:$B$49,2,0),"?"))</f>
        <v/>
      </c>
      <c r="AW43" s="22" t="str">
        <f>IF(DATOS_FORMS!AW43="","",IFERROR(VLOOKUP(TRIM(DATOS_FORMS!AW43),ESCALAS!$A$46:$B$49,2,0),"?"))</f>
        <v/>
      </c>
      <c r="AX43" s="22" t="str">
        <f>IF(DATOS_FORMS!AX43="","",IFERROR(VLOOKUP(TRIM(DATOS_FORMS!AX43),ESCALAS!$A$46:$B$49,2,0),"?"))</f>
        <v/>
      </c>
      <c r="AY43" s="22" t="str">
        <f>IF(DATOS_FORMS!AY43="","",IFERROR(VLOOKUP(TRIM(DATOS_FORMS!AY43),ESCALAS!$A$46:$B$49,2,0),"?"))</f>
        <v/>
      </c>
      <c r="AZ43" s="22" t="str">
        <f>IF(DATOS_FORMS!AZ43="","",IFERROR(VLOOKUP(TRIM(DATOS_FORMS!AZ43),ESCALAS!$A$46:$B$49,2,0),"?"))</f>
        <v/>
      </c>
      <c r="BA43" s="22" t="str">
        <f>IF(DATOS_FORMS!BA43="","",IFERROR(VLOOKUP(TRIM(DATOS_FORMS!BA43),ESCALAS!$A$46:$B$49,2,0),"?"))</f>
        <v/>
      </c>
      <c r="BB43" s="22" t="str">
        <f>IF(DATOS_FORMS!BB43="","",IFERROR(VLOOKUP(TRIM(DATOS_FORMS!BB43),ESCALAS!$A$46:$B$49,2,0),"?"))</f>
        <v/>
      </c>
      <c r="BC43" s="22" t="str">
        <f>IF(DATOS_FORMS!BC43="","",IFERROR(VLOOKUP(TRIM(DATOS_FORMS!BC43),ESCALAS!$A$46:$B$49,2,0),"?"))</f>
        <v/>
      </c>
      <c r="BD43" s="22" t="str">
        <f>IF(DATOS_FORMS!BD43="","",IFERROR(VLOOKUP(TRIM(DATOS_FORMS!BD43),ESCALAS!$A$46:$B$49,2,0),"?"))</f>
        <v/>
      </c>
      <c r="BE43" s="22" t="str">
        <f>IF(DATOS_FORMS!BE43="","",IFERROR(VLOOKUP(TRIM(DATOS_FORMS!BE43),ESCALAS!$A$46:$B$49,2,0),"?"))</f>
        <v/>
      </c>
      <c r="BF43" s="22" t="str">
        <f>IF(DATOS_FORMS!BF43="","",IFERROR(VLOOKUP(TRIM(DATOS_FORMS!BF43),ESCALAS!$A$46:$B$49,2,0),"?"))</f>
        <v/>
      </c>
      <c r="BG43" s="22" t="str">
        <f>IF(DATOS_FORMS!BG43="","",IFERROR(VLOOKUP(TRIM(DATOS_FORMS!BG43),ESCALAS!$A$46:$B$49,2,0),"?"))</f>
        <v/>
      </c>
      <c r="BH43" s="22" t="str">
        <f>IF(DATOS_FORMS!BH43="","",IFERROR(VLOOKUP(TRIM(DATOS_FORMS!BH43),ESCALAS!$A$46:$B$49,2,0),"?"))</f>
        <v/>
      </c>
      <c r="BI43" s="22" t="str">
        <f>IF(DATOS_FORMS!BI43="","",IFERROR(VLOOKUP(TRIM(DATOS_FORMS!BI43),ESCALAS!$A$46:$B$49,2,0),"?"))</f>
        <v/>
      </c>
      <c r="BJ43" s="22" t="str">
        <f>IF(DATOS_FORMS!BJ43="","",IFERROR(VLOOKUP(TRIM(DATOS_FORMS!BJ43),ESCALAS!$A$46:$B$49,2,0),"?"))</f>
        <v/>
      </c>
    </row>
    <row r="44" spans="1:62" x14ac:dyDescent="0.25">
      <c r="A44" s="22" t="str">
        <f>IF(DATOS_FORMS!B44="","",ROW()-1)</f>
        <v/>
      </c>
      <c r="B44" s="22" t="str">
        <f>IF(DATOS_FORMS!B44="","",IFERROR(VALUE(TRIM(DATOS_FORMS!B44)),IFERROR(VALUE(LEFT(TRIM(DATOS_FORMS!B44),FIND(" ",TRIM(DATOS_FORMS!B44)&amp;" ")-1)),"?")))</f>
        <v/>
      </c>
      <c r="C44" s="22" t="str">
        <f>IF(DATOS_FORMS!C44="","",IFERROR(VLOOKUP(TRIM(DATOS_FORMS!C44),ESCALAS!$A$54:$B$55,2,0),"?"))</f>
        <v/>
      </c>
      <c r="D44" s="22" t="str">
        <f>IF(DATOS_FORMS!D44="","",IFERROR(VLOOKUP(TRIM(DATOS_FORMS!D44),ESCALAS!$A$67:$B$68,2,0),"?"))</f>
        <v/>
      </c>
      <c r="E44" s="23" t="str">
        <f>IF(DATOS_FORMS!E44="","",DATOS_FORMS!E44)</f>
        <v/>
      </c>
      <c r="F44" s="23" t="str">
        <f>IF(DATOS_FORMS!F44="","",DATOS_FORMS!F44)</f>
        <v/>
      </c>
      <c r="G44" s="22" t="str">
        <f>IF(DATOS_FORMS!G44="","",IFERROR(VLOOKUP(TRIM(DATOS_FORMS!G44),ESCALAS!$A$60:$B$62,2,0),"?"))</f>
        <v/>
      </c>
      <c r="H44" s="23" t="str">
        <f>IF(DATOS_FORMS!H44="","",DATOS_FORMS!H44)</f>
        <v/>
      </c>
      <c r="I44" s="22" t="str">
        <f>IF(DATOS_FORMS!I44="","",IFERROR(VLOOKUP(TRIM(DATOS_FORMS!I44),ESCALAS!$A$60:$B$62,2,0),"?"))</f>
        <v/>
      </c>
      <c r="J44" s="22" t="str">
        <f>IF(DATOS_FORMS!J44="","",IFERROR(VLOOKUP(TRIM(DATOS_FORMS!J44),ESCALAS!$A$73:$B$86,2,0),7))</f>
        <v/>
      </c>
      <c r="K44" s="22" t="str">
        <f>IF(DATOS_FORMS!K44="","",IFERROR(VLOOKUP(TRIM(DATOS_FORMS!K44),ESCALAS!$A$6:$B$12,2,0),"?"))</f>
        <v/>
      </c>
      <c r="L44" s="22" t="str">
        <f>IF(DATOS_FORMS!L44="","",IFERROR(VLOOKUP(TRIM(DATOS_FORMS!L44),ESCALAS!$A$6:$B$12,2,0),"?"))</f>
        <v/>
      </c>
      <c r="M44" s="22" t="str">
        <f>IF(DATOS_FORMS!M44="","",IFERROR(VLOOKUP(TRIM(DATOS_FORMS!M44),ESCALAS!$A$6:$B$12,2,0),"?"))</f>
        <v/>
      </c>
      <c r="N44" s="22" t="str">
        <f>IF(DATOS_FORMS!N44="","",IFERROR(VLOOKUP(TRIM(DATOS_FORMS!N44),ESCALAS!$A$6:$B$12,2,0),"?"))</f>
        <v/>
      </c>
      <c r="O44" s="22" t="str">
        <f>IF(DATOS_FORMS!O44="","",IFERROR(VLOOKUP(TRIM(DATOS_FORMS!O44),ESCALAS!$A$6:$B$12,2,0),"?"))</f>
        <v/>
      </c>
      <c r="P44" s="22" t="str">
        <f>IF(DATOS_FORMS!P44="","",IFERROR(VLOOKUP(TRIM(DATOS_FORMS!P44),ESCALAS!$A$6:$B$12,2,0),"?"))</f>
        <v/>
      </c>
      <c r="Q44" s="22" t="str">
        <f>IF(DATOS_FORMS!Q44="","",IFERROR(VLOOKUP(TRIM(DATOS_FORMS!Q44),ESCALAS!$A$6:$B$12,2,0),"?"))</f>
        <v/>
      </c>
      <c r="R44" s="22" t="str">
        <f>IF(DATOS_FORMS!R44="","",IFERROR(VLOOKUP(TRIM(DATOS_FORMS!R44),ESCALAS!$A$6:$B$12,2,0),"?"))</f>
        <v/>
      </c>
      <c r="S44" s="22" t="str">
        <f>IF(DATOS_FORMS!S44="","",IFERROR(VLOOKUP(TRIM(DATOS_FORMS!S44),ESCALAS!$A$6:$B$12,2,0),"?"))</f>
        <v/>
      </c>
      <c r="T44" s="22" t="str">
        <f>IF(DATOS_FORMS!T44="","",IFERROR(VLOOKUP(TRIM(DATOS_FORMS!T44),ESCALAS!$A$6:$B$12,2,0),"?"))</f>
        <v/>
      </c>
      <c r="U44" s="22" t="str">
        <f>IF(DATOS_FORMS!U44="","",IFERROR(VLOOKUP(TRIM(DATOS_FORMS!U44),ESCALAS!$A$17:$B$20,2,0),"?"))</f>
        <v/>
      </c>
      <c r="V44" s="22" t="str">
        <f>IF(DATOS_FORMS!V44="","",IFERROR(VLOOKUP(TRIM(DATOS_FORMS!V44),ESCALAS!$A$17:$B$20,2,0),"?"))</f>
        <v/>
      </c>
      <c r="W44" s="22" t="str">
        <f>IF(DATOS_FORMS!W44="","",IFERROR(VLOOKUP(TRIM(DATOS_FORMS!W44),ESCALAS!$A$17:$B$20,2,0),"?"))</f>
        <v/>
      </c>
      <c r="X44" s="22" t="str">
        <f>IF(DATOS_FORMS!X44="","",IFERROR(VLOOKUP(TRIM(DATOS_FORMS!X44),ESCALAS!$A$17:$B$20,2,0),"?"))</f>
        <v/>
      </c>
      <c r="Y44" s="22" t="str">
        <f>IF(DATOS_FORMS!Y44="","",IFERROR(VLOOKUP(TRIM(DATOS_FORMS!Y44),ESCALAS!$A$17:$B$20,2,0),"?"))</f>
        <v/>
      </c>
      <c r="Z44" s="22" t="str">
        <f>IF(DATOS_FORMS!Z44="","",IFERROR(VLOOKUP(TRIM(DATOS_FORMS!Z44),ESCALAS!$A$17:$B$20,2,0),"?"))</f>
        <v/>
      </c>
      <c r="AA44" s="22" t="str">
        <f>IF(DATOS_FORMS!AA44="","",IFERROR(VLOOKUP(TRIM(DATOS_FORMS!AA44),ESCALAS!$A$17:$B$20,2,0),"?"))</f>
        <v/>
      </c>
      <c r="AB44" s="22" t="str">
        <f>IF(DATOS_FORMS!AB44="","",IFERROR(VLOOKUP(TRIM(DATOS_FORMS!AB44),ESCALAS!$A$17:$B$20,2,0),"?"))</f>
        <v/>
      </c>
      <c r="AC44" s="22" t="str">
        <f>IF(DATOS_FORMS!AC44="","",IFERROR(VLOOKUP(TRIM(DATOS_FORMS!AC44),ESCALAS!$A$25:$B$30,2,0),"?"))</f>
        <v/>
      </c>
      <c r="AD44" s="22" t="str">
        <f>IF(DATOS_FORMS!AD44="","",IFERROR(VLOOKUP(TRIM(DATOS_FORMS!AD44),ESCALAS!$A$25:$B$30,2,0),"?"))</f>
        <v/>
      </c>
      <c r="AE44" s="22" t="str">
        <f>IF(DATOS_FORMS!AE44="","",IFERROR(VLOOKUP(TRIM(DATOS_FORMS!AE44),ESCALAS!$A$25:$B$30,2,0),"?"))</f>
        <v/>
      </c>
      <c r="AF44" s="22" t="str">
        <f>IF(DATOS_FORMS!AF44="","",IFERROR(VLOOKUP(TRIM(DATOS_FORMS!AF44),ESCALAS!$A$25:$B$30,2,0),"?"))</f>
        <v/>
      </c>
      <c r="AG44" s="22" t="str">
        <f>IF(DATOS_FORMS!AG44="","",IFERROR(VLOOKUP(TRIM(DATOS_FORMS!AG44),ESCALAS!$A$25:$B$30,2,0),"?"))</f>
        <v/>
      </c>
      <c r="AH44" s="22" t="str">
        <f>IF(DATOS_FORMS!AH44="","",IFERROR(VLOOKUP(TRIM(DATOS_FORMS!AH44),ESCALAS!$A$25:$B$30,2,0),"?"))</f>
        <v/>
      </c>
      <c r="AI44" s="22" t="str">
        <f>IF(DATOS_FORMS!AI44="","",IFERROR(VLOOKUP(TRIM(DATOS_FORMS!AI44),ESCALAS!$A$25:$B$30,2,0),"?"))</f>
        <v/>
      </c>
      <c r="AJ44" s="22" t="str">
        <f>IF(DATOS_FORMS!AJ44="","",IFERROR(VLOOKUP(TRIM(DATOS_FORMS!AJ44),ESCALAS!$A$25:$B$30,2,0),"?"))</f>
        <v/>
      </c>
      <c r="AK44" s="22" t="str">
        <f>IF(DATOS_FORMS!AK44="","",IFERROR(VLOOKUP(TRIM(DATOS_FORMS!AK44),ESCALAS!$A$25:$B$30,2,0),"?"))</f>
        <v/>
      </c>
      <c r="AL44" s="22" t="str">
        <f>IF(DATOS_FORMS!AL44="","",IFERROR(VLOOKUP(TRIM(DATOS_FORMS!AL44),ESCALAS!$A$25:$B$30,2,0),"?"))</f>
        <v/>
      </c>
      <c r="AM44" s="22" t="str">
        <f>IF(DATOS_FORMS!AM44="","",IFERROR(VLOOKUP(TRIM(DATOS_FORMS!AM44),ESCALAS!$A$35:$B$41,2,0),"?"))</f>
        <v/>
      </c>
      <c r="AN44" s="22" t="str">
        <f>IF(DATOS_FORMS!AN44="","",IFERROR(VLOOKUP(TRIM(DATOS_FORMS!AN44),ESCALAS!$A$35:$B$41,2,0),"?"))</f>
        <v/>
      </c>
      <c r="AO44" s="22" t="str">
        <f>IF(DATOS_FORMS!AO44="","",IFERROR(VLOOKUP(TRIM(DATOS_FORMS!AO44),ESCALAS!$A$35:$B$41,2,0),"?"))</f>
        <v/>
      </c>
      <c r="AP44" s="22" t="str">
        <f>IF(DATOS_FORMS!AP44="","",IFERROR(VLOOKUP(TRIM(DATOS_FORMS!AP44),ESCALAS!$A$35:$B$41,2,0),"?"))</f>
        <v/>
      </c>
      <c r="AQ44" s="22" t="str">
        <f>IF(DATOS_FORMS!AQ44="","",IFERROR(VLOOKUP(TRIM(DATOS_FORMS!AQ44),ESCALAS!$A$35:$B$41,2,0),"?"))</f>
        <v/>
      </c>
      <c r="AR44" s="22" t="str">
        <f>IF(DATOS_FORMS!AR44="","",IFERROR(VLOOKUP(TRIM(DATOS_FORMS!AR44),ESCALAS!$A$35:$B$41,2,0),"?"))</f>
        <v/>
      </c>
      <c r="AS44" s="22" t="str">
        <f>IF(DATOS_FORMS!AS44="","",IFERROR(VLOOKUP(TRIM(DATOS_FORMS!AS44),ESCALAS!$A$35:$B$41,2,0),"?"))</f>
        <v/>
      </c>
      <c r="AT44" s="22" t="str">
        <f>IF(DATOS_FORMS!AT44="","",IFERROR(VLOOKUP(TRIM(DATOS_FORMS!AT44),ESCALAS!$A$35:$B$41,2,0),"?"))</f>
        <v/>
      </c>
      <c r="AU44" s="22" t="str">
        <f>IF(DATOS_FORMS!AU44="","",IFERROR(VLOOKUP(TRIM(DATOS_FORMS!AU44),ESCALAS!$A$35:$B$41,2,0),"?"))</f>
        <v/>
      </c>
      <c r="AV44" s="22" t="str">
        <f>IF(DATOS_FORMS!AV44="","",IFERROR(VLOOKUP(TRIM(DATOS_FORMS!AV44),ESCALAS!$A$46:$B$49,2,0),"?"))</f>
        <v/>
      </c>
      <c r="AW44" s="22" t="str">
        <f>IF(DATOS_FORMS!AW44="","",IFERROR(VLOOKUP(TRIM(DATOS_FORMS!AW44),ESCALAS!$A$46:$B$49,2,0),"?"))</f>
        <v/>
      </c>
      <c r="AX44" s="22" t="str">
        <f>IF(DATOS_FORMS!AX44="","",IFERROR(VLOOKUP(TRIM(DATOS_FORMS!AX44),ESCALAS!$A$46:$B$49,2,0),"?"))</f>
        <v/>
      </c>
      <c r="AY44" s="22" t="str">
        <f>IF(DATOS_FORMS!AY44="","",IFERROR(VLOOKUP(TRIM(DATOS_FORMS!AY44),ESCALAS!$A$46:$B$49,2,0),"?"))</f>
        <v/>
      </c>
      <c r="AZ44" s="22" t="str">
        <f>IF(DATOS_FORMS!AZ44="","",IFERROR(VLOOKUP(TRIM(DATOS_FORMS!AZ44),ESCALAS!$A$46:$B$49,2,0),"?"))</f>
        <v/>
      </c>
      <c r="BA44" s="22" t="str">
        <f>IF(DATOS_FORMS!BA44="","",IFERROR(VLOOKUP(TRIM(DATOS_FORMS!BA44),ESCALAS!$A$46:$B$49,2,0),"?"))</f>
        <v/>
      </c>
      <c r="BB44" s="22" t="str">
        <f>IF(DATOS_FORMS!BB44="","",IFERROR(VLOOKUP(TRIM(DATOS_FORMS!BB44),ESCALAS!$A$46:$B$49,2,0),"?"))</f>
        <v/>
      </c>
      <c r="BC44" s="22" t="str">
        <f>IF(DATOS_FORMS!BC44="","",IFERROR(VLOOKUP(TRIM(DATOS_FORMS!BC44),ESCALAS!$A$46:$B$49,2,0),"?"))</f>
        <v/>
      </c>
      <c r="BD44" s="22" t="str">
        <f>IF(DATOS_FORMS!BD44="","",IFERROR(VLOOKUP(TRIM(DATOS_FORMS!BD44),ESCALAS!$A$46:$B$49,2,0),"?"))</f>
        <v/>
      </c>
      <c r="BE44" s="22" t="str">
        <f>IF(DATOS_FORMS!BE44="","",IFERROR(VLOOKUP(TRIM(DATOS_FORMS!BE44),ESCALAS!$A$46:$B$49,2,0),"?"))</f>
        <v/>
      </c>
      <c r="BF44" s="22" t="str">
        <f>IF(DATOS_FORMS!BF44="","",IFERROR(VLOOKUP(TRIM(DATOS_FORMS!BF44),ESCALAS!$A$46:$B$49,2,0),"?"))</f>
        <v/>
      </c>
      <c r="BG44" s="22" t="str">
        <f>IF(DATOS_FORMS!BG44="","",IFERROR(VLOOKUP(TRIM(DATOS_FORMS!BG44),ESCALAS!$A$46:$B$49,2,0),"?"))</f>
        <v/>
      </c>
      <c r="BH44" s="22" t="str">
        <f>IF(DATOS_FORMS!BH44="","",IFERROR(VLOOKUP(TRIM(DATOS_FORMS!BH44),ESCALAS!$A$46:$B$49,2,0),"?"))</f>
        <v/>
      </c>
      <c r="BI44" s="22" t="str">
        <f>IF(DATOS_FORMS!BI44="","",IFERROR(VLOOKUP(TRIM(DATOS_FORMS!BI44),ESCALAS!$A$46:$B$49,2,0),"?"))</f>
        <v/>
      </c>
      <c r="BJ44" s="22" t="str">
        <f>IF(DATOS_FORMS!BJ44="","",IFERROR(VLOOKUP(TRIM(DATOS_FORMS!BJ44),ESCALAS!$A$46:$B$49,2,0),"?"))</f>
        <v/>
      </c>
    </row>
    <row r="45" spans="1:62" x14ac:dyDescent="0.25">
      <c r="A45" s="22" t="str">
        <f>IF(DATOS_FORMS!B45="","",ROW()-1)</f>
        <v/>
      </c>
      <c r="B45" s="22" t="str">
        <f>IF(DATOS_FORMS!B45="","",IFERROR(VALUE(TRIM(DATOS_FORMS!B45)),IFERROR(VALUE(LEFT(TRIM(DATOS_FORMS!B45),FIND(" ",TRIM(DATOS_FORMS!B45)&amp;" ")-1)),"?")))</f>
        <v/>
      </c>
      <c r="C45" s="22" t="str">
        <f>IF(DATOS_FORMS!C45="","",IFERROR(VLOOKUP(TRIM(DATOS_FORMS!C45),ESCALAS!$A$54:$B$55,2,0),"?"))</f>
        <v/>
      </c>
      <c r="D45" s="22" t="str">
        <f>IF(DATOS_FORMS!D45="","",IFERROR(VLOOKUP(TRIM(DATOS_FORMS!D45),ESCALAS!$A$67:$B$68,2,0),"?"))</f>
        <v/>
      </c>
      <c r="E45" s="23" t="str">
        <f>IF(DATOS_FORMS!E45="","",DATOS_FORMS!E45)</f>
        <v/>
      </c>
      <c r="F45" s="23" t="str">
        <f>IF(DATOS_FORMS!F45="","",DATOS_FORMS!F45)</f>
        <v/>
      </c>
      <c r="G45" s="22" t="str">
        <f>IF(DATOS_FORMS!G45="","",IFERROR(VLOOKUP(TRIM(DATOS_FORMS!G45),ESCALAS!$A$60:$B$62,2,0),"?"))</f>
        <v/>
      </c>
      <c r="H45" s="23" t="str">
        <f>IF(DATOS_FORMS!H45="","",DATOS_FORMS!H45)</f>
        <v/>
      </c>
      <c r="I45" s="22" t="str">
        <f>IF(DATOS_FORMS!I45="","",IFERROR(VLOOKUP(TRIM(DATOS_FORMS!I45),ESCALAS!$A$60:$B$62,2,0),"?"))</f>
        <v/>
      </c>
      <c r="J45" s="22" t="str">
        <f>IF(DATOS_FORMS!J45="","",IFERROR(VLOOKUP(TRIM(DATOS_FORMS!J45),ESCALAS!$A$73:$B$86,2,0),7))</f>
        <v/>
      </c>
      <c r="K45" s="22" t="str">
        <f>IF(DATOS_FORMS!K45="","",IFERROR(VLOOKUP(TRIM(DATOS_FORMS!K45),ESCALAS!$A$6:$B$12,2,0),"?"))</f>
        <v/>
      </c>
      <c r="L45" s="22" t="str">
        <f>IF(DATOS_FORMS!L45="","",IFERROR(VLOOKUP(TRIM(DATOS_FORMS!L45),ESCALAS!$A$6:$B$12,2,0),"?"))</f>
        <v/>
      </c>
      <c r="M45" s="22" t="str">
        <f>IF(DATOS_FORMS!M45="","",IFERROR(VLOOKUP(TRIM(DATOS_FORMS!M45),ESCALAS!$A$6:$B$12,2,0),"?"))</f>
        <v/>
      </c>
      <c r="N45" s="22" t="str">
        <f>IF(DATOS_FORMS!N45="","",IFERROR(VLOOKUP(TRIM(DATOS_FORMS!N45),ESCALAS!$A$6:$B$12,2,0),"?"))</f>
        <v/>
      </c>
      <c r="O45" s="22" t="str">
        <f>IF(DATOS_FORMS!O45="","",IFERROR(VLOOKUP(TRIM(DATOS_FORMS!O45),ESCALAS!$A$6:$B$12,2,0),"?"))</f>
        <v/>
      </c>
      <c r="P45" s="22" t="str">
        <f>IF(DATOS_FORMS!P45="","",IFERROR(VLOOKUP(TRIM(DATOS_FORMS!P45),ESCALAS!$A$6:$B$12,2,0),"?"))</f>
        <v/>
      </c>
      <c r="Q45" s="22" t="str">
        <f>IF(DATOS_FORMS!Q45="","",IFERROR(VLOOKUP(TRIM(DATOS_FORMS!Q45),ESCALAS!$A$6:$B$12,2,0),"?"))</f>
        <v/>
      </c>
      <c r="R45" s="22" t="str">
        <f>IF(DATOS_FORMS!R45="","",IFERROR(VLOOKUP(TRIM(DATOS_FORMS!R45),ESCALAS!$A$6:$B$12,2,0),"?"))</f>
        <v/>
      </c>
      <c r="S45" s="22" t="str">
        <f>IF(DATOS_FORMS!S45="","",IFERROR(VLOOKUP(TRIM(DATOS_FORMS!S45),ESCALAS!$A$6:$B$12,2,0),"?"))</f>
        <v/>
      </c>
      <c r="T45" s="22" t="str">
        <f>IF(DATOS_FORMS!T45="","",IFERROR(VLOOKUP(TRIM(DATOS_FORMS!T45),ESCALAS!$A$6:$B$12,2,0),"?"))</f>
        <v/>
      </c>
      <c r="U45" s="22" t="str">
        <f>IF(DATOS_FORMS!U45="","",IFERROR(VLOOKUP(TRIM(DATOS_FORMS!U45),ESCALAS!$A$17:$B$20,2,0),"?"))</f>
        <v/>
      </c>
      <c r="V45" s="22" t="str">
        <f>IF(DATOS_FORMS!V45="","",IFERROR(VLOOKUP(TRIM(DATOS_FORMS!V45),ESCALAS!$A$17:$B$20,2,0),"?"))</f>
        <v/>
      </c>
      <c r="W45" s="22" t="str">
        <f>IF(DATOS_FORMS!W45="","",IFERROR(VLOOKUP(TRIM(DATOS_FORMS!W45),ESCALAS!$A$17:$B$20,2,0),"?"))</f>
        <v/>
      </c>
      <c r="X45" s="22" t="str">
        <f>IF(DATOS_FORMS!X45="","",IFERROR(VLOOKUP(TRIM(DATOS_FORMS!X45),ESCALAS!$A$17:$B$20,2,0),"?"))</f>
        <v/>
      </c>
      <c r="Y45" s="22" t="str">
        <f>IF(DATOS_FORMS!Y45="","",IFERROR(VLOOKUP(TRIM(DATOS_FORMS!Y45),ESCALAS!$A$17:$B$20,2,0),"?"))</f>
        <v/>
      </c>
      <c r="Z45" s="22" t="str">
        <f>IF(DATOS_FORMS!Z45="","",IFERROR(VLOOKUP(TRIM(DATOS_FORMS!Z45),ESCALAS!$A$17:$B$20,2,0),"?"))</f>
        <v/>
      </c>
      <c r="AA45" s="22" t="str">
        <f>IF(DATOS_FORMS!AA45="","",IFERROR(VLOOKUP(TRIM(DATOS_FORMS!AA45),ESCALAS!$A$17:$B$20,2,0),"?"))</f>
        <v/>
      </c>
      <c r="AB45" s="22" t="str">
        <f>IF(DATOS_FORMS!AB45="","",IFERROR(VLOOKUP(TRIM(DATOS_FORMS!AB45),ESCALAS!$A$17:$B$20,2,0),"?"))</f>
        <v/>
      </c>
      <c r="AC45" s="22" t="str">
        <f>IF(DATOS_FORMS!AC45="","",IFERROR(VLOOKUP(TRIM(DATOS_FORMS!AC45),ESCALAS!$A$25:$B$30,2,0),"?"))</f>
        <v/>
      </c>
      <c r="AD45" s="22" t="str">
        <f>IF(DATOS_FORMS!AD45="","",IFERROR(VLOOKUP(TRIM(DATOS_FORMS!AD45),ESCALAS!$A$25:$B$30,2,0),"?"))</f>
        <v/>
      </c>
      <c r="AE45" s="22" t="str">
        <f>IF(DATOS_FORMS!AE45="","",IFERROR(VLOOKUP(TRIM(DATOS_FORMS!AE45),ESCALAS!$A$25:$B$30,2,0),"?"))</f>
        <v/>
      </c>
      <c r="AF45" s="22" t="str">
        <f>IF(DATOS_FORMS!AF45="","",IFERROR(VLOOKUP(TRIM(DATOS_FORMS!AF45),ESCALAS!$A$25:$B$30,2,0),"?"))</f>
        <v/>
      </c>
      <c r="AG45" s="22" t="str">
        <f>IF(DATOS_FORMS!AG45="","",IFERROR(VLOOKUP(TRIM(DATOS_FORMS!AG45),ESCALAS!$A$25:$B$30,2,0),"?"))</f>
        <v/>
      </c>
      <c r="AH45" s="22" t="str">
        <f>IF(DATOS_FORMS!AH45="","",IFERROR(VLOOKUP(TRIM(DATOS_FORMS!AH45),ESCALAS!$A$25:$B$30,2,0),"?"))</f>
        <v/>
      </c>
      <c r="AI45" s="22" t="str">
        <f>IF(DATOS_FORMS!AI45="","",IFERROR(VLOOKUP(TRIM(DATOS_FORMS!AI45),ESCALAS!$A$25:$B$30,2,0),"?"))</f>
        <v/>
      </c>
      <c r="AJ45" s="22" t="str">
        <f>IF(DATOS_FORMS!AJ45="","",IFERROR(VLOOKUP(TRIM(DATOS_FORMS!AJ45),ESCALAS!$A$25:$B$30,2,0),"?"))</f>
        <v/>
      </c>
      <c r="AK45" s="22" t="str">
        <f>IF(DATOS_FORMS!AK45="","",IFERROR(VLOOKUP(TRIM(DATOS_FORMS!AK45),ESCALAS!$A$25:$B$30,2,0),"?"))</f>
        <v/>
      </c>
      <c r="AL45" s="22" t="str">
        <f>IF(DATOS_FORMS!AL45="","",IFERROR(VLOOKUP(TRIM(DATOS_FORMS!AL45),ESCALAS!$A$25:$B$30,2,0),"?"))</f>
        <v/>
      </c>
      <c r="AM45" s="22" t="str">
        <f>IF(DATOS_FORMS!AM45="","",IFERROR(VLOOKUP(TRIM(DATOS_FORMS!AM45),ESCALAS!$A$35:$B$41,2,0),"?"))</f>
        <v/>
      </c>
      <c r="AN45" s="22" t="str">
        <f>IF(DATOS_FORMS!AN45="","",IFERROR(VLOOKUP(TRIM(DATOS_FORMS!AN45),ESCALAS!$A$35:$B$41,2,0),"?"))</f>
        <v/>
      </c>
      <c r="AO45" s="22" t="str">
        <f>IF(DATOS_FORMS!AO45="","",IFERROR(VLOOKUP(TRIM(DATOS_FORMS!AO45),ESCALAS!$A$35:$B$41,2,0),"?"))</f>
        <v/>
      </c>
      <c r="AP45" s="22" t="str">
        <f>IF(DATOS_FORMS!AP45="","",IFERROR(VLOOKUP(TRIM(DATOS_FORMS!AP45),ESCALAS!$A$35:$B$41,2,0),"?"))</f>
        <v/>
      </c>
      <c r="AQ45" s="22" t="str">
        <f>IF(DATOS_FORMS!AQ45="","",IFERROR(VLOOKUP(TRIM(DATOS_FORMS!AQ45),ESCALAS!$A$35:$B$41,2,0),"?"))</f>
        <v/>
      </c>
      <c r="AR45" s="22" t="str">
        <f>IF(DATOS_FORMS!AR45="","",IFERROR(VLOOKUP(TRIM(DATOS_FORMS!AR45),ESCALAS!$A$35:$B$41,2,0),"?"))</f>
        <v/>
      </c>
      <c r="AS45" s="22" t="str">
        <f>IF(DATOS_FORMS!AS45="","",IFERROR(VLOOKUP(TRIM(DATOS_FORMS!AS45),ESCALAS!$A$35:$B$41,2,0),"?"))</f>
        <v/>
      </c>
      <c r="AT45" s="22" t="str">
        <f>IF(DATOS_FORMS!AT45="","",IFERROR(VLOOKUP(TRIM(DATOS_FORMS!AT45),ESCALAS!$A$35:$B$41,2,0),"?"))</f>
        <v/>
      </c>
      <c r="AU45" s="22" t="str">
        <f>IF(DATOS_FORMS!AU45="","",IFERROR(VLOOKUP(TRIM(DATOS_FORMS!AU45),ESCALAS!$A$35:$B$41,2,0),"?"))</f>
        <v/>
      </c>
      <c r="AV45" s="22" t="str">
        <f>IF(DATOS_FORMS!AV45="","",IFERROR(VLOOKUP(TRIM(DATOS_FORMS!AV45),ESCALAS!$A$46:$B$49,2,0),"?"))</f>
        <v/>
      </c>
      <c r="AW45" s="22" t="str">
        <f>IF(DATOS_FORMS!AW45="","",IFERROR(VLOOKUP(TRIM(DATOS_FORMS!AW45),ESCALAS!$A$46:$B$49,2,0),"?"))</f>
        <v/>
      </c>
      <c r="AX45" s="22" t="str">
        <f>IF(DATOS_FORMS!AX45="","",IFERROR(VLOOKUP(TRIM(DATOS_FORMS!AX45),ESCALAS!$A$46:$B$49,2,0),"?"))</f>
        <v/>
      </c>
      <c r="AY45" s="22" t="str">
        <f>IF(DATOS_FORMS!AY45="","",IFERROR(VLOOKUP(TRIM(DATOS_FORMS!AY45),ESCALAS!$A$46:$B$49,2,0),"?"))</f>
        <v/>
      </c>
      <c r="AZ45" s="22" t="str">
        <f>IF(DATOS_FORMS!AZ45="","",IFERROR(VLOOKUP(TRIM(DATOS_FORMS!AZ45),ESCALAS!$A$46:$B$49,2,0),"?"))</f>
        <v/>
      </c>
      <c r="BA45" s="22" t="str">
        <f>IF(DATOS_FORMS!BA45="","",IFERROR(VLOOKUP(TRIM(DATOS_FORMS!BA45),ESCALAS!$A$46:$B$49,2,0),"?"))</f>
        <v/>
      </c>
      <c r="BB45" s="22" t="str">
        <f>IF(DATOS_FORMS!BB45="","",IFERROR(VLOOKUP(TRIM(DATOS_FORMS!BB45),ESCALAS!$A$46:$B$49,2,0),"?"))</f>
        <v/>
      </c>
      <c r="BC45" s="22" t="str">
        <f>IF(DATOS_FORMS!BC45="","",IFERROR(VLOOKUP(TRIM(DATOS_FORMS!BC45),ESCALAS!$A$46:$B$49,2,0),"?"))</f>
        <v/>
      </c>
      <c r="BD45" s="22" t="str">
        <f>IF(DATOS_FORMS!BD45="","",IFERROR(VLOOKUP(TRIM(DATOS_FORMS!BD45),ESCALAS!$A$46:$B$49,2,0),"?"))</f>
        <v/>
      </c>
      <c r="BE45" s="22" t="str">
        <f>IF(DATOS_FORMS!BE45="","",IFERROR(VLOOKUP(TRIM(DATOS_FORMS!BE45),ESCALAS!$A$46:$B$49,2,0),"?"))</f>
        <v/>
      </c>
      <c r="BF45" s="22" t="str">
        <f>IF(DATOS_FORMS!BF45="","",IFERROR(VLOOKUP(TRIM(DATOS_FORMS!BF45),ESCALAS!$A$46:$B$49,2,0),"?"))</f>
        <v/>
      </c>
      <c r="BG45" s="22" t="str">
        <f>IF(DATOS_FORMS!BG45="","",IFERROR(VLOOKUP(TRIM(DATOS_FORMS!BG45),ESCALAS!$A$46:$B$49,2,0),"?"))</f>
        <v/>
      </c>
      <c r="BH45" s="22" t="str">
        <f>IF(DATOS_FORMS!BH45="","",IFERROR(VLOOKUP(TRIM(DATOS_FORMS!BH45),ESCALAS!$A$46:$B$49,2,0),"?"))</f>
        <v/>
      </c>
      <c r="BI45" s="22" t="str">
        <f>IF(DATOS_FORMS!BI45="","",IFERROR(VLOOKUP(TRIM(DATOS_FORMS!BI45),ESCALAS!$A$46:$B$49,2,0),"?"))</f>
        <v/>
      </c>
      <c r="BJ45" s="22" t="str">
        <f>IF(DATOS_FORMS!BJ45="","",IFERROR(VLOOKUP(TRIM(DATOS_FORMS!BJ45),ESCALAS!$A$46:$B$49,2,0),"?"))</f>
        <v/>
      </c>
    </row>
    <row r="46" spans="1:62" x14ac:dyDescent="0.25">
      <c r="A46" s="22" t="str">
        <f>IF(DATOS_FORMS!B46="","",ROW()-1)</f>
        <v/>
      </c>
      <c r="B46" s="22" t="str">
        <f>IF(DATOS_FORMS!B46="","",IFERROR(VALUE(TRIM(DATOS_FORMS!B46)),IFERROR(VALUE(LEFT(TRIM(DATOS_FORMS!B46),FIND(" ",TRIM(DATOS_FORMS!B46)&amp;" ")-1)),"?")))</f>
        <v/>
      </c>
      <c r="C46" s="22" t="str">
        <f>IF(DATOS_FORMS!C46="","",IFERROR(VLOOKUP(TRIM(DATOS_FORMS!C46),ESCALAS!$A$54:$B$55,2,0),"?"))</f>
        <v/>
      </c>
      <c r="D46" s="22" t="str">
        <f>IF(DATOS_FORMS!D46="","",IFERROR(VLOOKUP(TRIM(DATOS_FORMS!D46),ESCALAS!$A$67:$B$68,2,0),"?"))</f>
        <v/>
      </c>
      <c r="E46" s="23" t="str">
        <f>IF(DATOS_FORMS!E46="","",DATOS_FORMS!E46)</f>
        <v/>
      </c>
      <c r="F46" s="23" t="str">
        <f>IF(DATOS_FORMS!F46="","",DATOS_FORMS!F46)</f>
        <v/>
      </c>
      <c r="G46" s="22" t="str">
        <f>IF(DATOS_FORMS!G46="","",IFERROR(VLOOKUP(TRIM(DATOS_FORMS!G46),ESCALAS!$A$60:$B$62,2,0),"?"))</f>
        <v/>
      </c>
      <c r="H46" s="23" t="str">
        <f>IF(DATOS_FORMS!H46="","",DATOS_FORMS!H46)</f>
        <v/>
      </c>
      <c r="I46" s="22" t="str">
        <f>IF(DATOS_FORMS!I46="","",IFERROR(VLOOKUP(TRIM(DATOS_FORMS!I46),ESCALAS!$A$60:$B$62,2,0),"?"))</f>
        <v/>
      </c>
      <c r="J46" s="22" t="str">
        <f>IF(DATOS_FORMS!J46="","",IFERROR(VLOOKUP(TRIM(DATOS_FORMS!J46),ESCALAS!$A$73:$B$86,2,0),7))</f>
        <v/>
      </c>
      <c r="K46" s="22" t="str">
        <f>IF(DATOS_FORMS!K46="","",IFERROR(VLOOKUP(TRIM(DATOS_FORMS!K46),ESCALAS!$A$6:$B$12,2,0),"?"))</f>
        <v/>
      </c>
      <c r="L46" s="22" t="str">
        <f>IF(DATOS_FORMS!L46="","",IFERROR(VLOOKUP(TRIM(DATOS_FORMS!L46),ESCALAS!$A$6:$B$12,2,0),"?"))</f>
        <v/>
      </c>
      <c r="M46" s="22" t="str">
        <f>IF(DATOS_FORMS!M46="","",IFERROR(VLOOKUP(TRIM(DATOS_FORMS!M46),ESCALAS!$A$6:$B$12,2,0),"?"))</f>
        <v/>
      </c>
      <c r="N46" s="22" t="str">
        <f>IF(DATOS_FORMS!N46="","",IFERROR(VLOOKUP(TRIM(DATOS_FORMS!N46),ESCALAS!$A$6:$B$12,2,0),"?"))</f>
        <v/>
      </c>
      <c r="O46" s="22" t="str">
        <f>IF(DATOS_FORMS!O46="","",IFERROR(VLOOKUP(TRIM(DATOS_FORMS!O46),ESCALAS!$A$6:$B$12,2,0),"?"))</f>
        <v/>
      </c>
      <c r="P46" s="22" t="str">
        <f>IF(DATOS_FORMS!P46="","",IFERROR(VLOOKUP(TRIM(DATOS_FORMS!P46),ESCALAS!$A$6:$B$12,2,0),"?"))</f>
        <v/>
      </c>
      <c r="Q46" s="22" t="str">
        <f>IF(DATOS_FORMS!Q46="","",IFERROR(VLOOKUP(TRIM(DATOS_FORMS!Q46),ESCALAS!$A$6:$B$12,2,0),"?"))</f>
        <v/>
      </c>
      <c r="R46" s="22" t="str">
        <f>IF(DATOS_FORMS!R46="","",IFERROR(VLOOKUP(TRIM(DATOS_FORMS!R46),ESCALAS!$A$6:$B$12,2,0),"?"))</f>
        <v/>
      </c>
      <c r="S46" s="22" t="str">
        <f>IF(DATOS_FORMS!S46="","",IFERROR(VLOOKUP(TRIM(DATOS_FORMS!S46),ESCALAS!$A$6:$B$12,2,0),"?"))</f>
        <v/>
      </c>
      <c r="T46" s="22" t="str">
        <f>IF(DATOS_FORMS!T46="","",IFERROR(VLOOKUP(TRIM(DATOS_FORMS!T46),ESCALAS!$A$6:$B$12,2,0),"?"))</f>
        <v/>
      </c>
      <c r="U46" s="22" t="str">
        <f>IF(DATOS_FORMS!U46="","",IFERROR(VLOOKUP(TRIM(DATOS_FORMS!U46),ESCALAS!$A$17:$B$20,2,0),"?"))</f>
        <v/>
      </c>
      <c r="V46" s="22" t="str">
        <f>IF(DATOS_FORMS!V46="","",IFERROR(VLOOKUP(TRIM(DATOS_FORMS!V46),ESCALAS!$A$17:$B$20,2,0),"?"))</f>
        <v/>
      </c>
      <c r="W46" s="22" t="str">
        <f>IF(DATOS_FORMS!W46="","",IFERROR(VLOOKUP(TRIM(DATOS_FORMS!W46),ESCALAS!$A$17:$B$20,2,0),"?"))</f>
        <v/>
      </c>
      <c r="X46" s="22" t="str">
        <f>IF(DATOS_FORMS!X46="","",IFERROR(VLOOKUP(TRIM(DATOS_FORMS!X46),ESCALAS!$A$17:$B$20,2,0),"?"))</f>
        <v/>
      </c>
      <c r="Y46" s="22" t="str">
        <f>IF(DATOS_FORMS!Y46="","",IFERROR(VLOOKUP(TRIM(DATOS_FORMS!Y46),ESCALAS!$A$17:$B$20,2,0),"?"))</f>
        <v/>
      </c>
      <c r="Z46" s="22" t="str">
        <f>IF(DATOS_FORMS!Z46="","",IFERROR(VLOOKUP(TRIM(DATOS_FORMS!Z46),ESCALAS!$A$17:$B$20,2,0),"?"))</f>
        <v/>
      </c>
      <c r="AA46" s="22" t="str">
        <f>IF(DATOS_FORMS!AA46="","",IFERROR(VLOOKUP(TRIM(DATOS_FORMS!AA46),ESCALAS!$A$17:$B$20,2,0),"?"))</f>
        <v/>
      </c>
      <c r="AB46" s="22" t="str">
        <f>IF(DATOS_FORMS!AB46="","",IFERROR(VLOOKUP(TRIM(DATOS_FORMS!AB46),ESCALAS!$A$17:$B$20,2,0),"?"))</f>
        <v/>
      </c>
      <c r="AC46" s="22" t="str">
        <f>IF(DATOS_FORMS!AC46="","",IFERROR(VLOOKUP(TRIM(DATOS_FORMS!AC46),ESCALAS!$A$25:$B$30,2,0),"?"))</f>
        <v/>
      </c>
      <c r="AD46" s="22" t="str">
        <f>IF(DATOS_FORMS!AD46="","",IFERROR(VLOOKUP(TRIM(DATOS_FORMS!AD46),ESCALAS!$A$25:$B$30,2,0),"?"))</f>
        <v/>
      </c>
      <c r="AE46" s="22" t="str">
        <f>IF(DATOS_FORMS!AE46="","",IFERROR(VLOOKUP(TRIM(DATOS_FORMS!AE46),ESCALAS!$A$25:$B$30,2,0),"?"))</f>
        <v/>
      </c>
      <c r="AF46" s="22" t="str">
        <f>IF(DATOS_FORMS!AF46="","",IFERROR(VLOOKUP(TRIM(DATOS_FORMS!AF46),ESCALAS!$A$25:$B$30,2,0),"?"))</f>
        <v/>
      </c>
      <c r="AG46" s="22" t="str">
        <f>IF(DATOS_FORMS!AG46="","",IFERROR(VLOOKUP(TRIM(DATOS_FORMS!AG46),ESCALAS!$A$25:$B$30,2,0),"?"))</f>
        <v/>
      </c>
      <c r="AH46" s="22" t="str">
        <f>IF(DATOS_FORMS!AH46="","",IFERROR(VLOOKUP(TRIM(DATOS_FORMS!AH46),ESCALAS!$A$25:$B$30,2,0),"?"))</f>
        <v/>
      </c>
      <c r="AI46" s="22" t="str">
        <f>IF(DATOS_FORMS!AI46="","",IFERROR(VLOOKUP(TRIM(DATOS_FORMS!AI46),ESCALAS!$A$25:$B$30,2,0),"?"))</f>
        <v/>
      </c>
      <c r="AJ46" s="22" t="str">
        <f>IF(DATOS_FORMS!AJ46="","",IFERROR(VLOOKUP(TRIM(DATOS_FORMS!AJ46),ESCALAS!$A$25:$B$30,2,0),"?"))</f>
        <v/>
      </c>
      <c r="AK46" s="22" t="str">
        <f>IF(DATOS_FORMS!AK46="","",IFERROR(VLOOKUP(TRIM(DATOS_FORMS!AK46),ESCALAS!$A$25:$B$30,2,0),"?"))</f>
        <v/>
      </c>
      <c r="AL46" s="22" t="str">
        <f>IF(DATOS_FORMS!AL46="","",IFERROR(VLOOKUP(TRIM(DATOS_FORMS!AL46),ESCALAS!$A$25:$B$30,2,0),"?"))</f>
        <v/>
      </c>
      <c r="AM46" s="22" t="str">
        <f>IF(DATOS_FORMS!AM46="","",IFERROR(VLOOKUP(TRIM(DATOS_FORMS!AM46),ESCALAS!$A$35:$B$41,2,0),"?"))</f>
        <v/>
      </c>
      <c r="AN46" s="22" t="str">
        <f>IF(DATOS_FORMS!AN46="","",IFERROR(VLOOKUP(TRIM(DATOS_FORMS!AN46),ESCALAS!$A$35:$B$41,2,0),"?"))</f>
        <v/>
      </c>
      <c r="AO46" s="22" t="str">
        <f>IF(DATOS_FORMS!AO46="","",IFERROR(VLOOKUP(TRIM(DATOS_FORMS!AO46),ESCALAS!$A$35:$B$41,2,0),"?"))</f>
        <v/>
      </c>
      <c r="AP46" s="22" t="str">
        <f>IF(DATOS_FORMS!AP46="","",IFERROR(VLOOKUP(TRIM(DATOS_FORMS!AP46),ESCALAS!$A$35:$B$41,2,0),"?"))</f>
        <v/>
      </c>
      <c r="AQ46" s="22" t="str">
        <f>IF(DATOS_FORMS!AQ46="","",IFERROR(VLOOKUP(TRIM(DATOS_FORMS!AQ46),ESCALAS!$A$35:$B$41,2,0),"?"))</f>
        <v/>
      </c>
      <c r="AR46" s="22" t="str">
        <f>IF(DATOS_FORMS!AR46="","",IFERROR(VLOOKUP(TRIM(DATOS_FORMS!AR46),ESCALAS!$A$35:$B$41,2,0),"?"))</f>
        <v/>
      </c>
      <c r="AS46" s="22" t="str">
        <f>IF(DATOS_FORMS!AS46="","",IFERROR(VLOOKUP(TRIM(DATOS_FORMS!AS46),ESCALAS!$A$35:$B$41,2,0),"?"))</f>
        <v/>
      </c>
      <c r="AT46" s="22" t="str">
        <f>IF(DATOS_FORMS!AT46="","",IFERROR(VLOOKUP(TRIM(DATOS_FORMS!AT46),ESCALAS!$A$35:$B$41,2,0),"?"))</f>
        <v/>
      </c>
      <c r="AU46" s="22" t="str">
        <f>IF(DATOS_FORMS!AU46="","",IFERROR(VLOOKUP(TRIM(DATOS_FORMS!AU46),ESCALAS!$A$35:$B$41,2,0),"?"))</f>
        <v/>
      </c>
      <c r="AV46" s="22" t="str">
        <f>IF(DATOS_FORMS!AV46="","",IFERROR(VLOOKUP(TRIM(DATOS_FORMS!AV46),ESCALAS!$A$46:$B$49,2,0),"?"))</f>
        <v/>
      </c>
      <c r="AW46" s="22" t="str">
        <f>IF(DATOS_FORMS!AW46="","",IFERROR(VLOOKUP(TRIM(DATOS_FORMS!AW46),ESCALAS!$A$46:$B$49,2,0),"?"))</f>
        <v/>
      </c>
      <c r="AX46" s="22" t="str">
        <f>IF(DATOS_FORMS!AX46="","",IFERROR(VLOOKUP(TRIM(DATOS_FORMS!AX46),ESCALAS!$A$46:$B$49,2,0),"?"))</f>
        <v/>
      </c>
      <c r="AY46" s="22" t="str">
        <f>IF(DATOS_FORMS!AY46="","",IFERROR(VLOOKUP(TRIM(DATOS_FORMS!AY46),ESCALAS!$A$46:$B$49,2,0),"?"))</f>
        <v/>
      </c>
      <c r="AZ46" s="22" t="str">
        <f>IF(DATOS_FORMS!AZ46="","",IFERROR(VLOOKUP(TRIM(DATOS_FORMS!AZ46),ESCALAS!$A$46:$B$49,2,0),"?"))</f>
        <v/>
      </c>
      <c r="BA46" s="22" t="str">
        <f>IF(DATOS_FORMS!BA46="","",IFERROR(VLOOKUP(TRIM(DATOS_FORMS!BA46),ESCALAS!$A$46:$B$49,2,0),"?"))</f>
        <v/>
      </c>
      <c r="BB46" s="22" t="str">
        <f>IF(DATOS_FORMS!BB46="","",IFERROR(VLOOKUP(TRIM(DATOS_FORMS!BB46),ESCALAS!$A$46:$B$49,2,0),"?"))</f>
        <v/>
      </c>
      <c r="BC46" s="22" t="str">
        <f>IF(DATOS_FORMS!BC46="","",IFERROR(VLOOKUP(TRIM(DATOS_FORMS!BC46),ESCALAS!$A$46:$B$49,2,0),"?"))</f>
        <v/>
      </c>
      <c r="BD46" s="22" t="str">
        <f>IF(DATOS_FORMS!BD46="","",IFERROR(VLOOKUP(TRIM(DATOS_FORMS!BD46),ESCALAS!$A$46:$B$49,2,0),"?"))</f>
        <v/>
      </c>
      <c r="BE46" s="22" t="str">
        <f>IF(DATOS_FORMS!BE46="","",IFERROR(VLOOKUP(TRIM(DATOS_FORMS!BE46),ESCALAS!$A$46:$B$49,2,0),"?"))</f>
        <v/>
      </c>
      <c r="BF46" s="22" t="str">
        <f>IF(DATOS_FORMS!BF46="","",IFERROR(VLOOKUP(TRIM(DATOS_FORMS!BF46),ESCALAS!$A$46:$B$49,2,0),"?"))</f>
        <v/>
      </c>
      <c r="BG46" s="22" t="str">
        <f>IF(DATOS_FORMS!BG46="","",IFERROR(VLOOKUP(TRIM(DATOS_FORMS!BG46),ESCALAS!$A$46:$B$49,2,0),"?"))</f>
        <v/>
      </c>
      <c r="BH46" s="22" t="str">
        <f>IF(DATOS_FORMS!BH46="","",IFERROR(VLOOKUP(TRIM(DATOS_FORMS!BH46),ESCALAS!$A$46:$B$49,2,0),"?"))</f>
        <v/>
      </c>
      <c r="BI46" s="22" t="str">
        <f>IF(DATOS_FORMS!BI46="","",IFERROR(VLOOKUP(TRIM(DATOS_FORMS!BI46),ESCALAS!$A$46:$B$49,2,0),"?"))</f>
        <v/>
      </c>
      <c r="BJ46" s="22" t="str">
        <f>IF(DATOS_FORMS!BJ46="","",IFERROR(VLOOKUP(TRIM(DATOS_FORMS!BJ46),ESCALAS!$A$46:$B$49,2,0),"?"))</f>
        <v/>
      </c>
    </row>
    <row r="47" spans="1:62" x14ac:dyDescent="0.25">
      <c r="A47" s="22" t="str">
        <f>IF(DATOS_FORMS!B47="","",ROW()-1)</f>
        <v/>
      </c>
      <c r="B47" s="22" t="str">
        <f>IF(DATOS_FORMS!B47="","",IFERROR(VALUE(TRIM(DATOS_FORMS!B47)),IFERROR(VALUE(LEFT(TRIM(DATOS_FORMS!B47),FIND(" ",TRIM(DATOS_FORMS!B47)&amp;" ")-1)),"?")))</f>
        <v/>
      </c>
      <c r="C47" s="22" t="str">
        <f>IF(DATOS_FORMS!C47="","",IFERROR(VLOOKUP(TRIM(DATOS_FORMS!C47),ESCALAS!$A$54:$B$55,2,0),"?"))</f>
        <v/>
      </c>
      <c r="D47" s="22" t="str">
        <f>IF(DATOS_FORMS!D47="","",IFERROR(VLOOKUP(TRIM(DATOS_FORMS!D47),ESCALAS!$A$67:$B$68,2,0),"?"))</f>
        <v/>
      </c>
      <c r="E47" s="23" t="str">
        <f>IF(DATOS_FORMS!E47="","",DATOS_FORMS!E47)</f>
        <v/>
      </c>
      <c r="F47" s="23" t="str">
        <f>IF(DATOS_FORMS!F47="","",DATOS_FORMS!F47)</f>
        <v/>
      </c>
      <c r="G47" s="22" t="str">
        <f>IF(DATOS_FORMS!G47="","",IFERROR(VLOOKUP(TRIM(DATOS_FORMS!G47),ESCALAS!$A$60:$B$62,2,0),"?"))</f>
        <v/>
      </c>
      <c r="H47" s="23" t="str">
        <f>IF(DATOS_FORMS!H47="","",DATOS_FORMS!H47)</f>
        <v/>
      </c>
      <c r="I47" s="22" t="str">
        <f>IF(DATOS_FORMS!I47="","",IFERROR(VLOOKUP(TRIM(DATOS_FORMS!I47),ESCALAS!$A$60:$B$62,2,0),"?"))</f>
        <v/>
      </c>
      <c r="J47" s="22" t="str">
        <f>IF(DATOS_FORMS!J47="","",IFERROR(VLOOKUP(TRIM(DATOS_FORMS!J47),ESCALAS!$A$73:$B$86,2,0),7))</f>
        <v/>
      </c>
      <c r="K47" s="22" t="str">
        <f>IF(DATOS_FORMS!K47="","",IFERROR(VLOOKUP(TRIM(DATOS_FORMS!K47),ESCALAS!$A$6:$B$12,2,0),"?"))</f>
        <v/>
      </c>
      <c r="L47" s="22" t="str">
        <f>IF(DATOS_FORMS!L47="","",IFERROR(VLOOKUP(TRIM(DATOS_FORMS!L47),ESCALAS!$A$6:$B$12,2,0),"?"))</f>
        <v/>
      </c>
      <c r="M47" s="22" t="str">
        <f>IF(DATOS_FORMS!M47="","",IFERROR(VLOOKUP(TRIM(DATOS_FORMS!M47),ESCALAS!$A$6:$B$12,2,0),"?"))</f>
        <v/>
      </c>
      <c r="N47" s="22" t="str">
        <f>IF(DATOS_FORMS!N47="","",IFERROR(VLOOKUP(TRIM(DATOS_FORMS!N47),ESCALAS!$A$6:$B$12,2,0),"?"))</f>
        <v/>
      </c>
      <c r="O47" s="22" t="str">
        <f>IF(DATOS_FORMS!O47="","",IFERROR(VLOOKUP(TRIM(DATOS_FORMS!O47),ESCALAS!$A$6:$B$12,2,0),"?"))</f>
        <v/>
      </c>
      <c r="P47" s="22" t="str">
        <f>IF(DATOS_FORMS!P47="","",IFERROR(VLOOKUP(TRIM(DATOS_FORMS!P47),ESCALAS!$A$6:$B$12,2,0),"?"))</f>
        <v/>
      </c>
      <c r="Q47" s="22" t="str">
        <f>IF(DATOS_FORMS!Q47="","",IFERROR(VLOOKUP(TRIM(DATOS_FORMS!Q47),ESCALAS!$A$6:$B$12,2,0),"?"))</f>
        <v/>
      </c>
      <c r="R47" s="22" t="str">
        <f>IF(DATOS_FORMS!R47="","",IFERROR(VLOOKUP(TRIM(DATOS_FORMS!R47),ESCALAS!$A$6:$B$12,2,0),"?"))</f>
        <v/>
      </c>
      <c r="S47" s="22" t="str">
        <f>IF(DATOS_FORMS!S47="","",IFERROR(VLOOKUP(TRIM(DATOS_FORMS!S47),ESCALAS!$A$6:$B$12,2,0),"?"))</f>
        <v/>
      </c>
      <c r="T47" s="22" t="str">
        <f>IF(DATOS_FORMS!T47="","",IFERROR(VLOOKUP(TRIM(DATOS_FORMS!T47),ESCALAS!$A$6:$B$12,2,0),"?"))</f>
        <v/>
      </c>
      <c r="U47" s="22" t="str">
        <f>IF(DATOS_FORMS!U47="","",IFERROR(VLOOKUP(TRIM(DATOS_FORMS!U47),ESCALAS!$A$17:$B$20,2,0),"?"))</f>
        <v/>
      </c>
      <c r="V47" s="22" t="str">
        <f>IF(DATOS_FORMS!V47="","",IFERROR(VLOOKUP(TRIM(DATOS_FORMS!V47),ESCALAS!$A$17:$B$20,2,0),"?"))</f>
        <v/>
      </c>
      <c r="W47" s="22" t="str">
        <f>IF(DATOS_FORMS!W47="","",IFERROR(VLOOKUP(TRIM(DATOS_FORMS!W47),ESCALAS!$A$17:$B$20,2,0),"?"))</f>
        <v/>
      </c>
      <c r="X47" s="22" t="str">
        <f>IF(DATOS_FORMS!X47="","",IFERROR(VLOOKUP(TRIM(DATOS_FORMS!X47),ESCALAS!$A$17:$B$20,2,0),"?"))</f>
        <v/>
      </c>
      <c r="Y47" s="22" t="str">
        <f>IF(DATOS_FORMS!Y47="","",IFERROR(VLOOKUP(TRIM(DATOS_FORMS!Y47),ESCALAS!$A$17:$B$20,2,0),"?"))</f>
        <v/>
      </c>
      <c r="Z47" s="22" t="str">
        <f>IF(DATOS_FORMS!Z47="","",IFERROR(VLOOKUP(TRIM(DATOS_FORMS!Z47),ESCALAS!$A$17:$B$20,2,0),"?"))</f>
        <v/>
      </c>
      <c r="AA47" s="22" t="str">
        <f>IF(DATOS_FORMS!AA47="","",IFERROR(VLOOKUP(TRIM(DATOS_FORMS!AA47),ESCALAS!$A$17:$B$20,2,0),"?"))</f>
        <v/>
      </c>
      <c r="AB47" s="22" t="str">
        <f>IF(DATOS_FORMS!AB47="","",IFERROR(VLOOKUP(TRIM(DATOS_FORMS!AB47),ESCALAS!$A$17:$B$20,2,0),"?"))</f>
        <v/>
      </c>
      <c r="AC47" s="22" t="str">
        <f>IF(DATOS_FORMS!AC47="","",IFERROR(VLOOKUP(TRIM(DATOS_FORMS!AC47),ESCALAS!$A$25:$B$30,2,0),"?"))</f>
        <v/>
      </c>
      <c r="AD47" s="22" t="str">
        <f>IF(DATOS_FORMS!AD47="","",IFERROR(VLOOKUP(TRIM(DATOS_FORMS!AD47),ESCALAS!$A$25:$B$30,2,0),"?"))</f>
        <v/>
      </c>
      <c r="AE47" s="22" t="str">
        <f>IF(DATOS_FORMS!AE47="","",IFERROR(VLOOKUP(TRIM(DATOS_FORMS!AE47),ESCALAS!$A$25:$B$30,2,0),"?"))</f>
        <v/>
      </c>
      <c r="AF47" s="22" t="str">
        <f>IF(DATOS_FORMS!AF47="","",IFERROR(VLOOKUP(TRIM(DATOS_FORMS!AF47),ESCALAS!$A$25:$B$30,2,0),"?"))</f>
        <v/>
      </c>
      <c r="AG47" s="22" t="str">
        <f>IF(DATOS_FORMS!AG47="","",IFERROR(VLOOKUP(TRIM(DATOS_FORMS!AG47),ESCALAS!$A$25:$B$30,2,0),"?"))</f>
        <v/>
      </c>
      <c r="AH47" s="22" t="str">
        <f>IF(DATOS_FORMS!AH47="","",IFERROR(VLOOKUP(TRIM(DATOS_FORMS!AH47),ESCALAS!$A$25:$B$30,2,0),"?"))</f>
        <v/>
      </c>
      <c r="AI47" s="22" t="str">
        <f>IF(DATOS_FORMS!AI47="","",IFERROR(VLOOKUP(TRIM(DATOS_FORMS!AI47),ESCALAS!$A$25:$B$30,2,0),"?"))</f>
        <v/>
      </c>
      <c r="AJ47" s="22" t="str">
        <f>IF(DATOS_FORMS!AJ47="","",IFERROR(VLOOKUP(TRIM(DATOS_FORMS!AJ47),ESCALAS!$A$25:$B$30,2,0),"?"))</f>
        <v/>
      </c>
      <c r="AK47" s="22" t="str">
        <f>IF(DATOS_FORMS!AK47="","",IFERROR(VLOOKUP(TRIM(DATOS_FORMS!AK47),ESCALAS!$A$25:$B$30,2,0),"?"))</f>
        <v/>
      </c>
      <c r="AL47" s="22" t="str">
        <f>IF(DATOS_FORMS!AL47="","",IFERROR(VLOOKUP(TRIM(DATOS_FORMS!AL47),ESCALAS!$A$25:$B$30,2,0),"?"))</f>
        <v/>
      </c>
      <c r="AM47" s="22" t="str">
        <f>IF(DATOS_FORMS!AM47="","",IFERROR(VLOOKUP(TRIM(DATOS_FORMS!AM47),ESCALAS!$A$35:$B$41,2,0),"?"))</f>
        <v/>
      </c>
      <c r="AN47" s="22" t="str">
        <f>IF(DATOS_FORMS!AN47="","",IFERROR(VLOOKUP(TRIM(DATOS_FORMS!AN47),ESCALAS!$A$35:$B$41,2,0),"?"))</f>
        <v/>
      </c>
      <c r="AO47" s="22" t="str">
        <f>IF(DATOS_FORMS!AO47="","",IFERROR(VLOOKUP(TRIM(DATOS_FORMS!AO47),ESCALAS!$A$35:$B$41,2,0),"?"))</f>
        <v/>
      </c>
      <c r="AP47" s="22" t="str">
        <f>IF(DATOS_FORMS!AP47="","",IFERROR(VLOOKUP(TRIM(DATOS_FORMS!AP47),ESCALAS!$A$35:$B$41,2,0),"?"))</f>
        <v/>
      </c>
      <c r="AQ47" s="22" t="str">
        <f>IF(DATOS_FORMS!AQ47="","",IFERROR(VLOOKUP(TRIM(DATOS_FORMS!AQ47),ESCALAS!$A$35:$B$41,2,0),"?"))</f>
        <v/>
      </c>
      <c r="AR47" s="22" t="str">
        <f>IF(DATOS_FORMS!AR47="","",IFERROR(VLOOKUP(TRIM(DATOS_FORMS!AR47),ESCALAS!$A$35:$B$41,2,0),"?"))</f>
        <v/>
      </c>
      <c r="AS47" s="22" t="str">
        <f>IF(DATOS_FORMS!AS47="","",IFERROR(VLOOKUP(TRIM(DATOS_FORMS!AS47),ESCALAS!$A$35:$B$41,2,0),"?"))</f>
        <v/>
      </c>
      <c r="AT47" s="22" t="str">
        <f>IF(DATOS_FORMS!AT47="","",IFERROR(VLOOKUP(TRIM(DATOS_FORMS!AT47),ESCALAS!$A$35:$B$41,2,0),"?"))</f>
        <v/>
      </c>
      <c r="AU47" s="22" t="str">
        <f>IF(DATOS_FORMS!AU47="","",IFERROR(VLOOKUP(TRIM(DATOS_FORMS!AU47),ESCALAS!$A$35:$B$41,2,0),"?"))</f>
        <v/>
      </c>
      <c r="AV47" s="22" t="str">
        <f>IF(DATOS_FORMS!AV47="","",IFERROR(VLOOKUP(TRIM(DATOS_FORMS!AV47),ESCALAS!$A$46:$B$49,2,0),"?"))</f>
        <v/>
      </c>
      <c r="AW47" s="22" t="str">
        <f>IF(DATOS_FORMS!AW47="","",IFERROR(VLOOKUP(TRIM(DATOS_FORMS!AW47),ESCALAS!$A$46:$B$49,2,0),"?"))</f>
        <v/>
      </c>
      <c r="AX47" s="22" t="str">
        <f>IF(DATOS_FORMS!AX47="","",IFERROR(VLOOKUP(TRIM(DATOS_FORMS!AX47),ESCALAS!$A$46:$B$49,2,0),"?"))</f>
        <v/>
      </c>
      <c r="AY47" s="22" t="str">
        <f>IF(DATOS_FORMS!AY47="","",IFERROR(VLOOKUP(TRIM(DATOS_FORMS!AY47),ESCALAS!$A$46:$B$49,2,0),"?"))</f>
        <v/>
      </c>
      <c r="AZ47" s="22" t="str">
        <f>IF(DATOS_FORMS!AZ47="","",IFERROR(VLOOKUP(TRIM(DATOS_FORMS!AZ47),ESCALAS!$A$46:$B$49,2,0),"?"))</f>
        <v/>
      </c>
      <c r="BA47" s="22" t="str">
        <f>IF(DATOS_FORMS!BA47="","",IFERROR(VLOOKUP(TRIM(DATOS_FORMS!BA47),ESCALAS!$A$46:$B$49,2,0),"?"))</f>
        <v/>
      </c>
      <c r="BB47" s="22" t="str">
        <f>IF(DATOS_FORMS!BB47="","",IFERROR(VLOOKUP(TRIM(DATOS_FORMS!BB47),ESCALAS!$A$46:$B$49,2,0),"?"))</f>
        <v/>
      </c>
      <c r="BC47" s="22" t="str">
        <f>IF(DATOS_FORMS!BC47="","",IFERROR(VLOOKUP(TRIM(DATOS_FORMS!BC47),ESCALAS!$A$46:$B$49,2,0),"?"))</f>
        <v/>
      </c>
      <c r="BD47" s="22" t="str">
        <f>IF(DATOS_FORMS!BD47="","",IFERROR(VLOOKUP(TRIM(DATOS_FORMS!BD47),ESCALAS!$A$46:$B$49,2,0),"?"))</f>
        <v/>
      </c>
      <c r="BE47" s="22" t="str">
        <f>IF(DATOS_FORMS!BE47="","",IFERROR(VLOOKUP(TRIM(DATOS_FORMS!BE47),ESCALAS!$A$46:$B$49,2,0),"?"))</f>
        <v/>
      </c>
      <c r="BF47" s="22" t="str">
        <f>IF(DATOS_FORMS!BF47="","",IFERROR(VLOOKUP(TRIM(DATOS_FORMS!BF47),ESCALAS!$A$46:$B$49,2,0),"?"))</f>
        <v/>
      </c>
      <c r="BG47" s="22" t="str">
        <f>IF(DATOS_FORMS!BG47="","",IFERROR(VLOOKUP(TRIM(DATOS_FORMS!BG47),ESCALAS!$A$46:$B$49,2,0),"?"))</f>
        <v/>
      </c>
      <c r="BH47" s="22" t="str">
        <f>IF(DATOS_FORMS!BH47="","",IFERROR(VLOOKUP(TRIM(DATOS_FORMS!BH47),ESCALAS!$A$46:$B$49,2,0),"?"))</f>
        <v/>
      </c>
      <c r="BI47" s="22" t="str">
        <f>IF(DATOS_FORMS!BI47="","",IFERROR(VLOOKUP(TRIM(DATOS_FORMS!BI47),ESCALAS!$A$46:$B$49,2,0),"?"))</f>
        <v/>
      </c>
      <c r="BJ47" s="22" t="str">
        <f>IF(DATOS_FORMS!BJ47="","",IFERROR(VLOOKUP(TRIM(DATOS_FORMS!BJ47),ESCALAS!$A$46:$B$49,2,0),"?"))</f>
        <v/>
      </c>
    </row>
    <row r="48" spans="1:62" x14ac:dyDescent="0.25">
      <c r="A48" s="22" t="str">
        <f>IF(DATOS_FORMS!B48="","",ROW()-1)</f>
        <v/>
      </c>
      <c r="B48" s="22" t="str">
        <f>IF(DATOS_FORMS!B48="","",IFERROR(VALUE(TRIM(DATOS_FORMS!B48)),IFERROR(VALUE(LEFT(TRIM(DATOS_FORMS!B48),FIND(" ",TRIM(DATOS_FORMS!B48)&amp;" ")-1)),"?")))</f>
        <v/>
      </c>
      <c r="C48" s="22" t="str">
        <f>IF(DATOS_FORMS!C48="","",IFERROR(VLOOKUP(TRIM(DATOS_FORMS!C48),ESCALAS!$A$54:$B$55,2,0),"?"))</f>
        <v/>
      </c>
      <c r="D48" s="22" t="str">
        <f>IF(DATOS_FORMS!D48="","",IFERROR(VLOOKUP(TRIM(DATOS_FORMS!D48),ESCALAS!$A$67:$B$68,2,0),"?"))</f>
        <v/>
      </c>
      <c r="E48" s="23" t="str">
        <f>IF(DATOS_FORMS!E48="","",DATOS_FORMS!E48)</f>
        <v/>
      </c>
      <c r="F48" s="23" t="str">
        <f>IF(DATOS_FORMS!F48="","",DATOS_FORMS!F48)</f>
        <v/>
      </c>
      <c r="G48" s="22" t="str">
        <f>IF(DATOS_FORMS!G48="","",IFERROR(VLOOKUP(TRIM(DATOS_FORMS!G48),ESCALAS!$A$60:$B$62,2,0),"?"))</f>
        <v/>
      </c>
      <c r="H48" s="23" t="str">
        <f>IF(DATOS_FORMS!H48="","",DATOS_FORMS!H48)</f>
        <v/>
      </c>
      <c r="I48" s="22" t="str">
        <f>IF(DATOS_FORMS!I48="","",IFERROR(VLOOKUP(TRIM(DATOS_FORMS!I48),ESCALAS!$A$60:$B$62,2,0),"?"))</f>
        <v/>
      </c>
      <c r="J48" s="22" t="str">
        <f>IF(DATOS_FORMS!J48="","",IFERROR(VLOOKUP(TRIM(DATOS_FORMS!J48),ESCALAS!$A$73:$B$86,2,0),7))</f>
        <v/>
      </c>
      <c r="K48" s="22" t="str">
        <f>IF(DATOS_FORMS!K48="","",IFERROR(VLOOKUP(TRIM(DATOS_FORMS!K48),ESCALAS!$A$6:$B$12,2,0),"?"))</f>
        <v/>
      </c>
      <c r="L48" s="22" t="str">
        <f>IF(DATOS_FORMS!L48="","",IFERROR(VLOOKUP(TRIM(DATOS_FORMS!L48),ESCALAS!$A$6:$B$12,2,0),"?"))</f>
        <v/>
      </c>
      <c r="M48" s="22" t="str">
        <f>IF(DATOS_FORMS!M48="","",IFERROR(VLOOKUP(TRIM(DATOS_FORMS!M48),ESCALAS!$A$6:$B$12,2,0),"?"))</f>
        <v/>
      </c>
      <c r="N48" s="22" t="str">
        <f>IF(DATOS_FORMS!N48="","",IFERROR(VLOOKUP(TRIM(DATOS_FORMS!N48),ESCALAS!$A$6:$B$12,2,0),"?"))</f>
        <v/>
      </c>
      <c r="O48" s="22" t="str">
        <f>IF(DATOS_FORMS!O48="","",IFERROR(VLOOKUP(TRIM(DATOS_FORMS!O48),ESCALAS!$A$6:$B$12,2,0),"?"))</f>
        <v/>
      </c>
      <c r="P48" s="22" t="str">
        <f>IF(DATOS_FORMS!P48="","",IFERROR(VLOOKUP(TRIM(DATOS_FORMS!P48),ESCALAS!$A$6:$B$12,2,0),"?"))</f>
        <v/>
      </c>
      <c r="Q48" s="22" t="str">
        <f>IF(DATOS_FORMS!Q48="","",IFERROR(VLOOKUP(TRIM(DATOS_FORMS!Q48),ESCALAS!$A$6:$B$12,2,0),"?"))</f>
        <v/>
      </c>
      <c r="R48" s="22" t="str">
        <f>IF(DATOS_FORMS!R48="","",IFERROR(VLOOKUP(TRIM(DATOS_FORMS!R48),ESCALAS!$A$6:$B$12,2,0),"?"))</f>
        <v/>
      </c>
      <c r="S48" s="22" t="str">
        <f>IF(DATOS_FORMS!S48="","",IFERROR(VLOOKUP(TRIM(DATOS_FORMS!S48),ESCALAS!$A$6:$B$12,2,0),"?"))</f>
        <v/>
      </c>
      <c r="T48" s="22" t="str">
        <f>IF(DATOS_FORMS!T48="","",IFERROR(VLOOKUP(TRIM(DATOS_FORMS!T48),ESCALAS!$A$6:$B$12,2,0),"?"))</f>
        <v/>
      </c>
      <c r="U48" s="22" t="str">
        <f>IF(DATOS_FORMS!U48="","",IFERROR(VLOOKUP(TRIM(DATOS_FORMS!U48),ESCALAS!$A$17:$B$20,2,0),"?"))</f>
        <v/>
      </c>
      <c r="V48" s="22" t="str">
        <f>IF(DATOS_FORMS!V48="","",IFERROR(VLOOKUP(TRIM(DATOS_FORMS!V48),ESCALAS!$A$17:$B$20,2,0),"?"))</f>
        <v/>
      </c>
      <c r="W48" s="22" t="str">
        <f>IF(DATOS_FORMS!W48="","",IFERROR(VLOOKUP(TRIM(DATOS_FORMS!W48),ESCALAS!$A$17:$B$20,2,0),"?"))</f>
        <v/>
      </c>
      <c r="X48" s="22" t="str">
        <f>IF(DATOS_FORMS!X48="","",IFERROR(VLOOKUP(TRIM(DATOS_FORMS!X48),ESCALAS!$A$17:$B$20,2,0),"?"))</f>
        <v/>
      </c>
      <c r="Y48" s="22" t="str">
        <f>IF(DATOS_FORMS!Y48="","",IFERROR(VLOOKUP(TRIM(DATOS_FORMS!Y48),ESCALAS!$A$17:$B$20,2,0),"?"))</f>
        <v/>
      </c>
      <c r="Z48" s="22" t="str">
        <f>IF(DATOS_FORMS!Z48="","",IFERROR(VLOOKUP(TRIM(DATOS_FORMS!Z48),ESCALAS!$A$17:$B$20,2,0),"?"))</f>
        <v/>
      </c>
      <c r="AA48" s="22" t="str">
        <f>IF(DATOS_FORMS!AA48="","",IFERROR(VLOOKUP(TRIM(DATOS_FORMS!AA48),ESCALAS!$A$17:$B$20,2,0),"?"))</f>
        <v/>
      </c>
      <c r="AB48" s="22" t="str">
        <f>IF(DATOS_FORMS!AB48="","",IFERROR(VLOOKUP(TRIM(DATOS_FORMS!AB48),ESCALAS!$A$17:$B$20,2,0),"?"))</f>
        <v/>
      </c>
      <c r="AC48" s="22" t="str">
        <f>IF(DATOS_FORMS!AC48="","",IFERROR(VLOOKUP(TRIM(DATOS_FORMS!AC48),ESCALAS!$A$25:$B$30,2,0),"?"))</f>
        <v/>
      </c>
      <c r="AD48" s="22" t="str">
        <f>IF(DATOS_FORMS!AD48="","",IFERROR(VLOOKUP(TRIM(DATOS_FORMS!AD48),ESCALAS!$A$25:$B$30,2,0),"?"))</f>
        <v/>
      </c>
      <c r="AE48" s="22" t="str">
        <f>IF(DATOS_FORMS!AE48="","",IFERROR(VLOOKUP(TRIM(DATOS_FORMS!AE48),ESCALAS!$A$25:$B$30,2,0),"?"))</f>
        <v/>
      </c>
      <c r="AF48" s="22" t="str">
        <f>IF(DATOS_FORMS!AF48="","",IFERROR(VLOOKUP(TRIM(DATOS_FORMS!AF48),ESCALAS!$A$25:$B$30,2,0),"?"))</f>
        <v/>
      </c>
      <c r="AG48" s="22" t="str">
        <f>IF(DATOS_FORMS!AG48="","",IFERROR(VLOOKUP(TRIM(DATOS_FORMS!AG48),ESCALAS!$A$25:$B$30,2,0),"?"))</f>
        <v/>
      </c>
      <c r="AH48" s="22" t="str">
        <f>IF(DATOS_FORMS!AH48="","",IFERROR(VLOOKUP(TRIM(DATOS_FORMS!AH48),ESCALAS!$A$25:$B$30,2,0),"?"))</f>
        <v/>
      </c>
      <c r="AI48" s="22" t="str">
        <f>IF(DATOS_FORMS!AI48="","",IFERROR(VLOOKUP(TRIM(DATOS_FORMS!AI48),ESCALAS!$A$25:$B$30,2,0),"?"))</f>
        <v/>
      </c>
      <c r="AJ48" s="22" t="str">
        <f>IF(DATOS_FORMS!AJ48="","",IFERROR(VLOOKUP(TRIM(DATOS_FORMS!AJ48),ESCALAS!$A$25:$B$30,2,0),"?"))</f>
        <v/>
      </c>
      <c r="AK48" s="22" t="str">
        <f>IF(DATOS_FORMS!AK48="","",IFERROR(VLOOKUP(TRIM(DATOS_FORMS!AK48),ESCALAS!$A$25:$B$30,2,0),"?"))</f>
        <v/>
      </c>
      <c r="AL48" s="22" t="str">
        <f>IF(DATOS_FORMS!AL48="","",IFERROR(VLOOKUP(TRIM(DATOS_FORMS!AL48),ESCALAS!$A$25:$B$30,2,0),"?"))</f>
        <v/>
      </c>
      <c r="AM48" s="22" t="str">
        <f>IF(DATOS_FORMS!AM48="","",IFERROR(VLOOKUP(TRIM(DATOS_FORMS!AM48),ESCALAS!$A$35:$B$41,2,0),"?"))</f>
        <v/>
      </c>
      <c r="AN48" s="22" t="str">
        <f>IF(DATOS_FORMS!AN48="","",IFERROR(VLOOKUP(TRIM(DATOS_FORMS!AN48),ESCALAS!$A$35:$B$41,2,0),"?"))</f>
        <v/>
      </c>
      <c r="AO48" s="22" t="str">
        <f>IF(DATOS_FORMS!AO48="","",IFERROR(VLOOKUP(TRIM(DATOS_FORMS!AO48),ESCALAS!$A$35:$B$41,2,0),"?"))</f>
        <v/>
      </c>
      <c r="AP48" s="22" t="str">
        <f>IF(DATOS_FORMS!AP48="","",IFERROR(VLOOKUP(TRIM(DATOS_FORMS!AP48),ESCALAS!$A$35:$B$41,2,0),"?"))</f>
        <v/>
      </c>
      <c r="AQ48" s="22" t="str">
        <f>IF(DATOS_FORMS!AQ48="","",IFERROR(VLOOKUP(TRIM(DATOS_FORMS!AQ48),ESCALAS!$A$35:$B$41,2,0),"?"))</f>
        <v/>
      </c>
      <c r="AR48" s="22" t="str">
        <f>IF(DATOS_FORMS!AR48="","",IFERROR(VLOOKUP(TRIM(DATOS_FORMS!AR48),ESCALAS!$A$35:$B$41,2,0),"?"))</f>
        <v/>
      </c>
      <c r="AS48" s="22" t="str">
        <f>IF(DATOS_FORMS!AS48="","",IFERROR(VLOOKUP(TRIM(DATOS_FORMS!AS48),ESCALAS!$A$35:$B$41,2,0),"?"))</f>
        <v/>
      </c>
      <c r="AT48" s="22" t="str">
        <f>IF(DATOS_FORMS!AT48="","",IFERROR(VLOOKUP(TRIM(DATOS_FORMS!AT48),ESCALAS!$A$35:$B$41,2,0),"?"))</f>
        <v/>
      </c>
      <c r="AU48" s="22" t="str">
        <f>IF(DATOS_FORMS!AU48="","",IFERROR(VLOOKUP(TRIM(DATOS_FORMS!AU48),ESCALAS!$A$35:$B$41,2,0),"?"))</f>
        <v/>
      </c>
      <c r="AV48" s="22" t="str">
        <f>IF(DATOS_FORMS!AV48="","",IFERROR(VLOOKUP(TRIM(DATOS_FORMS!AV48),ESCALAS!$A$46:$B$49,2,0),"?"))</f>
        <v/>
      </c>
      <c r="AW48" s="22" t="str">
        <f>IF(DATOS_FORMS!AW48="","",IFERROR(VLOOKUP(TRIM(DATOS_FORMS!AW48),ESCALAS!$A$46:$B$49,2,0),"?"))</f>
        <v/>
      </c>
      <c r="AX48" s="22" t="str">
        <f>IF(DATOS_FORMS!AX48="","",IFERROR(VLOOKUP(TRIM(DATOS_FORMS!AX48),ESCALAS!$A$46:$B$49,2,0),"?"))</f>
        <v/>
      </c>
      <c r="AY48" s="22" t="str">
        <f>IF(DATOS_FORMS!AY48="","",IFERROR(VLOOKUP(TRIM(DATOS_FORMS!AY48),ESCALAS!$A$46:$B$49,2,0),"?"))</f>
        <v/>
      </c>
      <c r="AZ48" s="22" t="str">
        <f>IF(DATOS_FORMS!AZ48="","",IFERROR(VLOOKUP(TRIM(DATOS_FORMS!AZ48),ESCALAS!$A$46:$B$49,2,0),"?"))</f>
        <v/>
      </c>
      <c r="BA48" s="22" t="str">
        <f>IF(DATOS_FORMS!BA48="","",IFERROR(VLOOKUP(TRIM(DATOS_FORMS!BA48),ESCALAS!$A$46:$B$49,2,0),"?"))</f>
        <v/>
      </c>
      <c r="BB48" s="22" t="str">
        <f>IF(DATOS_FORMS!BB48="","",IFERROR(VLOOKUP(TRIM(DATOS_FORMS!BB48),ESCALAS!$A$46:$B$49,2,0),"?"))</f>
        <v/>
      </c>
      <c r="BC48" s="22" t="str">
        <f>IF(DATOS_FORMS!BC48="","",IFERROR(VLOOKUP(TRIM(DATOS_FORMS!BC48),ESCALAS!$A$46:$B$49,2,0),"?"))</f>
        <v/>
      </c>
      <c r="BD48" s="22" t="str">
        <f>IF(DATOS_FORMS!BD48="","",IFERROR(VLOOKUP(TRIM(DATOS_FORMS!BD48),ESCALAS!$A$46:$B$49,2,0),"?"))</f>
        <v/>
      </c>
      <c r="BE48" s="22" t="str">
        <f>IF(DATOS_FORMS!BE48="","",IFERROR(VLOOKUP(TRIM(DATOS_FORMS!BE48),ESCALAS!$A$46:$B$49,2,0),"?"))</f>
        <v/>
      </c>
      <c r="BF48" s="22" t="str">
        <f>IF(DATOS_FORMS!BF48="","",IFERROR(VLOOKUP(TRIM(DATOS_FORMS!BF48),ESCALAS!$A$46:$B$49,2,0),"?"))</f>
        <v/>
      </c>
      <c r="BG48" s="22" t="str">
        <f>IF(DATOS_FORMS!BG48="","",IFERROR(VLOOKUP(TRIM(DATOS_FORMS!BG48),ESCALAS!$A$46:$B$49,2,0),"?"))</f>
        <v/>
      </c>
      <c r="BH48" s="22" t="str">
        <f>IF(DATOS_FORMS!BH48="","",IFERROR(VLOOKUP(TRIM(DATOS_FORMS!BH48),ESCALAS!$A$46:$B$49,2,0),"?"))</f>
        <v/>
      </c>
      <c r="BI48" s="22" t="str">
        <f>IF(DATOS_FORMS!BI48="","",IFERROR(VLOOKUP(TRIM(DATOS_FORMS!BI48),ESCALAS!$A$46:$B$49,2,0),"?"))</f>
        <v/>
      </c>
      <c r="BJ48" s="22" t="str">
        <f>IF(DATOS_FORMS!BJ48="","",IFERROR(VLOOKUP(TRIM(DATOS_FORMS!BJ48),ESCALAS!$A$46:$B$49,2,0),"?"))</f>
        <v/>
      </c>
    </row>
    <row r="49" spans="1:62" x14ac:dyDescent="0.25">
      <c r="A49" s="22" t="str">
        <f>IF(DATOS_FORMS!B49="","",ROW()-1)</f>
        <v/>
      </c>
      <c r="B49" s="22" t="str">
        <f>IF(DATOS_FORMS!B49="","",IFERROR(VALUE(TRIM(DATOS_FORMS!B49)),IFERROR(VALUE(LEFT(TRIM(DATOS_FORMS!B49),FIND(" ",TRIM(DATOS_FORMS!B49)&amp;" ")-1)),"?")))</f>
        <v/>
      </c>
      <c r="C49" s="22" t="str">
        <f>IF(DATOS_FORMS!C49="","",IFERROR(VLOOKUP(TRIM(DATOS_FORMS!C49),ESCALAS!$A$54:$B$55,2,0),"?"))</f>
        <v/>
      </c>
      <c r="D49" s="22" t="str">
        <f>IF(DATOS_FORMS!D49="","",IFERROR(VLOOKUP(TRIM(DATOS_FORMS!D49),ESCALAS!$A$67:$B$68,2,0),"?"))</f>
        <v/>
      </c>
      <c r="E49" s="23" t="str">
        <f>IF(DATOS_FORMS!E49="","",DATOS_FORMS!E49)</f>
        <v/>
      </c>
      <c r="F49" s="23" t="str">
        <f>IF(DATOS_FORMS!F49="","",DATOS_FORMS!F49)</f>
        <v/>
      </c>
      <c r="G49" s="22" t="str">
        <f>IF(DATOS_FORMS!G49="","",IFERROR(VLOOKUP(TRIM(DATOS_FORMS!G49),ESCALAS!$A$60:$B$62,2,0),"?"))</f>
        <v/>
      </c>
      <c r="H49" s="23" t="str">
        <f>IF(DATOS_FORMS!H49="","",DATOS_FORMS!H49)</f>
        <v/>
      </c>
      <c r="I49" s="22" t="str">
        <f>IF(DATOS_FORMS!I49="","",IFERROR(VLOOKUP(TRIM(DATOS_FORMS!I49),ESCALAS!$A$60:$B$62,2,0),"?"))</f>
        <v/>
      </c>
      <c r="J49" s="22" t="str">
        <f>IF(DATOS_FORMS!J49="","",IFERROR(VLOOKUP(TRIM(DATOS_FORMS!J49),ESCALAS!$A$73:$B$86,2,0),7))</f>
        <v/>
      </c>
      <c r="K49" s="22" t="str">
        <f>IF(DATOS_FORMS!K49="","",IFERROR(VLOOKUP(TRIM(DATOS_FORMS!K49),ESCALAS!$A$6:$B$12,2,0),"?"))</f>
        <v/>
      </c>
      <c r="L49" s="22" t="str">
        <f>IF(DATOS_FORMS!L49="","",IFERROR(VLOOKUP(TRIM(DATOS_FORMS!L49),ESCALAS!$A$6:$B$12,2,0),"?"))</f>
        <v/>
      </c>
      <c r="M49" s="22" t="str">
        <f>IF(DATOS_FORMS!M49="","",IFERROR(VLOOKUP(TRIM(DATOS_FORMS!M49),ESCALAS!$A$6:$B$12,2,0),"?"))</f>
        <v/>
      </c>
      <c r="N49" s="22" t="str">
        <f>IF(DATOS_FORMS!N49="","",IFERROR(VLOOKUP(TRIM(DATOS_FORMS!N49),ESCALAS!$A$6:$B$12,2,0),"?"))</f>
        <v/>
      </c>
      <c r="O49" s="22" t="str">
        <f>IF(DATOS_FORMS!O49="","",IFERROR(VLOOKUP(TRIM(DATOS_FORMS!O49),ESCALAS!$A$6:$B$12,2,0),"?"))</f>
        <v/>
      </c>
      <c r="P49" s="22" t="str">
        <f>IF(DATOS_FORMS!P49="","",IFERROR(VLOOKUP(TRIM(DATOS_FORMS!P49),ESCALAS!$A$6:$B$12,2,0),"?"))</f>
        <v/>
      </c>
      <c r="Q49" s="22" t="str">
        <f>IF(DATOS_FORMS!Q49="","",IFERROR(VLOOKUP(TRIM(DATOS_FORMS!Q49),ESCALAS!$A$6:$B$12,2,0),"?"))</f>
        <v/>
      </c>
      <c r="R49" s="22" t="str">
        <f>IF(DATOS_FORMS!R49="","",IFERROR(VLOOKUP(TRIM(DATOS_FORMS!R49),ESCALAS!$A$6:$B$12,2,0),"?"))</f>
        <v/>
      </c>
      <c r="S49" s="22" t="str">
        <f>IF(DATOS_FORMS!S49="","",IFERROR(VLOOKUP(TRIM(DATOS_FORMS!S49),ESCALAS!$A$6:$B$12,2,0),"?"))</f>
        <v/>
      </c>
      <c r="T49" s="22" t="str">
        <f>IF(DATOS_FORMS!T49="","",IFERROR(VLOOKUP(TRIM(DATOS_FORMS!T49),ESCALAS!$A$6:$B$12,2,0),"?"))</f>
        <v/>
      </c>
      <c r="U49" s="22" t="str">
        <f>IF(DATOS_FORMS!U49="","",IFERROR(VLOOKUP(TRIM(DATOS_FORMS!U49),ESCALAS!$A$17:$B$20,2,0),"?"))</f>
        <v/>
      </c>
      <c r="V49" s="22" t="str">
        <f>IF(DATOS_FORMS!V49="","",IFERROR(VLOOKUP(TRIM(DATOS_FORMS!V49),ESCALAS!$A$17:$B$20,2,0),"?"))</f>
        <v/>
      </c>
      <c r="W49" s="22" t="str">
        <f>IF(DATOS_FORMS!W49="","",IFERROR(VLOOKUP(TRIM(DATOS_FORMS!W49),ESCALAS!$A$17:$B$20,2,0),"?"))</f>
        <v/>
      </c>
      <c r="X49" s="22" t="str">
        <f>IF(DATOS_FORMS!X49="","",IFERROR(VLOOKUP(TRIM(DATOS_FORMS!X49),ESCALAS!$A$17:$B$20,2,0),"?"))</f>
        <v/>
      </c>
      <c r="Y49" s="22" t="str">
        <f>IF(DATOS_FORMS!Y49="","",IFERROR(VLOOKUP(TRIM(DATOS_FORMS!Y49),ESCALAS!$A$17:$B$20,2,0),"?"))</f>
        <v/>
      </c>
      <c r="Z49" s="22" t="str">
        <f>IF(DATOS_FORMS!Z49="","",IFERROR(VLOOKUP(TRIM(DATOS_FORMS!Z49),ESCALAS!$A$17:$B$20,2,0),"?"))</f>
        <v/>
      </c>
      <c r="AA49" s="22" t="str">
        <f>IF(DATOS_FORMS!AA49="","",IFERROR(VLOOKUP(TRIM(DATOS_FORMS!AA49),ESCALAS!$A$17:$B$20,2,0),"?"))</f>
        <v/>
      </c>
      <c r="AB49" s="22" t="str">
        <f>IF(DATOS_FORMS!AB49="","",IFERROR(VLOOKUP(TRIM(DATOS_FORMS!AB49),ESCALAS!$A$17:$B$20,2,0),"?"))</f>
        <v/>
      </c>
      <c r="AC49" s="22" t="str">
        <f>IF(DATOS_FORMS!AC49="","",IFERROR(VLOOKUP(TRIM(DATOS_FORMS!AC49),ESCALAS!$A$25:$B$30,2,0),"?"))</f>
        <v/>
      </c>
      <c r="AD49" s="22" t="str">
        <f>IF(DATOS_FORMS!AD49="","",IFERROR(VLOOKUP(TRIM(DATOS_FORMS!AD49),ESCALAS!$A$25:$B$30,2,0),"?"))</f>
        <v/>
      </c>
      <c r="AE49" s="22" t="str">
        <f>IF(DATOS_FORMS!AE49="","",IFERROR(VLOOKUP(TRIM(DATOS_FORMS!AE49),ESCALAS!$A$25:$B$30,2,0),"?"))</f>
        <v/>
      </c>
      <c r="AF49" s="22" t="str">
        <f>IF(DATOS_FORMS!AF49="","",IFERROR(VLOOKUP(TRIM(DATOS_FORMS!AF49),ESCALAS!$A$25:$B$30,2,0),"?"))</f>
        <v/>
      </c>
      <c r="AG49" s="22" t="str">
        <f>IF(DATOS_FORMS!AG49="","",IFERROR(VLOOKUP(TRIM(DATOS_FORMS!AG49),ESCALAS!$A$25:$B$30,2,0),"?"))</f>
        <v/>
      </c>
      <c r="AH49" s="22" t="str">
        <f>IF(DATOS_FORMS!AH49="","",IFERROR(VLOOKUP(TRIM(DATOS_FORMS!AH49),ESCALAS!$A$25:$B$30,2,0),"?"))</f>
        <v/>
      </c>
      <c r="AI49" s="22" t="str">
        <f>IF(DATOS_FORMS!AI49="","",IFERROR(VLOOKUP(TRIM(DATOS_FORMS!AI49),ESCALAS!$A$25:$B$30,2,0),"?"))</f>
        <v/>
      </c>
      <c r="AJ49" s="22" t="str">
        <f>IF(DATOS_FORMS!AJ49="","",IFERROR(VLOOKUP(TRIM(DATOS_FORMS!AJ49),ESCALAS!$A$25:$B$30,2,0),"?"))</f>
        <v/>
      </c>
      <c r="AK49" s="22" t="str">
        <f>IF(DATOS_FORMS!AK49="","",IFERROR(VLOOKUP(TRIM(DATOS_FORMS!AK49),ESCALAS!$A$25:$B$30,2,0),"?"))</f>
        <v/>
      </c>
      <c r="AL49" s="22" t="str">
        <f>IF(DATOS_FORMS!AL49="","",IFERROR(VLOOKUP(TRIM(DATOS_FORMS!AL49),ESCALAS!$A$25:$B$30,2,0),"?"))</f>
        <v/>
      </c>
      <c r="AM49" s="22" t="str">
        <f>IF(DATOS_FORMS!AM49="","",IFERROR(VLOOKUP(TRIM(DATOS_FORMS!AM49),ESCALAS!$A$35:$B$41,2,0),"?"))</f>
        <v/>
      </c>
      <c r="AN49" s="22" t="str">
        <f>IF(DATOS_FORMS!AN49="","",IFERROR(VLOOKUP(TRIM(DATOS_FORMS!AN49),ESCALAS!$A$35:$B$41,2,0),"?"))</f>
        <v/>
      </c>
      <c r="AO49" s="22" t="str">
        <f>IF(DATOS_FORMS!AO49="","",IFERROR(VLOOKUP(TRIM(DATOS_FORMS!AO49),ESCALAS!$A$35:$B$41,2,0),"?"))</f>
        <v/>
      </c>
      <c r="AP49" s="22" t="str">
        <f>IF(DATOS_FORMS!AP49="","",IFERROR(VLOOKUP(TRIM(DATOS_FORMS!AP49),ESCALAS!$A$35:$B$41,2,0),"?"))</f>
        <v/>
      </c>
      <c r="AQ49" s="22" t="str">
        <f>IF(DATOS_FORMS!AQ49="","",IFERROR(VLOOKUP(TRIM(DATOS_FORMS!AQ49),ESCALAS!$A$35:$B$41,2,0),"?"))</f>
        <v/>
      </c>
      <c r="AR49" s="22" t="str">
        <f>IF(DATOS_FORMS!AR49="","",IFERROR(VLOOKUP(TRIM(DATOS_FORMS!AR49),ESCALAS!$A$35:$B$41,2,0),"?"))</f>
        <v/>
      </c>
      <c r="AS49" s="22" t="str">
        <f>IF(DATOS_FORMS!AS49="","",IFERROR(VLOOKUP(TRIM(DATOS_FORMS!AS49),ESCALAS!$A$35:$B$41,2,0),"?"))</f>
        <v/>
      </c>
      <c r="AT49" s="22" t="str">
        <f>IF(DATOS_FORMS!AT49="","",IFERROR(VLOOKUP(TRIM(DATOS_FORMS!AT49),ESCALAS!$A$35:$B$41,2,0),"?"))</f>
        <v/>
      </c>
      <c r="AU49" s="22" t="str">
        <f>IF(DATOS_FORMS!AU49="","",IFERROR(VLOOKUP(TRIM(DATOS_FORMS!AU49),ESCALAS!$A$35:$B$41,2,0),"?"))</f>
        <v/>
      </c>
      <c r="AV49" s="22" t="str">
        <f>IF(DATOS_FORMS!AV49="","",IFERROR(VLOOKUP(TRIM(DATOS_FORMS!AV49),ESCALAS!$A$46:$B$49,2,0),"?"))</f>
        <v/>
      </c>
      <c r="AW49" s="22" t="str">
        <f>IF(DATOS_FORMS!AW49="","",IFERROR(VLOOKUP(TRIM(DATOS_FORMS!AW49),ESCALAS!$A$46:$B$49,2,0),"?"))</f>
        <v/>
      </c>
      <c r="AX49" s="22" t="str">
        <f>IF(DATOS_FORMS!AX49="","",IFERROR(VLOOKUP(TRIM(DATOS_FORMS!AX49),ESCALAS!$A$46:$B$49,2,0),"?"))</f>
        <v/>
      </c>
      <c r="AY49" s="22" t="str">
        <f>IF(DATOS_FORMS!AY49="","",IFERROR(VLOOKUP(TRIM(DATOS_FORMS!AY49),ESCALAS!$A$46:$B$49,2,0),"?"))</f>
        <v/>
      </c>
      <c r="AZ49" s="22" t="str">
        <f>IF(DATOS_FORMS!AZ49="","",IFERROR(VLOOKUP(TRIM(DATOS_FORMS!AZ49),ESCALAS!$A$46:$B$49,2,0),"?"))</f>
        <v/>
      </c>
      <c r="BA49" s="22" t="str">
        <f>IF(DATOS_FORMS!BA49="","",IFERROR(VLOOKUP(TRIM(DATOS_FORMS!BA49),ESCALAS!$A$46:$B$49,2,0),"?"))</f>
        <v/>
      </c>
      <c r="BB49" s="22" t="str">
        <f>IF(DATOS_FORMS!BB49="","",IFERROR(VLOOKUP(TRIM(DATOS_FORMS!BB49),ESCALAS!$A$46:$B$49,2,0),"?"))</f>
        <v/>
      </c>
      <c r="BC49" s="22" t="str">
        <f>IF(DATOS_FORMS!BC49="","",IFERROR(VLOOKUP(TRIM(DATOS_FORMS!BC49),ESCALAS!$A$46:$B$49,2,0),"?"))</f>
        <v/>
      </c>
      <c r="BD49" s="22" t="str">
        <f>IF(DATOS_FORMS!BD49="","",IFERROR(VLOOKUP(TRIM(DATOS_FORMS!BD49),ESCALAS!$A$46:$B$49,2,0),"?"))</f>
        <v/>
      </c>
      <c r="BE49" s="22" t="str">
        <f>IF(DATOS_FORMS!BE49="","",IFERROR(VLOOKUP(TRIM(DATOS_FORMS!BE49),ESCALAS!$A$46:$B$49,2,0),"?"))</f>
        <v/>
      </c>
      <c r="BF49" s="22" t="str">
        <f>IF(DATOS_FORMS!BF49="","",IFERROR(VLOOKUP(TRIM(DATOS_FORMS!BF49),ESCALAS!$A$46:$B$49,2,0),"?"))</f>
        <v/>
      </c>
      <c r="BG49" s="22" t="str">
        <f>IF(DATOS_FORMS!BG49="","",IFERROR(VLOOKUP(TRIM(DATOS_FORMS!BG49),ESCALAS!$A$46:$B$49,2,0),"?"))</f>
        <v/>
      </c>
      <c r="BH49" s="22" t="str">
        <f>IF(DATOS_FORMS!BH49="","",IFERROR(VLOOKUP(TRIM(DATOS_FORMS!BH49),ESCALAS!$A$46:$B$49,2,0),"?"))</f>
        <v/>
      </c>
      <c r="BI49" s="22" t="str">
        <f>IF(DATOS_FORMS!BI49="","",IFERROR(VLOOKUP(TRIM(DATOS_FORMS!BI49),ESCALAS!$A$46:$B$49,2,0),"?"))</f>
        <v/>
      </c>
      <c r="BJ49" s="22" t="str">
        <f>IF(DATOS_FORMS!BJ49="","",IFERROR(VLOOKUP(TRIM(DATOS_FORMS!BJ49),ESCALAS!$A$46:$B$49,2,0),"?"))</f>
        <v/>
      </c>
    </row>
    <row r="50" spans="1:62" x14ac:dyDescent="0.25">
      <c r="A50" s="22" t="str">
        <f>IF(DATOS_FORMS!B50="","",ROW()-1)</f>
        <v/>
      </c>
      <c r="B50" s="22" t="str">
        <f>IF(DATOS_FORMS!B50="","",IFERROR(VALUE(TRIM(DATOS_FORMS!B50)),IFERROR(VALUE(LEFT(TRIM(DATOS_FORMS!B50),FIND(" ",TRIM(DATOS_FORMS!B50)&amp;" ")-1)),"?")))</f>
        <v/>
      </c>
      <c r="C50" s="22" t="str">
        <f>IF(DATOS_FORMS!C50="","",IFERROR(VLOOKUP(TRIM(DATOS_FORMS!C50),ESCALAS!$A$54:$B$55,2,0),"?"))</f>
        <v/>
      </c>
      <c r="D50" s="22" t="str">
        <f>IF(DATOS_FORMS!D50="","",IFERROR(VLOOKUP(TRIM(DATOS_FORMS!D50),ESCALAS!$A$67:$B$68,2,0),"?"))</f>
        <v/>
      </c>
      <c r="E50" s="23" t="str">
        <f>IF(DATOS_FORMS!E50="","",DATOS_FORMS!E50)</f>
        <v/>
      </c>
      <c r="F50" s="23" t="str">
        <f>IF(DATOS_FORMS!F50="","",DATOS_FORMS!F50)</f>
        <v/>
      </c>
      <c r="G50" s="22" t="str">
        <f>IF(DATOS_FORMS!G50="","",IFERROR(VLOOKUP(TRIM(DATOS_FORMS!G50),ESCALAS!$A$60:$B$62,2,0),"?"))</f>
        <v/>
      </c>
      <c r="H50" s="23" t="str">
        <f>IF(DATOS_FORMS!H50="","",DATOS_FORMS!H50)</f>
        <v/>
      </c>
      <c r="I50" s="22" t="str">
        <f>IF(DATOS_FORMS!I50="","",IFERROR(VLOOKUP(TRIM(DATOS_FORMS!I50),ESCALAS!$A$60:$B$62,2,0),"?"))</f>
        <v/>
      </c>
      <c r="J50" s="22" t="str">
        <f>IF(DATOS_FORMS!J50="","",IFERROR(VLOOKUP(TRIM(DATOS_FORMS!J50),ESCALAS!$A$73:$B$86,2,0),7))</f>
        <v/>
      </c>
      <c r="K50" s="22" t="str">
        <f>IF(DATOS_FORMS!K50="","",IFERROR(VLOOKUP(TRIM(DATOS_FORMS!K50),ESCALAS!$A$6:$B$12,2,0),"?"))</f>
        <v/>
      </c>
      <c r="L50" s="22" t="str">
        <f>IF(DATOS_FORMS!L50="","",IFERROR(VLOOKUP(TRIM(DATOS_FORMS!L50),ESCALAS!$A$6:$B$12,2,0),"?"))</f>
        <v/>
      </c>
      <c r="M50" s="22" t="str">
        <f>IF(DATOS_FORMS!M50="","",IFERROR(VLOOKUP(TRIM(DATOS_FORMS!M50),ESCALAS!$A$6:$B$12,2,0),"?"))</f>
        <v/>
      </c>
      <c r="N50" s="22" t="str">
        <f>IF(DATOS_FORMS!N50="","",IFERROR(VLOOKUP(TRIM(DATOS_FORMS!N50),ESCALAS!$A$6:$B$12,2,0),"?"))</f>
        <v/>
      </c>
      <c r="O50" s="22" t="str">
        <f>IF(DATOS_FORMS!O50="","",IFERROR(VLOOKUP(TRIM(DATOS_FORMS!O50),ESCALAS!$A$6:$B$12,2,0),"?"))</f>
        <v/>
      </c>
      <c r="P50" s="22" t="str">
        <f>IF(DATOS_FORMS!P50="","",IFERROR(VLOOKUP(TRIM(DATOS_FORMS!P50),ESCALAS!$A$6:$B$12,2,0),"?"))</f>
        <v/>
      </c>
      <c r="Q50" s="22" t="str">
        <f>IF(DATOS_FORMS!Q50="","",IFERROR(VLOOKUP(TRIM(DATOS_FORMS!Q50),ESCALAS!$A$6:$B$12,2,0),"?"))</f>
        <v/>
      </c>
      <c r="R50" s="22" t="str">
        <f>IF(DATOS_FORMS!R50="","",IFERROR(VLOOKUP(TRIM(DATOS_FORMS!R50),ESCALAS!$A$6:$B$12,2,0),"?"))</f>
        <v/>
      </c>
      <c r="S50" s="22" t="str">
        <f>IF(DATOS_FORMS!S50="","",IFERROR(VLOOKUP(TRIM(DATOS_FORMS!S50),ESCALAS!$A$6:$B$12,2,0),"?"))</f>
        <v/>
      </c>
      <c r="T50" s="22" t="str">
        <f>IF(DATOS_FORMS!T50="","",IFERROR(VLOOKUP(TRIM(DATOS_FORMS!T50),ESCALAS!$A$6:$B$12,2,0),"?"))</f>
        <v/>
      </c>
      <c r="U50" s="22" t="str">
        <f>IF(DATOS_FORMS!U50="","",IFERROR(VLOOKUP(TRIM(DATOS_FORMS!U50),ESCALAS!$A$17:$B$20,2,0),"?"))</f>
        <v/>
      </c>
      <c r="V50" s="22" t="str">
        <f>IF(DATOS_FORMS!V50="","",IFERROR(VLOOKUP(TRIM(DATOS_FORMS!V50),ESCALAS!$A$17:$B$20,2,0),"?"))</f>
        <v/>
      </c>
      <c r="W50" s="22" t="str">
        <f>IF(DATOS_FORMS!W50="","",IFERROR(VLOOKUP(TRIM(DATOS_FORMS!W50),ESCALAS!$A$17:$B$20,2,0),"?"))</f>
        <v/>
      </c>
      <c r="X50" s="22" t="str">
        <f>IF(DATOS_FORMS!X50="","",IFERROR(VLOOKUP(TRIM(DATOS_FORMS!X50),ESCALAS!$A$17:$B$20,2,0),"?"))</f>
        <v/>
      </c>
      <c r="Y50" s="22" t="str">
        <f>IF(DATOS_FORMS!Y50="","",IFERROR(VLOOKUP(TRIM(DATOS_FORMS!Y50),ESCALAS!$A$17:$B$20,2,0),"?"))</f>
        <v/>
      </c>
      <c r="Z50" s="22" t="str">
        <f>IF(DATOS_FORMS!Z50="","",IFERROR(VLOOKUP(TRIM(DATOS_FORMS!Z50),ESCALAS!$A$17:$B$20,2,0),"?"))</f>
        <v/>
      </c>
      <c r="AA50" s="22" t="str">
        <f>IF(DATOS_FORMS!AA50="","",IFERROR(VLOOKUP(TRIM(DATOS_FORMS!AA50),ESCALAS!$A$17:$B$20,2,0),"?"))</f>
        <v/>
      </c>
      <c r="AB50" s="22" t="str">
        <f>IF(DATOS_FORMS!AB50="","",IFERROR(VLOOKUP(TRIM(DATOS_FORMS!AB50),ESCALAS!$A$17:$B$20,2,0),"?"))</f>
        <v/>
      </c>
      <c r="AC50" s="22" t="str">
        <f>IF(DATOS_FORMS!AC50="","",IFERROR(VLOOKUP(TRIM(DATOS_FORMS!AC50),ESCALAS!$A$25:$B$30,2,0),"?"))</f>
        <v/>
      </c>
      <c r="AD50" s="22" t="str">
        <f>IF(DATOS_FORMS!AD50="","",IFERROR(VLOOKUP(TRIM(DATOS_FORMS!AD50),ESCALAS!$A$25:$B$30,2,0),"?"))</f>
        <v/>
      </c>
      <c r="AE50" s="22" t="str">
        <f>IF(DATOS_FORMS!AE50="","",IFERROR(VLOOKUP(TRIM(DATOS_FORMS!AE50),ESCALAS!$A$25:$B$30,2,0),"?"))</f>
        <v/>
      </c>
      <c r="AF50" s="22" t="str">
        <f>IF(DATOS_FORMS!AF50="","",IFERROR(VLOOKUP(TRIM(DATOS_FORMS!AF50),ESCALAS!$A$25:$B$30,2,0),"?"))</f>
        <v/>
      </c>
      <c r="AG50" s="22" t="str">
        <f>IF(DATOS_FORMS!AG50="","",IFERROR(VLOOKUP(TRIM(DATOS_FORMS!AG50),ESCALAS!$A$25:$B$30,2,0),"?"))</f>
        <v/>
      </c>
      <c r="AH50" s="22" t="str">
        <f>IF(DATOS_FORMS!AH50="","",IFERROR(VLOOKUP(TRIM(DATOS_FORMS!AH50),ESCALAS!$A$25:$B$30,2,0),"?"))</f>
        <v/>
      </c>
      <c r="AI50" s="22" t="str">
        <f>IF(DATOS_FORMS!AI50="","",IFERROR(VLOOKUP(TRIM(DATOS_FORMS!AI50),ESCALAS!$A$25:$B$30,2,0),"?"))</f>
        <v/>
      </c>
      <c r="AJ50" s="22" t="str">
        <f>IF(DATOS_FORMS!AJ50="","",IFERROR(VLOOKUP(TRIM(DATOS_FORMS!AJ50),ESCALAS!$A$25:$B$30,2,0),"?"))</f>
        <v/>
      </c>
      <c r="AK50" s="22" t="str">
        <f>IF(DATOS_FORMS!AK50="","",IFERROR(VLOOKUP(TRIM(DATOS_FORMS!AK50),ESCALAS!$A$25:$B$30,2,0),"?"))</f>
        <v/>
      </c>
      <c r="AL50" s="22" t="str">
        <f>IF(DATOS_FORMS!AL50="","",IFERROR(VLOOKUP(TRIM(DATOS_FORMS!AL50),ESCALAS!$A$25:$B$30,2,0),"?"))</f>
        <v/>
      </c>
      <c r="AM50" s="22" t="str">
        <f>IF(DATOS_FORMS!AM50="","",IFERROR(VLOOKUP(TRIM(DATOS_FORMS!AM50),ESCALAS!$A$35:$B$41,2,0),"?"))</f>
        <v/>
      </c>
      <c r="AN50" s="22" t="str">
        <f>IF(DATOS_FORMS!AN50="","",IFERROR(VLOOKUP(TRIM(DATOS_FORMS!AN50),ESCALAS!$A$35:$B$41,2,0),"?"))</f>
        <v/>
      </c>
      <c r="AO50" s="22" t="str">
        <f>IF(DATOS_FORMS!AO50="","",IFERROR(VLOOKUP(TRIM(DATOS_FORMS!AO50),ESCALAS!$A$35:$B$41,2,0),"?"))</f>
        <v/>
      </c>
      <c r="AP50" s="22" t="str">
        <f>IF(DATOS_FORMS!AP50="","",IFERROR(VLOOKUP(TRIM(DATOS_FORMS!AP50),ESCALAS!$A$35:$B$41,2,0),"?"))</f>
        <v/>
      </c>
      <c r="AQ50" s="22" t="str">
        <f>IF(DATOS_FORMS!AQ50="","",IFERROR(VLOOKUP(TRIM(DATOS_FORMS!AQ50),ESCALAS!$A$35:$B$41,2,0),"?"))</f>
        <v/>
      </c>
      <c r="AR50" s="22" t="str">
        <f>IF(DATOS_FORMS!AR50="","",IFERROR(VLOOKUP(TRIM(DATOS_FORMS!AR50),ESCALAS!$A$35:$B$41,2,0),"?"))</f>
        <v/>
      </c>
      <c r="AS50" s="22" t="str">
        <f>IF(DATOS_FORMS!AS50="","",IFERROR(VLOOKUP(TRIM(DATOS_FORMS!AS50),ESCALAS!$A$35:$B$41,2,0),"?"))</f>
        <v/>
      </c>
      <c r="AT50" s="22" t="str">
        <f>IF(DATOS_FORMS!AT50="","",IFERROR(VLOOKUP(TRIM(DATOS_FORMS!AT50),ESCALAS!$A$35:$B$41,2,0),"?"))</f>
        <v/>
      </c>
      <c r="AU50" s="22" t="str">
        <f>IF(DATOS_FORMS!AU50="","",IFERROR(VLOOKUP(TRIM(DATOS_FORMS!AU50),ESCALAS!$A$35:$B$41,2,0),"?"))</f>
        <v/>
      </c>
      <c r="AV50" s="22" t="str">
        <f>IF(DATOS_FORMS!AV50="","",IFERROR(VLOOKUP(TRIM(DATOS_FORMS!AV50),ESCALAS!$A$46:$B$49,2,0),"?"))</f>
        <v/>
      </c>
      <c r="AW50" s="22" t="str">
        <f>IF(DATOS_FORMS!AW50="","",IFERROR(VLOOKUP(TRIM(DATOS_FORMS!AW50),ESCALAS!$A$46:$B$49,2,0),"?"))</f>
        <v/>
      </c>
      <c r="AX50" s="22" t="str">
        <f>IF(DATOS_FORMS!AX50="","",IFERROR(VLOOKUP(TRIM(DATOS_FORMS!AX50),ESCALAS!$A$46:$B$49,2,0),"?"))</f>
        <v/>
      </c>
      <c r="AY50" s="22" t="str">
        <f>IF(DATOS_FORMS!AY50="","",IFERROR(VLOOKUP(TRIM(DATOS_FORMS!AY50),ESCALAS!$A$46:$B$49,2,0),"?"))</f>
        <v/>
      </c>
      <c r="AZ50" s="22" t="str">
        <f>IF(DATOS_FORMS!AZ50="","",IFERROR(VLOOKUP(TRIM(DATOS_FORMS!AZ50),ESCALAS!$A$46:$B$49,2,0),"?"))</f>
        <v/>
      </c>
      <c r="BA50" s="22" t="str">
        <f>IF(DATOS_FORMS!BA50="","",IFERROR(VLOOKUP(TRIM(DATOS_FORMS!BA50),ESCALAS!$A$46:$B$49,2,0),"?"))</f>
        <v/>
      </c>
      <c r="BB50" s="22" t="str">
        <f>IF(DATOS_FORMS!BB50="","",IFERROR(VLOOKUP(TRIM(DATOS_FORMS!BB50),ESCALAS!$A$46:$B$49,2,0),"?"))</f>
        <v/>
      </c>
      <c r="BC50" s="22" t="str">
        <f>IF(DATOS_FORMS!BC50="","",IFERROR(VLOOKUP(TRIM(DATOS_FORMS!BC50),ESCALAS!$A$46:$B$49,2,0),"?"))</f>
        <v/>
      </c>
      <c r="BD50" s="22" t="str">
        <f>IF(DATOS_FORMS!BD50="","",IFERROR(VLOOKUP(TRIM(DATOS_FORMS!BD50),ESCALAS!$A$46:$B$49,2,0),"?"))</f>
        <v/>
      </c>
      <c r="BE50" s="22" t="str">
        <f>IF(DATOS_FORMS!BE50="","",IFERROR(VLOOKUP(TRIM(DATOS_FORMS!BE50),ESCALAS!$A$46:$B$49,2,0),"?"))</f>
        <v/>
      </c>
      <c r="BF50" s="22" t="str">
        <f>IF(DATOS_FORMS!BF50="","",IFERROR(VLOOKUP(TRIM(DATOS_FORMS!BF50),ESCALAS!$A$46:$B$49,2,0),"?"))</f>
        <v/>
      </c>
      <c r="BG50" s="22" t="str">
        <f>IF(DATOS_FORMS!BG50="","",IFERROR(VLOOKUP(TRIM(DATOS_FORMS!BG50),ESCALAS!$A$46:$B$49,2,0),"?"))</f>
        <v/>
      </c>
      <c r="BH50" s="22" t="str">
        <f>IF(DATOS_FORMS!BH50="","",IFERROR(VLOOKUP(TRIM(DATOS_FORMS!BH50),ESCALAS!$A$46:$B$49,2,0),"?"))</f>
        <v/>
      </c>
      <c r="BI50" s="22" t="str">
        <f>IF(DATOS_FORMS!BI50="","",IFERROR(VLOOKUP(TRIM(DATOS_FORMS!BI50),ESCALAS!$A$46:$B$49,2,0),"?"))</f>
        <v/>
      </c>
      <c r="BJ50" s="22" t="str">
        <f>IF(DATOS_FORMS!BJ50="","",IFERROR(VLOOKUP(TRIM(DATOS_FORMS!BJ50),ESCALAS!$A$46:$B$49,2,0),"?"))</f>
        <v/>
      </c>
    </row>
    <row r="51" spans="1:62" x14ac:dyDescent="0.25">
      <c r="A51" s="22" t="str">
        <f>IF(DATOS_FORMS!B51="","",ROW()-1)</f>
        <v/>
      </c>
      <c r="B51" s="22" t="str">
        <f>IF(DATOS_FORMS!B51="","",IFERROR(VALUE(TRIM(DATOS_FORMS!B51)),IFERROR(VALUE(LEFT(TRIM(DATOS_FORMS!B51),FIND(" ",TRIM(DATOS_FORMS!B51)&amp;" ")-1)),"?")))</f>
        <v/>
      </c>
      <c r="C51" s="22" t="str">
        <f>IF(DATOS_FORMS!C51="","",IFERROR(VLOOKUP(TRIM(DATOS_FORMS!C51),ESCALAS!$A$54:$B$55,2,0),"?"))</f>
        <v/>
      </c>
      <c r="D51" s="22" t="str">
        <f>IF(DATOS_FORMS!D51="","",IFERROR(VLOOKUP(TRIM(DATOS_FORMS!D51),ESCALAS!$A$67:$B$68,2,0),"?"))</f>
        <v/>
      </c>
      <c r="E51" s="23" t="str">
        <f>IF(DATOS_FORMS!E51="","",DATOS_FORMS!E51)</f>
        <v/>
      </c>
      <c r="F51" s="23" t="str">
        <f>IF(DATOS_FORMS!F51="","",DATOS_FORMS!F51)</f>
        <v/>
      </c>
      <c r="G51" s="22" t="str">
        <f>IF(DATOS_FORMS!G51="","",IFERROR(VLOOKUP(TRIM(DATOS_FORMS!G51),ESCALAS!$A$60:$B$62,2,0),"?"))</f>
        <v/>
      </c>
      <c r="H51" s="23" t="str">
        <f>IF(DATOS_FORMS!H51="","",DATOS_FORMS!H51)</f>
        <v/>
      </c>
      <c r="I51" s="22" t="str">
        <f>IF(DATOS_FORMS!I51="","",IFERROR(VLOOKUP(TRIM(DATOS_FORMS!I51),ESCALAS!$A$60:$B$62,2,0),"?"))</f>
        <v/>
      </c>
      <c r="J51" s="22" t="str">
        <f>IF(DATOS_FORMS!J51="","",IFERROR(VLOOKUP(TRIM(DATOS_FORMS!J51),ESCALAS!$A$73:$B$86,2,0),7))</f>
        <v/>
      </c>
      <c r="K51" s="22" t="str">
        <f>IF(DATOS_FORMS!K51="","",IFERROR(VLOOKUP(TRIM(DATOS_FORMS!K51),ESCALAS!$A$6:$B$12,2,0),"?"))</f>
        <v/>
      </c>
      <c r="L51" s="22" t="str">
        <f>IF(DATOS_FORMS!L51="","",IFERROR(VLOOKUP(TRIM(DATOS_FORMS!L51),ESCALAS!$A$6:$B$12,2,0),"?"))</f>
        <v/>
      </c>
      <c r="M51" s="22" t="str">
        <f>IF(DATOS_FORMS!M51="","",IFERROR(VLOOKUP(TRIM(DATOS_FORMS!M51),ESCALAS!$A$6:$B$12,2,0),"?"))</f>
        <v/>
      </c>
      <c r="N51" s="22" t="str">
        <f>IF(DATOS_FORMS!N51="","",IFERROR(VLOOKUP(TRIM(DATOS_FORMS!N51),ESCALAS!$A$6:$B$12,2,0),"?"))</f>
        <v/>
      </c>
      <c r="O51" s="22" t="str">
        <f>IF(DATOS_FORMS!O51="","",IFERROR(VLOOKUP(TRIM(DATOS_FORMS!O51),ESCALAS!$A$6:$B$12,2,0),"?"))</f>
        <v/>
      </c>
      <c r="P51" s="22" t="str">
        <f>IF(DATOS_FORMS!P51="","",IFERROR(VLOOKUP(TRIM(DATOS_FORMS!P51),ESCALAS!$A$6:$B$12,2,0),"?"))</f>
        <v/>
      </c>
      <c r="Q51" s="22" t="str">
        <f>IF(DATOS_FORMS!Q51="","",IFERROR(VLOOKUP(TRIM(DATOS_FORMS!Q51),ESCALAS!$A$6:$B$12,2,0),"?"))</f>
        <v/>
      </c>
      <c r="R51" s="22" t="str">
        <f>IF(DATOS_FORMS!R51="","",IFERROR(VLOOKUP(TRIM(DATOS_FORMS!R51),ESCALAS!$A$6:$B$12,2,0),"?"))</f>
        <v/>
      </c>
      <c r="S51" s="22" t="str">
        <f>IF(DATOS_FORMS!S51="","",IFERROR(VLOOKUP(TRIM(DATOS_FORMS!S51),ESCALAS!$A$6:$B$12,2,0),"?"))</f>
        <v/>
      </c>
      <c r="T51" s="22" t="str">
        <f>IF(DATOS_FORMS!T51="","",IFERROR(VLOOKUP(TRIM(DATOS_FORMS!T51),ESCALAS!$A$6:$B$12,2,0),"?"))</f>
        <v/>
      </c>
      <c r="U51" s="22" t="str">
        <f>IF(DATOS_FORMS!U51="","",IFERROR(VLOOKUP(TRIM(DATOS_FORMS!U51),ESCALAS!$A$17:$B$20,2,0),"?"))</f>
        <v/>
      </c>
      <c r="V51" s="22" t="str">
        <f>IF(DATOS_FORMS!V51="","",IFERROR(VLOOKUP(TRIM(DATOS_FORMS!V51),ESCALAS!$A$17:$B$20,2,0),"?"))</f>
        <v/>
      </c>
      <c r="W51" s="22" t="str">
        <f>IF(DATOS_FORMS!W51="","",IFERROR(VLOOKUP(TRIM(DATOS_FORMS!W51),ESCALAS!$A$17:$B$20,2,0),"?"))</f>
        <v/>
      </c>
      <c r="X51" s="22" t="str">
        <f>IF(DATOS_FORMS!X51="","",IFERROR(VLOOKUP(TRIM(DATOS_FORMS!X51),ESCALAS!$A$17:$B$20,2,0),"?"))</f>
        <v/>
      </c>
      <c r="Y51" s="22" t="str">
        <f>IF(DATOS_FORMS!Y51="","",IFERROR(VLOOKUP(TRIM(DATOS_FORMS!Y51),ESCALAS!$A$17:$B$20,2,0),"?"))</f>
        <v/>
      </c>
      <c r="Z51" s="22" t="str">
        <f>IF(DATOS_FORMS!Z51="","",IFERROR(VLOOKUP(TRIM(DATOS_FORMS!Z51),ESCALAS!$A$17:$B$20,2,0),"?"))</f>
        <v/>
      </c>
      <c r="AA51" s="22" t="str">
        <f>IF(DATOS_FORMS!AA51="","",IFERROR(VLOOKUP(TRIM(DATOS_FORMS!AA51),ESCALAS!$A$17:$B$20,2,0),"?"))</f>
        <v/>
      </c>
      <c r="AB51" s="22" t="str">
        <f>IF(DATOS_FORMS!AB51="","",IFERROR(VLOOKUP(TRIM(DATOS_FORMS!AB51),ESCALAS!$A$17:$B$20,2,0),"?"))</f>
        <v/>
      </c>
      <c r="AC51" s="22" t="str">
        <f>IF(DATOS_FORMS!AC51="","",IFERROR(VLOOKUP(TRIM(DATOS_FORMS!AC51),ESCALAS!$A$25:$B$30,2,0),"?"))</f>
        <v/>
      </c>
      <c r="AD51" s="22" t="str">
        <f>IF(DATOS_FORMS!AD51="","",IFERROR(VLOOKUP(TRIM(DATOS_FORMS!AD51),ESCALAS!$A$25:$B$30,2,0),"?"))</f>
        <v/>
      </c>
      <c r="AE51" s="22" t="str">
        <f>IF(DATOS_FORMS!AE51="","",IFERROR(VLOOKUP(TRIM(DATOS_FORMS!AE51),ESCALAS!$A$25:$B$30,2,0),"?"))</f>
        <v/>
      </c>
      <c r="AF51" s="22" t="str">
        <f>IF(DATOS_FORMS!AF51="","",IFERROR(VLOOKUP(TRIM(DATOS_FORMS!AF51),ESCALAS!$A$25:$B$30,2,0),"?"))</f>
        <v/>
      </c>
      <c r="AG51" s="22" t="str">
        <f>IF(DATOS_FORMS!AG51="","",IFERROR(VLOOKUP(TRIM(DATOS_FORMS!AG51),ESCALAS!$A$25:$B$30,2,0),"?"))</f>
        <v/>
      </c>
      <c r="AH51" s="22" t="str">
        <f>IF(DATOS_FORMS!AH51="","",IFERROR(VLOOKUP(TRIM(DATOS_FORMS!AH51),ESCALAS!$A$25:$B$30,2,0),"?"))</f>
        <v/>
      </c>
      <c r="AI51" s="22" t="str">
        <f>IF(DATOS_FORMS!AI51="","",IFERROR(VLOOKUP(TRIM(DATOS_FORMS!AI51),ESCALAS!$A$25:$B$30,2,0),"?"))</f>
        <v/>
      </c>
      <c r="AJ51" s="22" t="str">
        <f>IF(DATOS_FORMS!AJ51="","",IFERROR(VLOOKUP(TRIM(DATOS_FORMS!AJ51),ESCALAS!$A$25:$B$30,2,0),"?"))</f>
        <v/>
      </c>
      <c r="AK51" s="22" t="str">
        <f>IF(DATOS_FORMS!AK51="","",IFERROR(VLOOKUP(TRIM(DATOS_FORMS!AK51),ESCALAS!$A$25:$B$30,2,0),"?"))</f>
        <v/>
      </c>
      <c r="AL51" s="22" t="str">
        <f>IF(DATOS_FORMS!AL51="","",IFERROR(VLOOKUP(TRIM(DATOS_FORMS!AL51),ESCALAS!$A$25:$B$30,2,0),"?"))</f>
        <v/>
      </c>
      <c r="AM51" s="22" t="str">
        <f>IF(DATOS_FORMS!AM51="","",IFERROR(VLOOKUP(TRIM(DATOS_FORMS!AM51),ESCALAS!$A$35:$B$41,2,0),"?"))</f>
        <v/>
      </c>
      <c r="AN51" s="22" t="str">
        <f>IF(DATOS_FORMS!AN51="","",IFERROR(VLOOKUP(TRIM(DATOS_FORMS!AN51),ESCALAS!$A$35:$B$41,2,0),"?"))</f>
        <v/>
      </c>
      <c r="AO51" s="22" t="str">
        <f>IF(DATOS_FORMS!AO51="","",IFERROR(VLOOKUP(TRIM(DATOS_FORMS!AO51),ESCALAS!$A$35:$B$41,2,0),"?"))</f>
        <v/>
      </c>
      <c r="AP51" s="22" t="str">
        <f>IF(DATOS_FORMS!AP51="","",IFERROR(VLOOKUP(TRIM(DATOS_FORMS!AP51),ESCALAS!$A$35:$B$41,2,0),"?"))</f>
        <v/>
      </c>
      <c r="AQ51" s="22" t="str">
        <f>IF(DATOS_FORMS!AQ51="","",IFERROR(VLOOKUP(TRIM(DATOS_FORMS!AQ51),ESCALAS!$A$35:$B$41,2,0),"?"))</f>
        <v/>
      </c>
      <c r="AR51" s="22" t="str">
        <f>IF(DATOS_FORMS!AR51="","",IFERROR(VLOOKUP(TRIM(DATOS_FORMS!AR51),ESCALAS!$A$35:$B$41,2,0),"?"))</f>
        <v/>
      </c>
      <c r="AS51" s="22" t="str">
        <f>IF(DATOS_FORMS!AS51="","",IFERROR(VLOOKUP(TRIM(DATOS_FORMS!AS51),ESCALAS!$A$35:$B$41,2,0),"?"))</f>
        <v/>
      </c>
      <c r="AT51" s="22" t="str">
        <f>IF(DATOS_FORMS!AT51="","",IFERROR(VLOOKUP(TRIM(DATOS_FORMS!AT51),ESCALAS!$A$35:$B$41,2,0),"?"))</f>
        <v/>
      </c>
      <c r="AU51" s="22" t="str">
        <f>IF(DATOS_FORMS!AU51="","",IFERROR(VLOOKUP(TRIM(DATOS_FORMS!AU51),ESCALAS!$A$35:$B$41,2,0),"?"))</f>
        <v/>
      </c>
      <c r="AV51" s="22" t="str">
        <f>IF(DATOS_FORMS!AV51="","",IFERROR(VLOOKUP(TRIM(DATOS_FORMS!AV51),ESCALAS!$A$46:$B$49,2,0),"?"))</f>
        <v/>
      </c>
      <c r="AW51" s="22" t="str">
        <f>IF(DATOS_FORMS!AW51="","",IFERROR(VLOOKUP(TRIM(DATOS_FORMS!AW51),ESCALAS!$A$46:$B$49,2,0),"?"))</f>
        <v/>
      </c>
      <c r="AX51" s="22" t="str">
        <f>IF(DATOS_FORMS!AX51="","",IFERROR(VLOOKUP(TRIM(DATOS_FORMS!AX51),ESCALAS!$A$46:$B$49,2,0),"?"))</f>
        <v/>
      </c>
      <c r="AY51" s="22" t="str">
        <f>IF(DATOS_FORMS!AY51="","",IFERROR(VLOOKUP(TRIM(DATOS_FORMS!AY51),ESCALAS!$A$46:$B$49,2,0),"?"))</f>
        <v/>
      </c>
      <c r="AZ51" s="22" t="str">
        <f>IF(DATOS_FORMS!AZ51="","",IFERROR(VLOOKUP(TRIM(DATOS_FORMS!AZ51),ESCALAS!$A$46:$B$49,2,0),"?"))</f>
        <v/>
      </c>
      <c r="BA51" s="22" t="str">
        <f>IF(DATOS_FORMS!BA51="","",IFERROR(VLOOKUP(TRIM(DATOS_FORMS!BA51),ESCALAS!$A$46:$B$49,2,0),"?"))</f>
        <v/>
      </c>
      <c r="BB51" s="22" t="str">
        <f>IF(DATOS_FORMS!BB51="","",IFERROR(VLOOKUP(TRIM(DATOS_FORMS!BB51),ESCALAS!$A$46:$B$49,2,0),"?"))</f>
        <v/>
      </c>
      <c r="BC51" s="22" t="str">
        <f>IF(DATOS_FORMS!BC51="","",IFERROR(VLOOKUP(TRIM(DATOS_FORMS!BC51),ESCALAS!$A$46:$B$49,2,0),"?"))</f>
        <v/>
      </c>
      <c r="BD51" s="22" t="str">
        <f>IF(DATOS_FORMS!BD51="","",IFERROR(VLOOKUP(TRIM(DATOS_FORMS!BD51),ESCALAS!$A$46:$B$49,2,0),"?"))</f>
        <v/>
      </c>
      <c r="BE51" s="22" t="str">
        <f>IF(DATOS_FORMS!BE51="","",IFERROR(VLOOKUP(TRIM(DATOS_FORMS!BE51),ESCALAS!$A$46:$B$49,2,0),"?"))</f>
        <v/>
      </c>
      <c r="BF51" s="22" t="str">
        <f>IF(DATOS_FORMS!BF51="","",IFERROR(VLOOKUP(TRIM(DATOS_FORMS!BF51),ESCALAS!$A$46:$B$49,2,0),"?"))</f>
        <v/>
      </c>
      <c r="BG51" s="22" t="str">
        <f>IF(DATOS_FORMS!BG51="","",IFERROR(VLOOKUP(TRIM(DATOS_FORMS!BG51),ESCALAS!$A$46:$B$49,2,0),"?"))</f>
        <v/>
      </c>
      <c r="BH51" s="22" t="str">
        <f>IF(DATOS_FORMS!BH51="","",IFERROR(VLOOKUP(TRIM(DATOS_FORMS!BH51),ESCALAS!$A$46:$B$49,2,0),"?"))</f>
        <v/>
      </c>
      <c r="BI51" s="22" t="str">
        <f>IF(DATOS_FORMS!BI51="","",IFERROR(VLOOKUP(TRIM(DATOS_FORMS!BI51),ESCALAS!$A$46:$B$49,2,0),"?"))</f>
        <v/>
      </c>
      <c r="BJ51" s="22" t="str">
        <f>IF(DATOS_FORMS!BJ51="","",IFERROR(VLOOKUP(TRIM(DATOS_FORMS!BJ51),ESCALAS!$A$46:$B$49,2,0),"?"))</f>
        <v/>
      </c>
    </row>
    <row r="52" spans="1:62" x14ac:dyDescent="0.25">
      <c r="A52" s="22" t="str">
        <f>IF(DATOS_FORMS!B52="","",ROW()-1)</f>
        <v/>
      </c>
      <c r="B52" s="22" t="str">
        <f>IF(DATOS_FORMS!B52="","",IFERROR(VALUE(TRIM(DATOS_FORMS!B52)),IFERROR(VALUE(LEFT(TRIM(DATOS_FORMS!B52),FIND(" ",TRIM(DATOS_FORMS!B52)&amp;" ")-1)),"?")))</f>
        <v/>
      </c>
      <c r="C52" s="22" t="str">
        <f>IF(DATOS_FORMS!C52="","",IFERROR(VLOOKUP(TRIM(DATOS_FORMS!C52),ESCALAS!$A$54:$B$55,2,0),"?"))</f>
        <v/>
      </c>
      <c r="D52" s="22" t="str">
        <f>IF(DATOS_FORMS!D52="","",IFERROR(VLOOKUP(TRIM(DATOS_FORMS!D52),ESCALAS!$A$67:$B$68,2,0),"?"))</f>
        <v/>
      </c>
      <c r="E52" s="23" t="str">
        <f>IF(DATOS_FORMS!E52="","",DATOS_FORMS!E52)</f>
        <v/>
      </c>
      <c r="F52" s="23" t="str">
        <f>IF(DATOS_FORMS!F52="","",DATOS_FORMS!F52)</f>
        <v/>
      </c>
      <c r="G52" s="22" t="str">
        <f>IF(DATOS_FORMS!G52="","",IFERROR(VLOOKUP(TRIM(DATOS_FORMS!G52),ESCALAS!$A$60:$B$62,2,0),"?"))</f>
        <v/>
      </c>
      <c r="H52" s="23" t="str">
        <f>IF(DATOS_FORMS!H52="","",DATOS_FORMS!H52)</f>
        <v/>
      </c>
      <c r="I52" s="22" t="str">
        <f>IF(DATOS_FORMS!I52="","",IFERROR(VLOOKUP(TRIM(DATOS_FORMS!I52),ESCALAS!$A$60:$B$62,2,0),"?"))</f>
        <v/>
      </c>
      <c r="J52" s="22" t="str">
        <f>IF(DATOS_FORMS!J52="","",IFERROR(VLOOKUP(TRIM(DATOS_FORMS!J52),ESCALAS!$A$73:$B$86,2,0),7))</f>
        <v/>
      </c>
      <c r="K52" s="22" t="str">
        <f>IF(DATOS_FORMS!K52="","",IFERROR(VLOOKUP(TRIM(DATOS_FORMS!K52),ESCALAS!$A$6:$B$12,2,0),"?"))</f>
        <v/>
      </c>
      <c r="L52" s="22" t="str">
        <f>IF(DATOS_FORMS!L52="","",IFERROR(VLOOKUP(TRIM(DATOS_FORMS!L52),ESCALAS!$A$6:$B$12,2,0),"?"))</f>
        <v/>
      </c>
      <c r="M52" s="22" t="str">
        <f>IF(DATOS_FORMS!M52="","",IFERROR(VLOOKUP(TRIM(DATOS_FORMS!M52),ESCALAS!$A$6:$B$12,2,0),"?"))</f>
        <v/>
      </c>
      <c r="N52" s="22" t="str">
        <f>IF(DATOS_FORMS!N52="","",IFERROR(VLOOKUP(TRIM(DATOS_FORMS!N52),ESCALAS!$A$6:$B$12,2,0),"?"))</f>
        <v/>
      </c>
      <c r="O52" s="22" t="str">
        <f>IF(DATOS_FORMS!O52="","",IFERROR(VLOOKUP(TRIM(DATOS_FORMS!O52),ESCALAS!$A$6:$B$12,2,0),"?"))</f>
        <v/>
      </c>
      <c r="P52" s="22" t="str">
        <f>IF(DATOS_FORMS!P52="","",IFERROR(VLOOKUP(TRIM(DATOS_FORMS!P52),ESCALAS!$A$6:$B$12,2,0),"?"))</f>
        <v/>
      </c>
      <c r="Q52" s="22" t="str">
        <f>IF(DATOS_FORMS!Q52="","",IFERROR(VLOOKUP(TRIM(DATOS_FORMS!Q52),ESCALAS!$A$6:$B$12,2,0),"?"))</f>
        <v/>
      </c>
      <c r="R52" s="22" t="str">
        <f>IF(DATOS_FORMS!R52="","",IFERROR(VLOOKUP(TRIM(DATOS_FORMS!R52),ESCALAS!$A$6:$B$12,2,0),"?"))</f>
        <v/>
      </c>
      <c r="S52" s="22" t="str">
        <f>IF(DATOS_FORMS!S52="","",IFERROR(VLOOKUP(TRIM(DATOS_FORMS!S52),ESCALAS!$A$6:$B$12,2,0),"?"))</f>
        <v/>
      </c>
      <c r="T52" s="22" t="str">
        <f>IF(DATOS_FORMS!T52="","",IFERROR(VLOOKUP(TRIM(DATOS_FORMS!T52),ESCALAS!$A$6:$B$12,2,0),"?"))</f>
        <v/>
      </c>
      <c r="U52" s="22" t="str">
        <f>IF(DATOS_FORMS!U52="","",IFERROR(VLOOKUP(TRIM(DATOS_FORMS!U52),ESCALAS!$A$17:$B$20,2,0),"?"))</f>
        <v/>
      </c>
      <c r="V52" s="22" t="str">
        <f>IF(DATOS_FORMS!V52="","",IFERROR(VLOOKUP(TRIM(DATOS_FORMS!V52),ESCALAS!$A$17:$B$20,2,0),"?"))</f>
        <v/>
      </c>
      <c r="W52" s="22" t="str">
        <f>IF(DATOS_FORMS!W52="","",IFERROR(VLOOKUP(TRIM(DATOS_FORMS!W52),ESCALAS!$A$17:$B$20,2,0),"?"))</f>
        <v/>
      </c>
      <c r="X52" s="22" t="str">
        <f>IF(DATOS_FORMS!X52="","",IFERROR(VLOOKUP(TRIM(DATOS_FORMS!X52),ESCALAS!$A$17:$B$20,2,0),"?"))</f>
        <v/>
      </c>
      <c r="Y52" s="22" t="str">
        <f>IF(DATOS_FORMS!Y52="","",IFERROR(VLOOKUP(TRIM(DATOS_FORMS!Y52),ESCALAS!$A$17:$B$20,2,0),"?"))</f>
        <v/>
      </c>
      <c r="Z52" s="22" t="str">
        <f>IF(DATOS_FORMS!Z52="","",IFERROR(VLOOKUP(TRIM(DATOS_FORMS!Z52),ESCALAS!$A$17:$B$20,2,0),"?"))</f>
        <v/>
      </c>
      <c r="AA52" s="22" t="str">
        <f>IF(DATOS_FORMS!AA52="","",IFERROR(VLOOKUP(TRIM(DATOS_FORMS!AA52),ESCALAS!$A$17:$B$20,2,0),"?"))</f>
        <v/>
      </c>
      <c r="AB52" s="22" t="str">
        <f>IF(DATOS_FORMS!AB52="","",IFERROR(VLOOKUP(TRIM(DATOS_FORMS!AB52),ESCALAS!$A$17:$B$20,2,0),"?"))</f>
        <v/>
      </c>
      <c r="AC52" s="22" t="str">
        <f>IF(DATOS_FORMS!AC52="","",IFERROR(VLOOKUP(TRIM(DATOS_FORMS!AC52),ESCALAS!$A$25:$B$30,2,0),"?"))</f>
        <v/>
      </c>
      <c r="AD52" s="22" t="str">
        <f>IF(DATOS_FORMS!AD52="","",IFERROR(VLOOKUP(TRIM(DATOS_FORMS!AD52),ESCALAS!$A$25:$B$30,2,0),"?"))</f>
        <v/>
      </c>
      <c r="AE52" s="22" t="str">
        <f>IF(DATOS_FORMS!AE52="","",IFERROR(VLOOKUP(TRIM(DATOS_FORMS!AE52),ESCALAS!$A$25:$B$30,2,0),"?"))</f>
        <v/>
      </c>
      <c r="AF52" s="22" t="str">
        <f>IF(DATOS_FORMS!AF52="","",IFERROR(VLOOKUP(TRIM(DATOS_FORMS!AF52),ESCALAS!$A$25:$B$30,2,0),"?"))</f>
        <v/>
      </c>
      <c r="AG52" s="22" t="str">
        <f>IF(DATOS_FORMS!AG52="","",IFERROR(VLOOKUP(TRIM(DATOS_FORMS!AG52),ESCALAS!$A$25:$B$30,2,0),"?"))</f>
        <v/>
      </c>
      <c r="AH52" s="22" t="str">
        <f>IF(DATOS_FORMS!AH52="","",IFERROR(VLOOKUP(TRIM(DATOS_FORMS!AH52),ESCALAS!$A$25:$B$30,2,0),"?"))</f>
        <v/>
      </c>
      <c r="AI52" s="22" t="str">
        <f>IF(DATOS_FORMS!AI52="","",IFERROR(VLOOKUP(TRIM(DATOS_FORMS!AI52),ESCALAS!$A$25:$B$30,2,0),"?"))</f>
        <v/>
      </c>
      <c r="AJ52" s="22" t="str">
        <f>IF(DATOS_FORMS!AJ52="","",IFERROR(VLOOKUP(TRIM(DATOS_FORMS!AJ52),ESCALAS!$A$25:$B$30,2,0),"?"))</f>
        <v/>
      </c>
      <c r="AK52" s="22" t="str">
        <f>IF(DATOS_FORMS!AK52="","",IFERROR(VLOOKUP(TRIM(DATOS_FORMS!AK52),ESCALAS!$A$25:$B$30,2,0),"?"))</f>
        <v/>
      </c>
      <c r="AL52" s="22" t="str">
        <f>IF(DATOS_FORMS!AL52="","",IFERROR(VLOOKUP(TRIM(DATOS_FORMS!AL52),ESCALAS!$A$25:$B$30,2,0),"?"))</f>
        <v/>
      </c>
      <c r="AM52" s="22" t="str">
        <f>IF(DATOS_FORMS!AM52="","",IFERROR(VLOOKUP(TRIM(DATOS_FORMS!AM52),ESCALAS!$A$35:$B$41,2,0),"?"))</f>
        <v/>
      </c>
      <c r="AN52" s="22" t="str">
        <f>IF(DATOS_FORMS!AN52="","",IFERROR(VLOOKUP(TRIM(DATOS_FORMS!AN52),ESCALAS!$A$35:$B$41,2,0),"?"))</f>
        <v/>
      </c>
      <c r="AO52" s="22" t="str">
        <f>IF(DATOS_FORMS!AO52="","",IFERROR(VLOOKUP(TRIM(DATOS_FORMS!AO52),ESCALAS!$A$35:$B$41,2,0),"?"))</f>
        <v/>
      </c>
      <c r="AP52" s="22" t="str">
        <f>IF(DATOS_FORMS!AP52="","",IFERROR(VLOOKUP(TRIM(DATOS_FORMS!AP52),ESCALAS!$A$35:$B$41,2,0),"?"))</f>
        <v/>
      </c>
      <c r="AQ52" s="22" t="str">
        <f>IF(DATOS_FORMS!AQ52="","",IFERROR(VLOOKUP(TRIM(DATOS_FORMS!AQ52),ESCALAS!$A$35:$B$41,2,0),"?"))</f>
        <v/>
      </c>
      <c r="AR52" s="22" t="str">
        <f>IF(DATOS_FORMS!AR52="","",IFERROR(VLOOKUP(TRIM(DATOS_FORMS!AR52),ESCALAS!$A$35:$B$41,2,0),"?"))</f>
        <v/>
      </c>
      <c r="AS52" s="22" t="str">
        <f>IF(DATOS_FORMS!AS52="","",IFERROR(VLOOKUP(TRIM(DATOS_FORMS!AS52),ESCALAS!$A$35:$B$41,2,0),"?"))</f>
        <v/>
      </c>
      <c r="AT52" s="22" t="str">
        <f>IF(DATOS_FORMS!AT52="","",IFERROR(VLOOKUP(TRIM(DATOS_FORMS!AT52),ESCALAS!$A$35:$B$41,2,0),"?"))</f>
        <v/>
      </c>
      <c r="AU52" s="22" t="str">
        <f>IF(DATOS_FORMS!AU52="","",IFERROR(VLOOKUP(TRIM(DATOS_FORMS!AU52),ESCALAS!$A$35:$B$41,2,0),"?"))</f>
        <v/>
      </c>
      <c r="AV52" s="22" t="str">
        <f>IF(DATOS_FORMS!AV52="","",IFERROR(VLOOKUP(TRIM(DATOS_FORMS!AV52),ESCALAS!$A$46:$B$49,2,0),"?"))</f>
        <v/>
      </c>
      <c r="AW52" s="22" t="str">
        <f>IF(DATOS_FORMS!AW52="","",IFERROR(VLOOKUP(TRIM(DATOS_FORMS!AW52),ESCALAS!$A$46:$B$49,2,0),"?"))</f>
        <v/>
      </c>
      <c r="AX52" s="22" t="str">
        <f>IF(DATOS_FORMS!AX52="","",IFERROR(VLOOKUP(TRIM(DATOS_FORMS!AX52),ESCALAS!$A$46:$B$49,2,0),"?"))</f>
        <v/>
      </c>
      <c r="AY52" s="22" t="str">
        <f>IF(DATOS_FORMS!AY52="","",IFERROR(VLOOKUP(TRIM(DATOS_FORMS!AY52),ESCALAS!$A$46:$B$49,2,0),"?"))</f>
        <v/>
      </c>
      <c r="AZ52" s="22" t="str">
        <f>IF(DATOS_FORMS!AZ52="","",IFERROR(VLOOKUP(TRIM(DATOS_FORMS!AZ52),ESCALAS!$A$46:$B$49,2,0),"?"))</f>
        <v/>
      </c>
      <c r="BA52" s="22" t="str">
        <f>IF(DATOS_FORMS!BA52="","",IFERROR(VLOOKUP(TRIM(DATOS_FORMS!BA52),ESCALAS!$A$46:$B$49,2,0),"?"))</f>
        <v/>
      </c>
      <c r="BB52" s="22" t="str">
        <f>IF(DATOS_FORMS!BB52="","",IFERROR(VLOOKUP(TRIM(DATOS_FORMS!BB52),ESCALAS!$A$46:$B$49,2,0),"?"))</f>
        <v/>
      </c>
      <c r="BC52" s="22" t="str">
        <f>IF(DATOS_FORMS!BC52="","",IFERROR(VLOOKUP(TRIM(DATOS_FORMS!BC52),ESCALAS!$A$46:$B$49,2,0),"?"))</f>
        <v/>
      </c>
      <c r="BD52" s="22" t="str">
        <f>IF(DATOS_FORMS!BD52="","",IFERROR(VLOOKUP(TRIM(DATOS_FORMS!BD52),ESCALAS!$A$46:$B$49,2,0),"?"))</f>
        <v/>
      </c>
      <c r="BE52" s="22" t="str">
        <f>IF(DATOS_FORMS!BE52="","",IFERROR(VLOOKUP(TRIM(DATOS_FORMS!BE52),ESCALAS!$A$46:$B$49,2,0),"?"))</f>
        <v/>
      </c>
      <c r="BF52" s="22" t="str">
        <f>IF(DATOS_FORMS!BF52="","",IFERROR(VLOOKUP(TRIM(DATOS_FORMS!BF52),ESCALAS!$A$46:$B$49,2,0),"?"))</f>
        <v/>
      </c>
      <c r="BG52" s="22" t="str">
        <f>IF(DATOS_FORMS!BG52="","",IFERROR(VLOOKUP(TRIM(DATOS_FORMS!BG52),ESCALAS!$A$46:$B$49,2,0),"?"))</f>
        <v/>
      </c>
      <c r="BH52" s="22" t="str">
        <f>IF(DATOS_FORMS!BH52="","",IFERROR(VLOOKUP(TRIM(DATOS_FORMS!BH52),ESCALAS!$A$46:$B$49,2,0),"?"))</f>
        <v/>
      </c>
      <c r="BI52" s="22" t="str">
        <f>IF(DATOS_FORMS!BI52="","",IFERROR(VLOOKUP(TRIM(DATOS_FORMS!BI52),ESCALAS!$A$46:$B$49,2,0),"?"))</f>
        <v/>
      </c>
      <c r="BJ52" s="22" t="str">
        <f>IF(DATOS_FORMS!BJ52="","",IFERROR(VLOOKUP(TRIM(DATOS_FORMS!BJ52),ESCALAS!$A$46:$B$49,2,0),"?"))</f>
        <v/>
      </c>
    </row>
    <row r="53" spans="1:62" x14ac:dyDescent="0.25">
      <c r="A53" s="22" t="str">
        <f>IF(DATOS_FORMS!B53="","",ROW()-1)</f>
        <v/>
      </c>
      <c r="B53" s="22" t="str">
        <f>IF(DATOS_FORMS!B53="","",IFERROR(VALUE(TRIM(DATOS_FORMS!B53)),IFERROR(VALUE(LEFT(TRIM(DATOS_FORMS!B53),FIND(" ",TRIM(DATOS_FORMS!B53)&amp;" ")-1)),"?")))</f>
        <v/>
      </c>
      <c r="C53" s="22" t="str">
        <f>IF(DATOS_FORMS!C53="","",IFERROR(VLOOKUP(TRIM(DATOS_FORMS!C53),ESCALAS!$A$54:$B$55,2,0),"?"))</f>
        <v/>
      </c>
      <c r="D53" s="22" t="str">
        <f>IF(DATOS_FORMS!D53="","",IFERROR(VLOOKUP(TRIM(DATOS_FORMS!D53),ESCALAS!$A$67:$B$68,2,0),"?"))</f>
        <v/>
      </c>
      <c r="E53" s="23" t="str">
        <f>IF(DATOS_FORMS!E53="","",DATOS_FORMS!E53)</f>
        <v/>
      </c>
      <c r="F53" s="23" t="str">
        <f>IF(DATOS_FORMS!F53="","",DATOS_FORMS!F53)</f>
        <v/>
      </c>
      <c r="G53" s="22" t="str">
        <f>IF(DATOS_FORMS!G53="","",IFERROR(VLOOKUP(TRIM(DATOS_FORMS!G53),ESCALAS!$A$60:$B$62,2,0),"?"))</f>
        <v/>
      </c>
      <c r="H53" s="23" t="str">
        <f>IF(DATOS_FORMS!H53="","",DATOS_FORMS!H53)</f>
        <v/>
      </c>
      <c r="I53" s="22" t="str">
        <f>IF(DATOS_FORMS!I53="","",IFERROR(VLOOKUP(TRIM(DATOS_FORMS!I53),ESCALAS!$A$60:$B$62,2,0),"?"))</f>
        <v/>
      </c>
      <c r="J53" s="22" t="str">
        <f>IF(DATOS_FORMS!J53="","",IFERROR(VLOOKUP(TRIM(DATOS_FORMS!J53),ESCALAS!$A$73:$B$86,2,0),7))</f>
        <v/>
      </c>
      <c r="K53" s="22" t="str">
        <f>IF(DATOS_FORMS!K53="","",IFERROR(VLOOKUP(TRIM(DATOS_FORMS!K53),ESCALAS!$A$6:$B$12,2,0),"?"))</f>
        <v/>
      </c>
      <c r="L53" s="22" t="str">
        <f>IF(DATOS_FORMS!L53="","",IFERROR(VLOOKUP(TRIM(DATOS_FORMS!L53),ESCALAS!$A$6:$B$12,2,0),"?"))</f>
        <v/>
      </c>
      <c r="M53" s="22" t="str">
        <f>IF(DATOS_FORMS!M53="","",IFERROR(VLOOKUP(TRIM(DATOS_FORMS!M53),ESCALAS!$A$6:$B$12,2,0),"?"))</f>
        <v/>
      </c>
      <c r="N53" s="22" t="str">
        <f>IF(DATOS_FORMS!N53="","",IFERROR(VLOOKUP(TRIM(DATOS_FORMS!N53),ESCALAS!$A$6:$B$12,2,0),"?"))</f>
        <v/>
      </c>
      <c r="O53" s="22" t="str">
        <f>IF(DATOS_FORMS!O53="","",IFERROR(VLOOKUP(TRIM(DATOS_FORMS!O53),ESCALAS!$A$6:$B$12,2,0),"?"))</f>
        <v/>
      </c>
      <c r="P53" s="22" t="str">
        <f>IF(DATOS_FORMS!P53="","",IFERROR(VLOOKUP(TRIM(DATOS_FORMS!P53),ESCALAS!$A$6:$B$12,2,0),"?"))</f>
        <v/>
      </c>
      <c r="Q53" s="22" t="str">
        <f>IF(DATOS_FORMS!Q53="","",IFERROR(VLOOKUP(TRIM(DATOS_FORMS!Q53),ESCALAS!$A$6:$B$12,2,0),"?"))</f>
        <v/>
      </c>
      <c r="R53" s="22" t="str">
        <f>IF(DATOS_FORMS!R53="","",IFERROR(VLOOKUP(TRIM(DATOS_FORMS!R53),ESCALAS!$A$6:$B$12,2,0),"?"))</f>
        <v/>
      </c>
      <c r="S53" s="22" t="str">
        <f>IF(DATOS_FORMS!S53="","",IFERROR(VLOOKUP(TRIM(DATOS_FORMS!S53),ESCALAS!$A$6:$B$12,2,0),"?"))</f>
        <v/>
      </c>
      <c r="T53" s="22" t="str">
        <f>IF(DATOS_FORMS!T53="","",IFERROR(VLOOKUP(TRIM(DATOS_FORMS!T53),ESCALAS!$A$6:$B$12,2,0),"?"))</f>
        <v/>
      </c>
      <c r="U53" s="22" t="str">
        <f>IF(DATOS_FORMS!U53="","",IFERROR(VLOOKUP(TRIM(DATOS_FORMS!U53),ESCALAS!$A$17:$B$20,2,0),"?"))</f>
        <v/>
      </c>
      <c r="V53" s="22" t="str">
        <f>IF(DATOS_FORMS!V53="","",IFERROR(VLOOKUP(TRIM(DATOS_FORMS!V53),ESCALAS!$A$17:$B$20,2,0),"?"))</f>
        <v/>
      </c>
      <c r="W53" s="22" t="str">
        <f>IF(DATOS_FORMS!W53="","",IFERROR(VLOOKUP(TRIM(DATOS_FORMS!W53),ESCALAS!$A$17:$B$20,2,0),"?"))</f>
        <v/>
      </c>
      <c r="X53" s="22" t="str">
        <f>IF(DATOS_FORMS!X53="","",IFERROR(VLOOKUP(TRIM(DATOS_FORMS!X53),ESCALAS!$A$17:$B$20,2,0),"?"))</f>
        <v/>
      </c>
      <c r="Y53" s="22" t="str">
        <f>IF(DATOS_FORMS!Y53="","",IFERROR(VLOOKUP(TRIM(DATOS_FORMS!Y53),ESCALAS!$A$17:$B$20,2,0),"?"))</f>
        <v/>
      </c>
      <c r="Z53" s="22" t="str">
        <f>IF(DATOS_FORMS!Z53="","",IFERROR(VLOOKUP(TRIM(DATOS_FORMS!Z53),ESCALAS!$A$17:$B$20,2,0),"?"))</f>
        <v/>
      </c>
      <c r="AA53" s="22" t="str">
        <f>IF(DATOS_FORMS!AA53="","",IFERROR(VLOOKUP(TRIM(DATOS_FORMS!AA53),ESCALAS!$A$17:$B$20,2,0),"?"))</f>
        <v/>
      </c>
      <c r="AB53" s="22" t="str">
        <f>IF(DATOS_FORMS!AB53="","",IFERROR(VLOOKUP(TRIM(DATOS_FORMS!AB53),ESCALAS!$A$17:$B$20,2,0),"?"))</f>
        <v/>
      </c>
      <c r="AC53" s="22" t="str">
        <f>IF(DATOS_FORMS!AC53="","",IFERROR(VLOOKUP(TRIM(DATOS_FORMS!AC53),ESCALAS!$A$25:$B$30,2,0),"?"))</f>
        <v/>
      </c>
      <c r="AD53" s="22" t="str">
        <f>IF(DATOS_FORMS!AD53="","",IFERROR(VLOOKUP(TRIM(DATOS_FORMS!AD53),ESCALAS!$A$25:$B$30,2,0),"?"))</f>
        <v/>
      </c>
      <c r="AE53" s="22" t="str">
        <f>IF(DATOS_FORMS!AE53="","",IFERROR(VLOOKUP(TRIM(DATOS_FORMS!AE53),ESCALAS!$A$25:$B$30,2,0),"?"))</f>
        <v/>
      </c>
      <c r="AF53" s="22" t="str">
        <f>IF(DATOS_FORMS!AF53="","",IFERROR(VLOOKUP(TRIM(DATOS_FORMS!AF53),ESCALAS!$A$25:$B$30,2,0),"?"))</f>
        <v/>
      </c>
      <c r="AG53" s="22" t="str">
        <f>IF(DATOS_FORMS!AG53="","",IFERROR(VLOOKUP(TRIM(DATOS_FORMS!AG53),ESCALAS!$A$25:$B$30,2,0),"?"))</f>
        <v/>
      </c>
      <c r="AH53" s="22" t="str">
        <f>IF(DATOS_FORMS!AH53="","",IFERROR(VLOOKUP(TRIM(DATOS_FORMS!AH53),ESCALAS!$A$25:$B$30,2,0),"?"))</f>
        <v/>
      </c>
      <c r="AI53" s="22" t="str">
        <f>IF(DATOS_FORMS!AI53="","",IFERROR(VLOOKUP(TRIM(DATOS_FORMS!AI53),ESCALAS!$A$25:$B$30,2,0),"?"))</f>
        <v/>
      </c>
      <c r="AJ53" s="22" t="str">
        <f>IF(DATOS_FORMS!AJ53="","",IFERROR(VLOOKUP(TRIM(DATOS_FORMS!AJ53),ESCALAS!$A$25:$B$30,2,0),"?"))</f>
        <v/>
      </c>
      <c r="AK53" s="22" t="str">
        <f>IF(DATOS_FORMS!AK53="","",IFERROR(VLOOKUP(TRIM(DATOS_FORMS!AK53),ESCALAS!$A$25:$B$30,2,0),"?"))</f>
        <v/>
      </c>
      <c r="AL53" s="22" t="str">
        <f>IF(DATOS_FORMS!AL53="","",IFERROR(VLOOKUP(TRIM(DATOS_FORMS!AL53),ESCALAS!$A$25:$B$30,2,0),"?"))</f>
        <v/>
      </c>
      <c r="AM53" s="22" t="str">
        <f>IF(DATOS_FORMS!AM53="","",IFERROR(VLOOKUP(TRIM(DATOS_FORMS!AM53),ESCALAS!$A$35:$B$41,2,0),"?"))</f>
        <v/>
      </c>
      <c r="AN53" s="22" t="str">
        <f>IF(DATOS_FORMS!AN53="","",IFERROR(VLOOKUP(TRIM(DATOS_FORMS!AN53),ESCALAS!$A$35:$B$41,2,0),"?"))</f>
        <v/>
      </c>
      <c r="AO53" s="22" t="str">
        <f>IF(DATOS_FORMS!AO53="","",IFERROR(VLOOKUP(TRIM(DATOS_FORMS!AO53),ESCALAS!$A$35:$B$41,2,0),"?"))</f>
        <v/>
      </c>
      <c r="AP53" s="22" t="str">
        <f>IF(DATOS_FORMS!AP53="","",IFERROR(VLOOKUP(TRIM(DATOS_FORMS!AP53),ESCALAS!$A$35:$B$41,2,0),"?"))</f>
        <v/>
      </c>
      <c r="AQ53" s="22" t="str">
        <f>IF(DATOS_FORMS!AQ53="","",IFERROR(VLOOKUP(TRIM(DATOS_FORMS!AQ53),ESCALAS!$A$35:$B$41,2,0),"?"))</f>
        <v/>
      </c>
      <c r="AR53" s="22" t="str">
        <f>IF(DATOS_FORMS!AR53="","",IFERROR(VLOOKUP(TRIM(DATOS_FORMS!AR53),ESCALAS!$A$35:$B$41,2,0),"?"))</f>
        <v/>
      </c>
      <c r="AS53" s="22" t="str">
        <f>IF(DATOS_FORMS!AS53="","",IFERROR(VLOOKUP(TRIM(DATOS_FORMS!AS53),ESCALAS!$A$35:$B$41,2,0),"?"))</f>
        <v/>
      </c>
      <c r="AT53" s="22" t="str">
        <f>IF(DATOS_FORMS!AT53="","",IFERROR(VLOOKUP(TRIM(DATOS_FORMS!AT53),ESCALAS!$A$35:$B$41,2,0),"?"))</f>
        <v/>
      </c>
      <c r="AU53" s="22" t="str">
        <f>IF(DATOS_FORMS!AU53="","",IFERROR(VLOOKUP(TRIM(DATOS_FORMS!AU53),ESCALAS!$A$35:$B$41,2,0),"?"))</f>
        <v/>
      </c>
      <c r="AV53" s="22" t="str">
        <f>IF(DATOS_FORMS!AV53="","",IFERROR(VLOOKUP(TRIM(DATOS_FORMS!AV53),ESCALAS!$A$46:$B$49,2,0),"?"))</f>
        <v/>
      </c>
      <c r="AW53" s="22" t="str">
        <f>IF(DATOS_FORMS!AW53="","",IFERROR(VLOOKUP(TRIM(DATOS_FORMS!AW53),ESCALAS!$A$46:$B$49,2,0),"?"))</f>
        <v/>
      </c>
      <c r="AX53" s="22" t="str">
        <f>IF(DATOS_FORMS!AX53="","",IFERROR(VLOOKUP(TRIM(DATOS_FORMS!AX53),ESCALAS!$A$46:$B$49,2,0),"?"))</f>
        <v/>
      </c>
      <c r="AY53" s="22" t="str">
        <f>IF(DATOS_FORMS!AY53="","",IFERROR(VLOOKUP(TRIM(DATOS_FORMS!AY53),ESCALAS!$A$46:$B$49,2,0),"?"))</f>
        <v/>
      </c>
      <c r="AZ53" s="22" t="str">
        <f>IF(DATOS_FORMS!AZ53="","",IFERROR(VLOOKUP(TRIM(DATOS_FORMS!AZ53),ESCALAS!$A$46:$B$49,2,0),"?"))</f>
        <v/>
      </c>
      <c r="BA53" s="22" t="str">
        <f>IF(DATOS_FORMS!BA53="","",IFERROR(VLOOKUP(TRIM(DATOS_FORMS!BA53),ESCALAS!$A$46:$B$49,2,0),"?"))</f>
        <v/>
      </c>
      <c r="BB53" s="22" t="str">
        <f>IF(DATOS_FORMS!BB53="","",IFERROR(VLOOKUP(TRIM(DATOS_FORMS!BB53),ESCALAS!$A$46:$B$49,2,0),"?"))</f>
        <v/>
      </c>
      <c r="BC53" s="22" t="str">
        <f>IF(DATOS_FORMS!BC53="","",IFERROR(VLOOKUP(TRIM(DATOS_FORMS!BC53),ESCALAS!$A$46:$B$49,2,0),"?"))</f>
        <v/>
      </c>
      <c r="BD53" s="22" t="str">
        <f>IF(DATOS_FORMS!BD53="","",IFERROR(VLOOKUP(TRIM(DATOS_FORMS!BD53),ESCALAS!$A$46:$B$49,2,0),"?"))</f>
        <v/>
      </c>
      <c r="BE53" s="22" t="str">
        <f>IF(DATOS_FORMS!BE53="","",IFERROR(VLOOKUP(TRIM(DATOS_FORMS!BE53),ESCALAS!$A$46:$B$49,2,0),"?"))</f>
        <v/>
      </c>
      <c r="BF53" s="22" t="str">
        <f>IF(DATOS_FORMS!BF53="","",IFERROR(VLOOKUP(TRIM(DATOS_FORMS!BF53),ESCALAS!$A$46:$B$49,2,0),"?"))</f>
        <v/>
      </c>
      <c r="BG53" s="22" t="str">
        <f>IF(DATOS_FORMS!BG53="","",IFERROR(VLOOKUP(TRIM(DATOS_FORMS!BG53),ESCALAS!$A$46:$B$49,2,0),"?"))</f>
        <v/>
      </c>
      <c r="BH53" s="22" t="str">
        <f>IF(DATOS_FORMS!BH53="","",IFERROR(VLOOKUP(TRIM(DATOS_FORMS!BH53),ESCALAS!$A$46:$B$49,2,0),"?"))</f>
        <v/>
      </c>
      <c r="BI53" s="22" t="str">
        <f>IF(DATOS_FORMS!BI53="","",IFERROR(VLOOKUP(TRIM(DATOS_FORMS!BI53),ESCALAS!$A$46:$B$49,2,0),"?"))</f>
        <v/>
      </c>
      <c r="BJ53" s="22" t="str">
        <f>IF(DATOS_FORMS!BJ53="","",IFERROR(VLOOKUP(TRIM(DATOS_FORMS!BJ53),ESCALAS!$A$46:$B$49,2,0),"?"))</f>
        <v/>
      </c>
    </row>
    <row r="54" spans="1:62" x14ac:dyDescent="0.25">
      <c r="A54" s="22" t="str">
        <f>IF(DATOS_FORMS!B54="","",ROW()-1)</f>
        <v/>
      </c>
      <c r="B54" s="22" t="str">
        <f>IF(DATOS_FORMS!B54="","",IFERROR(VALUE(TRIM(DATOS_FORMS!B54)),IFERROR(VALUE(LEFT(TRIM(DATOS_FORMS!B54),FIND(" ",TRIM(DATOS_FORMS!B54)&amp;" ")-1)),"?")))</f>
        <v/>
      </c>
      <c r="C54" s="22" t="str">
        <f>IF(DATOS_FORMS!C54="","",IFERROR(VLOOKUP(TRIM(DATOS_FORMS!C54),ESCALAS!$A$54:$B$55,2,0),"?"))</f>
        <v/>
      </c>
      <c r="D54" s="22" t="str">
        <f>IF(DATOS_FORMS!D54="","",IFERROR(VLOOKUP(TRIM(DATOS_FORMS!D54),ESCALAS!$A$67:$B$68,2,0),"?"))</f>
        <v/>
      </c>
      <c r="E54" s="23" t="str">
        <f>IF(DATOS_FORMS!E54="","",DATOS_FORMS!E54)</f>
        <v/>
      </c>
      <c r="F54" s="23" t="str">
        <f>IF(DATOS_FORMS!F54="","",DATOS_FORMS!F54)</f>
        <v/>
      </c>
      <c r="G54" s="22" t="str">
        <f>IF(DATOS_FORMS!G54="","",IFERROR(VLOOKUP(TRIM(DATOS_FORMS!G54),ESCALAS!$A$60:$B$62,2,0),"?"))</f>
        <v/>
      </c>
      <c r="H54" s="23" t="str">
        <f>IF(DATOS_FORMS!H54="","",DATOS_FORMS!H54)</f>
        <v/>
      </c>
      <c r="I54" s="22" t="str">
        <f>IF(DATOS_FORMS!I54="","",IFERROR(VLOOKUP(TRIM(DATOS_FORMS!I54),ESCALAS!$A$60:$B$62,2,0),"?"))</f>
        <v/>
      </c>
      <c r="J54" s="22" t="str">
        <f>IF(DATOS_FORMS!J54="","",IFERROR(VLOOKUP(TRIM(DATOS_FORMS!J54),ESCALAS!$A$73:$B$86,2,0),7))</f>
        <v/>
      </c>
      <c r="K54" s="22" t="str">
        <f>IF(DATOS_FORMS!K54="","",IFERROR(VLOOKUP(TRIM(DATOS_FORMS!K54),ESCALAS!$A$6:$B$12,2,0),"?"))</f>
        <v/>
      </c>
      <c r="L54" s="22" t="str">
        <f>IF(DATOS_FORMS!L54="","",IFERROR(VLOOKUP(TRIM(DATOS_FORMS!L54),ESCALAS!$A$6:$B$12,2,0),"?"))</f>
        <v/>
      </c>
      <c r="M54" s="22" t="str">
        <f>IF(DATOS_FORMS!M54="","",IFERROR(VLOOKUP(TRIM(DATOS_FORMS!M54),ESCALAS!$A$6:$B$12,2,0),"?"))</f>
        <v/>
      </c>
      <c r="N54" s="22" t="str">
        <f>IF(DATOS_FORMS!N54="","",IFERROR(VLOOKUP(TRIM(DATOS_FORMS!N54),ESCALAS!$A$6:$B$12,2,0),"?"))</f>
        <v/>
      </c>
      <c r="O54" s="22" t="str">
        <f>IF(DATOS_FORMS!O54="","",IFERROR(VLOOKUP(TRIM(DATOS_FORMS!O54),ESCALAS!$A$6:$B$12,2,0),"?"))</f>
        <v/>
      </c>
      <c r="P54" s="22" t="str">
        <f>IF(DATOS_FORMS!P54="","",IFERROR(VLOOKUP(TRIM(DATOS_FORMS!P54),ESCALAS!$A$6:$B$12,2,0),"?"))</f>
        <v/>
      </c>
      <c r="Q54" s="22" t="str">
        <f>IF(DATOS_FORMS!Q54="","",IFERROR(VLOOKUP(TRIM(DATOS_FORMS!Q54),ESCALAS!$A$6:$B$12,2,0),"?"))</f>
        <v/>
      </c>
      <c r="R54" s="22" t="str">
        <f>IF(DATOS_FORMS!R54="","",IFERROR(VLOOKUP(TRIM(DATOS_FORMS!R54),ESCALAS!$A$6:$B$12,2,0),"?"))</f>
        <v/>
      </c>
      <c r="S54" s="22" t="str">
        <f>IF(DATOS_FORMS!S54="","",IFERROR(VLOOKUP(TRIM(DATOS_FORMS!S54),ESCALAS!$A$6:$B$12,2,0),"?"))</f>
        <v/>
      </c>
      <c r="T54" s="22" t="str">
        <f>IF(DATOS_FORMS!T54="","",IFERROR(VLOOKUP(TRIM(DATOS_FORMS!T54),ESCALAS!$A$6:$B$12,2,0),"?"))</f>
        <v/>
      </c>
      <c r="U54" s="22" t="str">
        <f>IF(DATOS_FORMS!U54="","",IFERROR(VLOOKUP(TRIM(DATOS_FORMS!U54),ESCALAS!$A$17:$B$20,2,0),"?"))</f>
        <v/>
      </c>
      <c r="V54" s="22" t="str">
        <f>IF(DATOS_FORMS!V54="","",IFERROR(VLOOKUP(TRIM(DATOS_FORMS!V54),ESCALAS!$A$17:$B$20,2,0),"?"))</f>
        <v/>
      </c>
      <c r="W54" s="22" t="str">
        <f>IF(DATOS_FORMS!W54="","",IFERROR(VLOOKUP(TRIM(DATOS_FORMS!W54),ESCALAS!$A$17:$B$20,2,0),"?"))</f>
        <v/>
      </c>
      <c r="X54" s="22" t="str">
        <f>IF(DATOS_FORMS!X54="","",IFERROR(VLOOKUP(TRIM(DATOS_FORMS!X54),ESCALAS!$A$17:$B$20,2,0),"?"))</f>
        <v/>
      </c>
      <c r="Y54" s="22" t="str">
        <f>IF(DATOS_FORMS!Y54="","",IFERROR(VLOOKUP(TRIM(DATOS_FORMS!Y54),ESCALAS!$A$17:$B$20,2,0),"?"))</f>
        <v/>
      </c>
      <c r="Z54" s="22" t="str">
        <f>IF(DATOS_FORMS!Z54="","",IFERROR(VLOOKUP(TRIM(DATOS_FORMS!Z54),ESCALAS!$A$17:$B$20,2,0),"?"))</f>
        <v/>
      </c>
      <c r="AA54" s="22" t="str">
        <f>IF(DATOS_FORMS!AA54="","",IFERROR(VLOOKUP(TRIM(DATOS_FORMS!AA54),ESCALAS!$A$17:$B$20,2,0),"?"))</f>
        <v/>
      </c>
      <c r="AB54" s="22" t="str">
        <f>IF(DATOS_FORMS!AB54="","",IFERROR(VLOOKUP(TRIM(DATOS_FORMS!AB54),ESCALAS!$A$17:$B$20,2,0),"?"))</f>
        <v/>
      </c>
      <c r="AC54" s="22" t="str">
        <f>IF(DATOS_FORMS!AC54="","",IFERROR(VLOOKUP(TRIM(DATOS_FORMS!AC54),ESCALAS!$A$25:$B$30,2,0),"?"))</f>
        <v/>
      </c>
      <c r="AD54" s="22" t="str">
        <f>IF(DATOS_FORMS!AD54="","",IFERROR(VLOOKUP(TRIM(DATOS_FORMS!AD54),ESCALAS!$A$25:$B$30,2,0),"?"))</f>
        <v/>
      </c>
      <c r="AE54" s="22" t="str">
        <f>IF(DATOS_FORMS!AE54="","",IFERROR(VLOOKUP(TRIM(DATOS_FORMS!AE54),ESCALAS!$A$25:$B$30,2,0),"?"))</f>
        <v/>
      </c>
      <c r="AF54" s="22" t="str">
        <f>IF(DATOS_FORMS!AF54="","",IFERROR(VLOOKUP(TRIM(DATOS_FORMS!AF54),ESCALAS!$A$25:$B$30,2,0),"?"))</f>
        <v/>
      </c>
      <c r="AG54" s="22" t="str">
        <f>IF(DATOS_FORMS!AG54="","",IFERROR(VLOOKUP(TRIM(DATOS_FORMS!AG54),ESCALAS!$A$25:$B$30,2,0),"?"))</f>
        <v/>
      </c>
      <c r="AH54" s="22" t="str">
        <f>IF(DATOS_FORMS!AH54="","",IFERROR(VLOOKUP(TRIM(DATOS_FORMS!AH54),ESCALAS!$A$25:$B$30,2,0),"?"))</f>
        <v/>
      </c>
      <c r="AI54" s="22" t="str">
        <f>IF(DATOS_FORMS!AI54="","",IFERROR(VLOOKUP(TRIM(DATOS_FORMS!AI54),ESCALAS!$A$25:$B$30,2,0),"?"))</f>
        <v/>
      </c>
      <c r="AJ54" s="22" t="str">
        <f>IF(DATOS_FORMS!AJ54="","",IFERROR(VLOOKUP(TRIM(DATOS_FORMS!AJ54),ESCALAS!$A$25:$B$30,2,0),"?"))</f>
        <v/>
      </c>
      <c r="AK54" s="22" t="str">
        <f>IF(DATOS_FORMS!AK54="","",IFERROR(VLOOKUP(TRIM(DATOS_FORMS!AK54),ESCALAS!$A$25:$B$30,2,0),"?"))</f>
        <v/>
      </c>
      <c r="AL54" s="22" t="str">
        <f>IF(DATOS_FORMS!AL54="","",IFERROR(VLOOKUP(TRIM(DATOS_FORMS!AL54),ESCALAS!$A$25:$B$30,2,0),"?"))</f>
        <v/>
      </c>
      <c r="AM54" s="22" t="str">
        <f>IF(DATOS_FORMS!AM54="","",IFERROR(VLOOKUP(TRIM(DATOS_FORMS!AM54),ESCALAS!$A$35:$B$41,2,0),"?"))</f>
        <v/>
      </c>
      <c r="AN54" s="22" t="str">
        <f>IF(DATOS_FORMS!AN54="","",IFERROR(VLOOKUP(TRIM(DATOS_FORMS!AN54),ESCALAS!$A$35:$B$41,2,0),"?"))</f>
        <v/>
      </c>
      <c r="AO54" s="22" t="str">
        <f>IF(DATOS_FORMS!AO54="","",IFERROR(VLOOKUP(TRIM(DATOS_FORMS!AO54),ESCALAS!$A$35:$B$41,2,0),"?"))</f>
        <v/>
      </c>
      <c r="AP54" s="22" t="str">
        <f>IF(DATOS_FORMS!AP54="","",IFERROR(VLOOKUP(TRIM(DATOS_FORMS!AP54),ESCALAS!$A$35:$B$41,2,0),"?"))</f>
        <v/>
      </c>
      <c r="AQ54" s="22" t="str">
        <f>IF(DATOS_FORMS!AQ54="","",IFERROR(VLOOKUP(TRIM(DATOS_FORMS!AQ54),ESCALAS!$A$35:$B$41,2,0),"?"))</f>
        <v/>
      </c>
      <c r="AR54" s="22" t="str">
        <f>IF(DATOS_FORMS!AR54="","",IFERROR(VLOOKUP(TRIM(DATOS_FORMS!AR54),ESCALAS!$A$35:$B$41,2,0),"?"))</f>
        <v/>
      </c>
      <c r="AS54" s="22" t="str">
        <f>IF(DATOS_FORMS!AS54="","",IFERROR(VLOOKUP(TRIM(DATOS_FORMS!AS54),ESCALAS!$A$35:$B$41,2,0),"?"))</f>
        <v/>
      </c>
      <c r="AT54" s="22" t="str">
        <f>IF(DATOS_FORMS!AT54="","",IFERROR(VLOOKUP(TRIM(DATOS_FORMS!AT54),ESCALAS!$A$35:$B$41,2,0),"?"))</f>
        <v/>
      </c>
      <c r="AU54" s="22" t="str">
        <f>IF(DATOS_FORMS!AU54="","",IFERROR(VLOOKUP(TRIM(DATOS_FORMS!AU54),ESCALAS!$A$35:$B$41,2,0),"?"))</f>
        <v/>
      </c>
      <c r="AV54" s="22" t="str">
        <f>IF(DATOS_FORMS!AV54="","",IFERROR(VLOOKUP(TRIM(DATOS_FORMS!AV54),ESCALAS!$A$46:$B$49,2,0),"?"))</f>
        <v/>
      </c>
      <c r="AW54" s="22" t="str">
        <f>IF(DATOS_FORMS!AW54="","",IFERROR(VLOOKUP(TRIM(DATOS_FORMS!AW54),ESCALAS!$A$46:$B$49,2,0),"?"))</f>
        <v/>
      </c>
      <c r="AX54" s="22" t="str">
        <f>IF(DATOS_FORMS!AX54="","",IFERROR(VLOOKUP(TRIM(DATOS_FORMS!AX54),ESCALAS!$A$46:$B$49,2,0),"?"))</f>
        <v/>
      </c>
      <c r="AY54" s="22" t="str">
        <f>IF(DATOS_FORMS!AY54="","",IFERROR(VLOOKUP(TRIM(DATOS_FORMS!AY54),ESCALAS!$A$46:$B$49,2,0),"?"))</f>
        <v/>
      </c>
      <c r="AZ54" s="22" t="str">
        <f>IF(DATOS_FORMS!AZ54="","",IFERROR(VLOOKUP(TRIM(DATOS_FORMS!AZ54),ESCALAS!$A$46:$B$49,2,0),"?"))</f>
        <v/>
      </c>
      <c r="BA54" s="22" t="str">
        <f>IF(DATOS_FORMS!BA54="","",IFERROR(VLOOKUP(TRIM(DATOS_FORMS!BA54),ESCALAS!$A$46:$B$49,2,0),"?"))</f>
        <v/>
      </c>
      <c r="BB54" s="22" t="str">
        <f>IF(DATOS_FORMS!BB54="","",IFERROR(VLOOKUP(TRIM(DATOS_FORMS!BB54),ESCALAS!$A$46:$B$49,2,0),"?"))</f>
        <v/>
      </c>
      <c r="BC54" s="22" t="str">
        <f>IF(DATOS_FORMS!BC54="","",IFERROR(VLOOKUP(TRIM(DATOS_FORMS!BC54),ESCALAS!$A$46:$B$49,2,0),"?"))</f>
        <v/>
      </c>
      <c r="BD54" s="22" t="str">
        <f>IF(DATOS_FORMS!BD54="","",IFERROR(VLOOKUP(TRIM(DATOS_FORMS!BD54),ESCALAS!$A$46:$B$49,2,0),"?"))</f>
        <v/>
      </c>
      <c r="BE54" s="22" t="str">
        <f>IF(DATOS_FORMS!BE54="","",IFERROR(VLOOKUP(TRIM(DATOS_FORMS!BE54),ESCALAS!$A$46:$B$49,2,0),"?"))</f>
        <v/>
      </c>
      <c r="BF54" s="22" t="str">
        <f>IF(DATOS_FORMS!BF54="","",IFERROR(VLOOKUP(TRIM(DATOS_FORMS!BF54),ESCALAS!$A$46:$B$49,2,0),"?"))</f>
        <v/>
      </c>
      <c r="BG54" s="22" t="str">
        <f>IF(DATOS_FORMS!BG54="","",IFERROR(VLOOKUP(TRIM(DATOS_FORMS!BG54),ESCALAS!$A$46:$B$49,2,0),"?"))</f>
        <v/>
      </c>
      <c r="BH54" s="22" t="str">
        <f>IF(DATOS_FORMS!BH54="","",IFERROR(VLOOKUP(TRIM(DATOS_FORMS!BH54),ESCALAS!$A$46:$B$49,2,0),"?"))</f>
        <v/>
      </c>
      <c r="BI54" s="22" t="str">
        <f>IF(DATOS_FORMS!BI54="","",IFERROR(VLOOKUP(TRIM(DATOS_FORMS!BI54),ESCALAS!$A$46:$B$49,2,0),"?"))</f>
        <v/>
      </c>
      <c r="BJ54" s="22" t="str">
        <f>IF(DATOS_FORMS!BJ54="","",IFERROR(VLOOKUP(TRIM(DATOS_FORMS!BJ54),ESCALAS!$A$46:$B$49,2,0),"?"))</f>
        <v/>
      </c>
    </row>
    <row r="55" spans="1:62" x14ac:dyDescent="0.25">
      <c r="A55" s="22" t="str">
        <f>IF(DATOS_FORMS!B55="","",ROW()-1)</f>
        <v/>
      </c>
      <c r="B55" s="22" t="str">
        <f>IF(DATOS_FORMS!B55="","",IFERROR(VALUE(TRIM(DATOS_FORMS!B55)),IFERROR(VALUE(LEFT(TRIM(DATOS_FORMS!B55),FIND(" ",TRIM(DATOS_FORMS!B55)&amp;" ")-1)),"?")))</f>
        <v/>
      </c>
      <c r="C55" s="22" t="str">
        <f>IF(DATOS_FORMS!C55="","",IFERROR(VLOOKUP(TRIM(DATOS_FORMS!C55),ESCALAS!$A$54:$B$55,2,0),"?"))</f>
        <v/>
      </c>
      <c r="D55" s="22" t="str">
        <f>IF(DATOS_FORMS!D55="","",IFERROR(VLOOKUP(TRIM(DATOS_FORMS!D55),ESCALAS!$A$67:$B$68,2,0),"?"))</f>
        <v/>
      </c>
      <c r="E55" s="23" t="str">
        <f>IF(DATOS_FORMS!E55="","",DATOS_FORMS!E55)</f>
        <v/>
      </c>
      <c r="F55" s="23" t="str">
        <f>IF(DATOS_FORMS!F55="","",DATOS_FORMS!F55)</f>
        <v/>
      </c>
      <c r="G55" s="22" t="str">
        <f>IF(DATOS_FORMS!G55="","",IFERROR(VLOOKUP(TRIM(DATOS_FORMS!G55),ESCALAS!$A$60:$B$62,2,0),"?"))</f>
        <v/>
      </c>
      <c r="H55" s="23" t="str">
        <f>IF(DATOS_FORMS!H55="","",DATOS_FORMS!H55)</f>
        <v/>
      </c>
      <c r="I55" s="22" t="str">
        <f>IF(DATOS_FORMS!I55="","",IFERROR(VLOOKUP(TRIM(DATOS_FORMS!I55),ESCALAS!$A$60:$B$62,2,0),"?"))</f>
        <v/>
      </c>
      <c r="J55" s="22" t="str">
        <f>IF(DATOS_FORMS!J55="","",IFERROR(VLOOKUP(TRIM(DATOS_FORMS!J55),ESCALAS!$A$73:$B$86,2,0),7))</f>
        <v/>
      </c>
      <c r="K55" s="22" t="str">
        <f>IF(DATOS_FORMS!K55="","",IFERROR(VLOOKUP(TRIM(DATOS_FORMS!K55),ESCALAS!$A$6:$B$12,2,0),"?"))</f>
        <v/>
      </c>
      <c r="L55" s="22" t="str">
        <f>IF(DATOS_FORMS!L55="","",IFERROR(VLOOKUP(TRIM(DATOS_FORMS!L55),ESCALAS!$A$6:$B$12,2,0),"?"))</f>
        <v/>
      </c>
      <c r="M55" s="22" t="str">
        <f>IF(DATOS_FORMS!M55="","",IFERROR(VLOOKUP(TRIM(DATOS_FORMS!M55),ESCALAS!$A$6:$B$12,2,0),"?"))</f>
        <v/>
      </c>
      <c r="N55" s="22" t="str">
        <f>IF(DATOS_FORMS!N55="","",IFERROR(VLOOKUP(TRIM(DATOS_FORMS!N55),ESCALAS!$A$6:$B$12,2,0),"?"))</f>
        <v/>
      </c>
      <c r="O55" s="22" t="str">
        <f>IF(DATOS_FORMS!O55="","",IFERROR(VLOOKUP(TRIM(DATOS_FORMS!O55),ESCALAS!$A$6:$B$12,2,0),"?"))</f>
        <v/>
      </c>
      <c r="P55" s="22" t="str">
        <f>IF(DATOS_FORMS!P55="","",IFERROR(VLOOKUP(TRIM(DATOS_FORMS!P55),ESCALAS!$A$6:$B$12,2,0),"?"))</f>
        <v/>
      </c>
      <c r="Q55" s="22" t="str">
        <f>IF(DATOS_FORMS!Q55="","",IFERROR(VLOOKUP(TRIM(DATOS_FORMS!Q55),ESCALAS!$A$6:$B$12,2,0),"?"))</f>
        <v/>
      </c>
      <c r="R55" s="22" t="str">
        <f>IF(DATOS_FORMS!R55="","",IFERROR(VLOOKUP(TRIM(DATOS_FORMS!R55),ESCALAS!$A$6:$B$12,2,0),"?"))</f>
        <v/>
      </c>
      <c r="S55" s="22" t="str">
        <f>IF(DATOS_FORMS!S55="","",IFERROR(VLOOKUP(TRIM(DATOS_FORMS!S55),ESCALAS!$A$6:$B$12,2,0),"?"))</f>
        <v/>
      </c>
      <c r="T55" s="22" t="str">
        <f>IF(DATOS_FORMS!T55="","",IFERROR(VLOOKUP(TRIM(DATOS_FORMS!T55),ESCALAS!$A$6:$B$12,2,0),"?"))</f>
        <v/>
      </c>
      <c r="U55" s="22" t="str">
        <f>IF(DATOS_FORMS!U55="","",IFERROR(VLOOKUP(TRIM(DATOS_FORMS!U55),ESCALAS!$A$17:$B$20,2,0),"?"))</f>
        <v/>
      </c>
      <c r="V55" s="22" t="str">
        <f>IF(DATOS_FORMS!V55="","",IFERROR(VLOOKUP(TRIM(DATOS_FORMS!V55),ESCALAS!$A$17:$B$20,2,0),"?"))</f>
        <v/>
      </c>
      <c r="W55" s="22" t="str">
        <f>IF(DATOS_FORMS!W55="","",IFERROR(VLOOKUP(TRIM(DATOS_FORMS!W55),ESCALAS!$A$17:$B$20,2,0),"?"))</f>
        <v/>
      </c>
      <c r="X55" s="22" t="str">
        <f>IF(DATOS_FORMS!X55="","",IFERROR(VLOOKUP(TRIM(DATOS_FORMS!X55),ESCALAS!$A$17:$B$20,2,0),"?"))</f>
        <v/>
      </c>
      <c r="Y55" s="22" t="str">
        <f>IF(DATOS_FORMS!Y55="","",IFERROR(VLOOKUP(TRIM(DATOS_FORMS!Y55),ESCALAS!$A$17:$B$20,2,0),"?"))</f>
        <v/>
      </c>
      <c r="Z55" s="22" t="str">
        <f>IF(DATOS_FORMS!Z55="","",IFERROR(VLOOKUP(TRIM(DATOS_FORMS!Z55),ESCALAS!$A$17:$B$20,2,0),"?"))</f>
        <v/>
      </c>
      <c r="AA55" s="22" t="str">
        <f>IF(DATOS_FORMS!AA55="","",IFERROR(VLOOKUP(TRIM(DATOS_FORMS!AA55),ESCALAS!$A$17:$B$20,2,0),"?"))</f>
        <v/>
      </c>
      <c r="AB55" s="22" t="str">
        <f>IF(DATOS_FORMS!AB55="","",IFERROR(VLOOKUP(TRIM(DATOS_FORMS!AB55),ESCALAS!$A$17:$B$20,2,0),"?"))</f>
        <v/>
      </c>
      <c r="AC55" s="22" t="str">
        <f>IF(DATOS_FORMS!AC55="","",IFERROR(VLOOKUP(TRIM(DATOS_FORMS!AC55),ESCALAS!$A$25:$B$30,2,0),"?"))</f>
        <v/>
      </c>
      <c r="AD55" s="22" t="str">
        <f>IF(DATOS_FORMS!AD55="","",IFERROR(VLOOKUP(TRIM(DATOS_FORMS!AD55),ESCALAS!$A$25:$B$30,2,0),"?"))</f>
        <v/>
      </c>
      <c r="AE55" s="22" t="str">
        <f>IF(DATOS_FORMS!AE55="","",IFERROR(VLOOKUP(TRIM(DATOS_FORMS!AE55),ESCALAS!$A$25:$B$30,2,0),"?"))</f>
        <v/>
      </c>
      <c r="AF55" s="22" t="str">
        <f>IF(DATOS_FORMS!AF55="","",IFERROR(VLOOKUP(TRIM(DATOS_FORMS!AF55),ESCALAS!$A$25:$B$30,2,0),"?"))</f>
        <v/>
      </c>
      <c r="AG55" s="22" t="str">
        <f>IF(DATOS_FORMS!AG55="","",IFERROR(VLOOKUP(TRIM(DATOS_FORMS!AG55),ESCALAS!$A$25:$B$30,2,0),"?"))</f>
        <v/>
      </c>
      <c r="AH55" s="22" t="str">
        <f>IF(DATOS_FORMS!AH55="","",IFERROR(VLOOKUP(TRIM(DATOS_FORMS!AH55),ESCALAS!$A$25:$B$30,2,0),"?"))</f>
        <v/>
      </c>
      <c r="AI55" s="22" t="str">
        <f>IF(DATOS_FORMS!AI55="","",IFERROR(VLOOKUP(TRIM(DATOS_FORMS!AI55),ESCALAS!$A$25:$B$30,2,0),"?"))</f>
        <v/>
      </c>
      <c r="AJ55" s="22" t="str">
        <f>IF(DATOS_FORMS!AJ55="","",IFERROR(VLOOKUP(TRIM(DATOS_FORMS!AJ55),ESCALAS!$A$25:$B$30,2,0),"?"))</f>
        <v/>
      </c>
      <c r="AK55" s="22" t="str">
        <f>IF(DATOS_FORMS!AK55="","",IFERROR(VLOOKUP(TRIM(DATOS_FORMS!AK55),ESCALAS!$A$25:$B$30,2,0),"?"))</f>
        <v/>
      </c>
      <c r="AL55" s="22" t="str">
        <f>IF(DATOS_FORMS!AL55="","",IFERROR(VLOOKUP(TRIM(DATOS_FORMS!AL55),ESCALAS!$A$25:$B$30,2,0),"?"))</f>
        <v/>
      </c>
      <c r="AM55" s="22" t="str">
        <f>IF(DATOS_FORMS!AM55="","",IFERROR(VLOOKUP(TRIM(DATOS_FORMS!AM55),ESCALAS!$A$35:$B$41,2,0),"?"))</f>
        <v/>
      </c>
      <c r="AN55" s="22" t="str">
        <f>IF(DATOS_FORMS!AN55="","",IFERROR(VLOOKUP(TRIM(DATOS_FORMS!AN55),ESCALAS!$A$35:$B$41,2,0),"?"))</f>
        <v/>
      </c>
      <c r="AO55" s="22" t="str">
        <f>IF(DATOS_FORMS!AO55="","",IFERROR(VLOOKUP(TRIM(DATOS_FORMS!AO55),ESCALAS!$A$35:$B$41,2,0),"?"))</f>
        <v/>
      </c>
      <c r="AP55" s="22" t="str">
        <f>IF(DATOS_FORMS!AP55="","",IFERROR(VLOOKUP(TRIM(DATOS_FORMS!AP55),ESCALAS!$A$35:$B$41,2,0),"?"))</f>
        <v/>
      </c>
      <c r="AQ55" s="22" t="str">
        <f>IF(DATOS_FORMS!AQ55="","",IFERROR(VLOOKUP(TRIM(DATOS_FORMS!AQ55),ESCALAS!$A$35:$B$41,2,0),"?"))</f>
        <v/>
      </c>
      <c r="AR55" s="22" t="str">
        <f>IF(DATOS_FORMS!AR55="","",IFERROR(VLOOKUP(TRIM(DATOS_FORMS!AR55),ESCALAS!$A$35:$B$41,2,0),"?"))</f>
        <v/>
      </c>
      <c r="AS55" s="22" t="str">
        <f>IF(DATOS_FORMS!AS55="","",IFERROR(VLOOKUP(TRIM(DATOS_FORMS!AS55),ESCALAS!$A$35:$B$41,2,0),"?"))</f>
        <v/>
      </c>
      <c r="AT55" s="22" t="str">
        <f>IF(DATOS_FORMS!AT55="","",IFERROR(VLOOKUP(TRIM(DATOS_FORMS!AT55),ESCALAS!$A$35:$B$41,2,0),"?"))</f>
        <v/>
      </c>
      <c r="AU55" s="22" t="str">
        <f>IF(DATOS_FORMS!AU55="","",IFERROR(VLOOKUP(TRIM(DATOS_FORMS!AU55),ESCALAS!$A$35:$B$41,2,0),"?"))</f>
        <v/>
      </c>
      <c r="AV55" s="22" t="str">
        <f>IF(DATOS_FORMS!AV55="","",IFERROR(VLOOKUP(TRIM(DATOS_FORMS!AV55),ESCALAS!$A$46:$B$49,2,0),"?"))</f>
        <v/>
      </c>
      <c r="AW55" s="22" t="str">
        <f>IF(DATOS_FORMS!AW55="","",IFERROR(VLOOKUP(TRIM(DATOS_FORMS!AW55),ESCALAS!$A$46:$B$49,2,0),"?"))</f>
        <v/>
      </c>
      <c r="AX55" s="22" t="str">
        <f>IF(DATOS_FORMS!AX55="","",IFERROR(VLOOKUP(TRIM(DATOS_FORMS!AX55),ESCALAS!$A$46:$B$49,2,0),"?"))</f>
        <v/>
      </c>
      <c r="AY55" s="22" t="str">
        <f>IF(DATOS_FORMS!AY55="","",IFERROR(VLOOKUP(TRIM(DATOS_FORMS!AY55),ESCALAS!$A$46:$B$49,2,0),"?"))</f>
        <v/>
      </c>
      <c r="AZ55" s="22" t="str">
        <f>IF(DATOS_FORMS!AZ55="","",IFERROR(VLOOKUP(TRIM(DATOS_FORMS!AZ55),ESCALAS!$A$46:$B$49,2,0),"?"))</f>
        <v/>
      </c>
      <c r="BA55" s="22" t="str">
        <f>IF(DATOS_FORMS!BA55="","",IFERROR(VLOOKUP(TRIM(DATOS_FORMS!BA55),ESCALAS!$A$46:$B$49,2,0),"?"))</f>
        <v/>
      </c>
      <c r="BB55" s="22" t="str">
        <f>IF(DATOS_FORMS!BB55="","",IFERROR(VLOOKUP(TRIM(DATOS_FORMS!BB55),ESCALAS!$A$46:$B$49,2,0),"?"))</f>
        <v/>
      </c>
      <c r="BC55" s="22" t="str">
        <f>IF(DATOS_FORMS!BC55="","",IFERROR(VLOOKUP(TRIM(DATOS_FORMS!BC55),ESCALAS!$A$46:$B$49,2,0),"?"))</f>
        <v/>
      </c>
      <c r="BD55" s="22" t="str">
        <f>IF(DATOS_FORMS!BD55="","",IFERROR(VLOOKUP(TRIM(DATOS_FORMS!BD55),ESCALAS!$A$46:$B$49,2,0),"?"))</f>
        <v/>
      </c>
      <c r="BE55" s="22" t="str">
        <f>IF(DATOS_FORMS!BE55="","",IFERROR(VLOOKUP(TRIM(DATOS_FORMS!BE55),ESCALAS!$A$46:$B$49,2,0),"?"))</f>
        <v/>
      </c>
      <c r="BF55" s="22" t="str">
        <f>IF(DATOS_FORMS!BF55="","",IFERROR(VLOOKUP(TRIM(DATOS_FORMS!BF55),ESCALAS!$A$46:$B$49,2,0),"?"))</f>
        <v/>
      </c>
      <c r="BG55" s="22" t="str">
        <f>IF(DATOS_FORMS!BG55="","",IFERROR(VLOOKUP(TRIM(DATOS_FORMS!BG55),ESCALAS!$A$46:$B$49,2,0),"?"))</f>
        <v/>
      </c>
      <c r="BH55" s="22" t="str">
        <f>IF(DATOS_FORMS!BH55="","",IFERROR(VLOOKUP(TRIM(DATOS_FORMS!BH55),ESCALAS!$A$46:$B$49,2,0),"?"))</f>
        <v/>
      </c>
      <c r="BI55" s="22" t="str">
        <f>IF(DATOS_FORMS!BI55="","",IFERROR(VLOOKUP(TRIM(DATOS_FORMS!BI55),ESCALAS!$A$46:$B$49,2,0),"?"))</f>
        <v/>
      </c>
      <c r="BJ55" s="22" t="str">
        <f>IF(DATOS_FORMS!BJ55="","",IFERROR(VLOOKUP(TRIM(DATOS_FORMS!BJ55),ESCALAS!$A$46:$B$49,2,0),"?"))</f>
        <v/>
      </c>
    </row>
    <row r="56" spans="1:62" x14ac:dyDescent="0.25">
      <c r="A56" s="22" t="str">
        <f>IF(DATOS_FORMS!B56="","",ROW()-1)</f>
        <v/>
      </c>
      <c r="B56" s="22" t="str">
        <f>IF(DATOS_FORMS!B56="","",IFERROR(VALUE(TRIM(DATOS_FORMS!B56)),IFERROR(VALUE(LEFT(TRIM(DATOS_FORMS!B56),FIND(" ",TRIM(DATOS_FORMS!B56)&amp;" ")-1)),"?")))</f>
        <v/>
      </c>
      <c r="C56" s="22" t="str">
        <f>IF(DATOS_FORMS!C56="","",IFERROR(VLOOKUP(TRIM(DATOS_FORMS!C56),ESCALAS!$A$54:$B$55,2,0),"?"))</f>
        <v/>
      </c>
      <c r="D56" s="22" t="str">
        <f>IF(DATOS_FORMS!D56="","",IFERROR(VLOOKUP(TRIM(DATOS_FORMS!D56),ESCALAS!$A$67:$B$68,2,0),"?"))</f>
        <v/>
      </c>
      <c r="E56" s="23" t="str">
        <f>IF(DATOS_FORMS!E56="","",DATOS_FORMS!E56)</f>
        <v/>
      </c>
      <c r="F56" s="23" t="str">
        <f>IF(DATOS_FORMS!F56="","",DATOS_FORMS!F56)</f>
        <v/>
      </c>
      <c r="G56" s="22" t="str">
        <f>IF(DATOS_FORMS!G56="","",IFERROR(VLOOKUP(TRIM(DATOS_FORMS!G56),ESCALAS!$A$60:$B$62,2,0),"?"))</f>
        <v/>
      </c>
      <c r="H56" s="23" t="str">
        <f>IF(DATOS_FORMS!H56="","",DATOS_FORMS!H56)</f>
        <v/>
      </c>
      <c r="I56" s="22" t="str">
        <f>IF(DATOS_FORMS!I56="","",IFERROR(VLOOKUP(TRIM(DATOS_FORMS!I56),ESCALAS!$A$60:$B$62,2,0),"?"))</f>
        <v/>
      </c>
      <c r="J56" s="22" t="str">
        <f>IF(DATOS_FORMS!J56="","",IFERROR(VLOOKUP(TRIM(DATOS_FORMS!J56),ESCALAS!$A$73:$B$86,2,0),7))</f>
        <v/>
      </c>
      <c r="K56" s="22" t="str">
        <f>IF(DATOS_FORMS!K56="","",IFERROR(VLOOKUP(TRIM(DATOS_FORMS!K56),ESCALAS!$A$6:$B$12,2,0),"?"))</f>
        <v/>
      </c>
      <c r="L56" s="22" t="str">
        <f>IF(DATOS_FORMS!L56="","",IFERROR(VLOOKUP(TRIM(DATOS_FORMS!L56),ESCALAS!$A$6:$B$12,2,0),"?"))</f>
        <v/>
      </c>
      <c r="M56" s="22" t="str">
        <f>IF(DATOS_FORMS!M56="","",IFERROR(VLOOKUP(TRIM(DATOS_FORMS!M56),ESCALAS!$A$6:$B$12,2,0),"?"))</f>
        <v/>
      </c>
      <c r="N56" s="22" t="str">
        <f>IF(DATOS_FORMS!N56="","",IFERROR(VLOOKUP(TRIM(DATOS_FORMS!N56),ESCALAS!$A$6:$B$12,2,0),"?"))</f>
        <v/>
      </c>
      <c r="O56" s="22" t="str">
        <f>IF(DATOS_FORMS!O56="","",IFERROR(VLOOKUP(TRIM(DATOS_FORMS!O56),ESCALAS!$A$6:$B$12,2,0),"?"))</f>
        <v/>
      </c>
      <c r="P56" s="22" t="str">
        <f>IF(DATOS_FORMS!P56="","",IFERROR(VLOOKUP(TRIM(DATOS_FORMS!P56),ESCALAS!$A$6:$B$12,2,0),"?"))</f>
        <v/>
      </c>
      <c r="Q56" s="22" t="str">
        <f>IF(DATOS_FORMS!Q56="","",IFERROR(VLOOKUP(TRIM(DATOS_FORMS!Q56),ESCALAS!$A$6:$B$12,2,0),"?"))</f>
        <v/>
      </c>
      <c r="R56" s="22" t="str">
        <f>IF(DATOS_FORMS!R56="","",IFERROR(VLOOKUP(TRIM(DATOS_FORMS!R56),ESCALAS!$A$6:$B$12,2,0),"?"))</f>
        <v/>
      </c>
      <c r="S56" s="22" t="str">
        <f>IF(DATOS_FORMS!S56="","",IFERROR(VLOOKUP(TRIM(DATOS_FORMS!S56),ESCALAS!$A$6:$B$12,2,0),"?"))</f>
        <v/>
      </c>
      <c r="T56" s="22" t="str">
        <f>IF(DATOS_FORMS!T56="","",IFERROR(VLOOKUP(TRIM(DATOS_FORMS!T56),ESCALAS!$A$6:$B$12,2,0),"?"))</f>
        <v/>
      </c>
      <c r="U56" s="22" t="str">
        <f>IF(DATOS_FORMS!U56="","",IFERROR(VLOOKUP(TRIM(DATOS_FORMS!U56),ESCALAS!$A$17:$B$20,2,0),"?"))</f>
        <v/>
      </c>
      <c r="V56" s="22" t="str">
        <f>IF(DATOS_FORMS!V56="","",IFERROR(VLOOKUP(TRIM(DATOS_FORMS!V56),ESCALAS!$A$17:$B$20,2,0),"?"))</f>
        <v/>
      </c>
      <c r="W56" s="22" t="str">
        <f>IF(DATOS_FORMS!W56="","",IFERROR(VLOOKUP(TRIM(DATOS_FORMS!W56),ESCALAS!$A$17:$B$20,2,0),"?"))</f>
        <v/>
      </c>
      <c r="X56" s="22" t="str">
        <f>IF(DATOS_FORMS!X56="","",IFERROR(VLOOKUP(TRIM(DATOS_FORMS!X56),ESCALAS!$A$17:$B$20,2,0),"?"))</f>
        <v/>
      </c>
      <c r="Y56" s="22" t="str">
        <f>IF(DATOS_FORMS!Y56="","",IFERROR(VLOOKUP(TRIM(DATOS_FORMS!Y56),ESCALAS!$A$17:$B$20,2,0),"?"))</f>
        <v/>
      </c>
      <c r="Z56" s="22" t="str">
        <f>IF(DATOS_FORMS!Z56="","",IFERROR(VLOOKUP(TRIM(DATOS_FORMS!Z56),ESCALAS!$A$17:$B$20,2,0),"?"))</f>
        <v/>
      </c>
      <c r="AA56" s="22" t="str">
        <f>IF(DATOS_FORMS!AA56="","",IFERROR(VLOOKUP(TRIM(DATOS_FORMS!AA56),ESCALAS!$A$17:$B$20,2,0),"?"))</f>
        <v/>
      </c>
      <c r="AB56" s="22" t="str">
        <f>IF(DATOS_FORMS!AB56="","",IFERROR(VLOOKUP(TRIM(DATOS_FORMS!AB56),ESCALAS!$A$17:$B$20,2,0),"?"))</f>
        <v/>
      </c>
      <c r="AC56" s="22" t="str">
        <f>IF(DATOS_FORMS!AC56="","",IFERROR(VLOOKUP(TRIM(DATOS_FORMS!AC56),ESCALAS!$A$25:$B$30,2,0),"?"))</f>
        <v/>
      </c>
      <c r="AD56" s="22" t="str">
        <f>IF(DATOS_FORMS!AD56="","",IFERROR(VLOOKUP(TRIM(DATOS_FORMS!AD56),ESCALAS!$A$25:$B$30,2,0),"?"))</f>
        <v/>
      </c>
      <c r="AE56" s="22" t="str">
        <f>IF(DATOS_FORMS!AE56="","",IFERROR(VLOOKUP(TRIM(DATOS_FORMS!AE56),ESCALAS!$A$25:$B$30,2,0),"?"))</f>
        <v/>
      </c>
      <c r="AF56" s="22" t="str">
        <f>IF(DATOS_FORMS!AF56="","",IFERROR(VLOOKUP(TRIM(DATOS_FORMS!AF56),ESCALAS!$A$25:$B$30,2,0),"?"))</f>
        <v/>
      </c>
      <c r="AG56" s="22" t="str">
        <f>IF(DATOS_FORMS!AG56="","",IFERROR(VLOOKUP(TRIM(DATOS_FORMS!AG56),ESCALAS!$A$25:$B$30,2,0),"?"))</f>
        <v/>
      </c>
      <c r="AH56" s="22" t="str">
        <f>IF(DATOS_FORMS!AH56="","",IFERROR(VLOOKUP(TRIM(DATOS_FORMS!AH56),ESCALAS!$A$25:$B$30,2,0),"?"))</f>
        <v/>
      </c>
      <c r="AI56" s="22" t="str">
        <f>IF(DATOS_FORMS!AI56="","",IFERROR(VLOOKUP(TRIM(DATOS_FORMS!AI56),ESCALAS!$A$25:$B$30,2,0),"?"))</f>
        <v/>
      </c>
      <c r="AJ56" s="22" t="str">
        <f>IF(DATOS_FORMS!AJ56="","",IFERROR(VLOOKUP(TRIM(DATOS_FORMS!AJ56),ESCALAS!$A$25:$B$30,2,0),"?"))</f>
        <v/>
      </c>
      <c r="AK56" s="22" t="str">
        <f>IF(DATOS_FORMS!AK56="","",IFERROR(VLOOKUP(TRIM(DATOS_FORMS!AK56),ESCALAS!$A$25:$B$30,2,0),"?"))</f>
        <v/>
      </c>
      <c r="AL56" s="22" t="str">
        <f>IF(DATOS_FORMS!AL56="","",IFERROR(VLOOKUP(TRIM(DATOS_FORMS!AL56),ESCALAS!$A$25:$B$30,2,0),"?"))</f>
        <v/>
      </c>
      <c r="AM56" s="22" t="str">
        <f>IF(DATOS_FORMS!AM56="","",IFERROR(VLOOKUP(TRIM(DATOS_FORMS!AM56),ESCALAS!$A$35:$B$41,2,0),"?"))</f>
        <v/>
      </c>
      <c r="AN56" s="22" t="str">
        <f>IF(DATOS_FORMS!AN56="","",IFERROR(VLOOKUP(TRIM(DATOS_FORMS!AN56),ESCALAS!$A$35:$B$41,2,0),"?"))</f>
        <v/>
      </c>
      <c r="AO56" s="22" t="str">
        <f>IF(DATOS_FORMS!AO56="","",IFERROR(VLOOKUP(TRIM(DATOS_FORMS!AO56),ESCALAS!$A$35:$B$41,2,0),"?"))</f>
        <v/>
      </c>
      <c r="AP56" s="22" t="str">
        <f>IF(DATOS_FORMS!AP56="","",IFERROR(VLOOKUP(TRIM(DATOS_FORMS!AP56),ESCALAS!$A$35:$B$41,2,0),"?"))</f>
        <v/>
      </c>
      <c r="AQ56" s="22" t="str">
        <f>IF(DATOS_FORMS!AQ56="","",IFERROR(VLOOKUP(TRIM(DATOS_FORMS!AQ56),ESCALAS!$A$35:$B$41,2,0),"?"))</f>
        <v/>
      </c>
      <c r="AR56" s="22" t="str">
        <f>IF(DATOS_FORMS!AR56="","",IFERROR(VLOOKUP(TRIM(DATOS_FORMS!AR56),ESCALAS!$A$35:$B$41,2,0),"?"))</f>
        <v/>
      </c>
      <c r="AS56" s="22" t="str">
        <f>IF(DATOS_FORMS!AS56="","",IFERROR(VLOOKUP(TRIM(DATOS_FORMS!AS56),ESCALAS!$A$35:$B$41,2,0),"?"))</f>
        <v/>
      </c>
      <c r="AT56" s="22" t="str">
        <f>IF(DATOS_FORMS!AT56="","",IFERROR(VLOOKUP(TRIM(DATOS_FORMS!AT56),ESCALAS!$A$35:$B$41,2,0),"?"))</f>
        <v/>
      </c>
      <c r="AU56" s="22" t="str">
        <f>IF(DATOS_FORMS!AU56="","",IFERROR(VLOOKUP(TRIM(DATOS_FORMS!AU56),ESCALAS!$A$35:$B$41,2,0),"?"))</f>
        <v/>
      </c>
      <c r="AV56" s="22" t="str">
        <f>IF(DATOS_FORMS!AV56="","",IFERROR(VLOOKUP(TRIM(DATOS_FORMS!AV56),ESCALAS!$A$46:$B$49,2,0),"?"))</f>
        <v/>
      </c>
      <c r="AW56" s="22" t="str">
        <f>IF(DATOS_FORMS!AW56="","",IFERROR(VLOOKUP(TRIM(DATOS_FORMS!AW56),ESCALAS!$A$46:$B$49,2,0),"?"))</f>
        <v/>
      </c>
      <c r="AX56" s="22" t="str">
        <f>IF(DATOS_FORMS!AX56="","",IFERROR(VLOOKUP(TRIM(DATOS_FORMS!AX56),ESCALAS!$A$46:$B$49,2,0),"?"))</f>
        <v/>
      </c>
      <c r="AY56" s="22" t="str">
        <f>IF(DATOS_FORMS!AY56="","",IFERROR(VLOOKUP(TRIM(DATOS_FORMS!AY56),ESCALAS!$A$46:$B$49,2,0),"?"))</f>
        <v/>
      </c>
      <c r="AZ56" s="22" t="str">
        <f>IF(DATOS_FORMS!AZ56="","",IFERROR(VLOOKUP(TRIM(DATOS_FORMS!AZ56),ESCALAS!$A$46:$B$49,2,0),"?"))</f>
        <v/>
      </c>
      <c r="BA56" s="22" t="str">
        <f>IF(DATOS_FORMS!BA56="","",IFERROR(VLOOKUP(TRIM(DATOS_FORMS!BA56),ESCALAS!$A$46:$B$49,2,0),"?"))</f>
        <v/>
      </c>
      <c r="BB56" s="22" t="str">
        <f>IF(DATOS_FORMS!BB56="","",IFERROR(VLOOKUP(TRIM(DATOS_FORMS!BB56),ESCALAS!$A$46:$B$49,2,0),"?"))</f>
        <v/>
      </c>
      <c r="BC56" s="22" t="str">
        <f>IF(DATOS_FORMS!BC56="","",IFERROR(VLOOKUP(TRIM(DATOS_FORMS!BC56),ESCALAS!$A$46:$B$49,2,0),"?"))</f>
        <v/>
      </c>
      <c r="BD56" s="22" t="str">
        <f>IF(DATOS_FORMS!BD56="","",IFERROR(VLOOKUP(TRIM(DATOS_FORMS!BD56),ESCALAS!$A$46:$B$49,2,0),"?"))</f>
        <v/>
      </c>
      <c r="BE56" s="22" t="str">
        <f>IF(DATOS_FORMS!BE56="","",IFERROR(VLOOKUP(TRIM(DATOS_FORMS!BE56),ESCALAS!$A$46:$B$49,2,0),"?"))</f>
        <v/>
      </c>
      <c r="BF56" s="22" t="str">
        <f>IF(DATOS_FORMS!BF56="","",IFERROR(VLOOKUP(TRIM(DATOS_FORMS!BF56),ESCALAS!$A$46:$B$49,2,0),"?"))</f>
        <v/>
      </c>
      <c r="BG56" s="22" t="str">
        <f>IF(DATOS_FORMS!BG56="","",IFERROR(VLOOKUP(TRIM(DATOS_FORMS!BG56),ESCALAS!$A$46:$B$49,2,0),"?"))</f>
        <v/>
      </c>
      <c r="BH56" s="22" t="str">
        <f>IF(DATOS_FORMS!BH56="","",IFERROR(VLOOKUP(TRIM(DATOS_FORMS!BH56),ESCALAS!$A$46:$B$49,2,0),"?"))</f>
        <v/>
      </c>
      <c r="BI56" s="22" t="str">
        <f>IF(DATOS_FORMS!BI56="","",IFERROR(VLOOKUP(TRIM(DATOS_FORMS!BI56),ESCALAS!$A$46:$B$49,2,0),"?"))</f>
        <v/>
      </c>
      <c r="BJ56" s="22" t="str">
        <f>IF(DATOS_FORMS!BJ56="","",IFERROR(VLOOKUP(TRIM(DATOS_FORMS!BJ56),ESCALAS!$A$46:$B$49,2,0),"?"))</f>
        <v/>
      </c>
    </row>
    <row r="57" spans="1:62" x14ac:dyDescent="0.25">
      <c r="A57" s="22" t="str">
        <f>IF(DATOS_FORMS!B57="","",ROW()-1)</f>
        <v/>
      </c>
      <c r="B57" s="22" t="str">
        <f>IF(DATOS_FORMS!B57="","",IFERROR(VALUE(TRIM(DATOS_FORMS!B57)),IFERROR(VALUE(LEFT(TRIM(DATOS_FORMS!B57),FIND(" ",TRIM(DATOS_FORMS!B57)&amp;" ")-1)),"?")))</f>
        <v/>
      </c>
      <c r="C57" s="22" t="str">
        <f>IF(DATOS_FORMS!C57="","",IFERROR(VLOOKUP(TRIM(DATOS_FORMS!C57),ESCALAS!$A$54:$B$55,2,0),"?"))</f>
        <v/>
      </c>
      <c r="D57" s="22" t="str">
        <f>IF(DATOS_FORMS!D57="","",IFERROR(VLOOKUP(TRIM(DATOS_FORMS!D57),ESCALAS!$A$67:$B$68,2,0),"?"))</f>
        <v/>
      </c>
      <c r="E57" s="23" t="str">
        <f>IF(DATOS_FORMS!E57="","",DATOS_FORMS!E57)</f>
        <v/>
      </c>
      <c r="F57" s="23" t="str">
        <f>IF(DATOS_FORMS!F57="","",DATOS_FORMS!F57)</f>
        <v/>
      </c>
      <c r="G57" s="22" t="str">
        <f>IF(DATOS_FORMS!G57="","",IFERROR(VLOOKUP(TRIM(DATOS_FORMS!G57),ESCALAS!$A$60:$B$62,2,0),"?"))</f>
        <v/>
      </c>
      <c r="H57" s="23" t="str">
        <f>IF(DATOS_FORMS!H57="","",DATOS_FORMS!H57)</f>
        <v/>
      </c>
      <c r="I57" s="22" t="str">
        <f>IF(DATOS_FORMS!I57="","",IFERROR(VLOOKUP(TRIM(DATOS_FORMS!I57),ESCALAS!$A$60:$B$62,2,0),"?"))</f>
        <v/>
      </c>
      <c r="J57" s="22" t="str">
        <f>IF(DATOS_FORMS!J57="","",IFERROR(VLOOKUP(TRIM(DATOS_FORMS!J57),ESCALAS!$A$73:$B$86,2,0),7))</f>
        <v/>
      </c>
      <c r="K57" s="22" t="str">
        <f>IF(DATOS_FORMS!K57="","",IFERROR(VLOOKUP(TRIM(DATOS_FORMS!K57),ESCALAS!$A$6:$B$12,2,0),"?"))</f>
        <v/>
      </c>
      <c r="L57" s="22" t="str">
        <f>IF(DATOS_FORMS!L57="","",IFERROR(VLOOKUP(TRIM(DATOS_FORMS!L57),ESCALAS!$A$6:$B$12,2,0),"?"))</f>
        <v/>
      </c>
      <c r="M57" s="22" t="str">
        <f>IF(DATOS_FORMS!M57="","",IFERROR(VLOOKUP(TRIM(DATOS_FORMS!M57),ESCALAS!$A$6:$B$12,2,0),"?"))</f>
        <v/>
      </c>
      <c r="N57" s="22" t="str">
        <f>IF(DATOS_FORMS!N57="","",IFERROR(VLOOKUP(TRIM(DATOS_FORMS!N57),ESCALAS!$A$6:$B$12,2,0),"?"))</f>
        <v/>
      </c>
      <c r="O57" s="22" t="str">
        <f>IF(DATOS_FORMS!O57="","",IFERROR(VLOOKUP(TRIM(DATOS_FORMS!O57),ESCALAS!$A$6:$B$12,2,0),"?"))</f>
        <v/>
      </c>
      <c r="P57" s="22" t="str">
        <f>IF(DATOS_FORMS!P57="","",IFERROR(VLOOKUP(TRIM(DATOS_FORMS!P57),ESCALAS!$A$6:$B$12,2,0),"?"))</f>
        <v/>
      </c>
      <c r="Q57" s="22" t="str">
        <f>IF(DATOS_FORMS!Q57="","",IFERROR(VLOOKUP(TRIM(DATOS_FORMS!Q57),ESCALAS!$A$6:$B$12,2,0),"?"))</f>
        <v/>
      </c>
      <c r="R57" s="22" t="str">
        <f>IF(DATOS_FORMS!R57="","",IFERROR(VLOOKUP(TRIM(DATOS_FORMS!R57),ESCALAS!$A$6:$B$12,2,0),"?"))</f>
        <v/>
      </c>
      <c r="S57" s="22" t="str">
        <f>IF(DATOS_FORMS!S57="","",IFERROR(VLOOKUP(TRIM(DATOS_FORMS!S57),ESCALAS!$A$6:$B$12,2,0),"?"))</f>
        <v/>
      </c>
      <c r="T57" s="22" t="str">
        <f>IF(DATOS_FORMS!T57="","",IFERROR(VLOOKUP(TRIM(DATOS_FORMS!T57),ESCALAS!$A$6:$B$12,2,0),"?"))</f>
        <v/>
      </c>
      <c r="U57" s="22" t="str">
        <f>IF(DATOS_FORMS!U57="","",IFERROR(VLOOKUP(TRIM(DATOS_FORMS!U57),ESCALAS!$A$17:$B$20,2,0),"?"))</f>
        <v/>
      </c>
      <c r="V57" s="22" t="str">
        <f>IF(DATOS_FORMS!V57="","",IFERROR(VLOOKUP(TRIM(DATOS_FORMS!V57),ESCALAS!$A$17:$B$20,2,0),"?"))</f>
        <v/>
      </c>
      <c r="W57" s="22" t="str">
        <f>IF(DATOS_FORMS!W57="","",IFERROR(VLOOKUP(TRIM(DATOS_FORMS!W57),ESCALAS!$A$17:$B$20,2,0),"?"))</f>
        <v/>
      </c>
      <c r="X57" s="22" t="str">
        <f>IF(DATOS_FORMS!X57="","",IFERROR(VLOOKUP(TRIM(DATOS_FORMS!X57),ESCALAS!$A$17:$B$20,2,0),"?"))</f>
        <v/>
      </c>
      <c r="Y57" s="22" t="str">
        <f>IF(DATOS_FORMS!Y57="","",IFERROR(VLOOKUP(TRIM(DATOS_FORMS!Y57),ESCALAS!$A$17:$B$20,2,0),"?"))</f>
        <v/>
      </c>
      <c r="Z57" s="22" t="str">
        <f>IF(DATOS_FORMS!Z57="","",IFERROR(VLOOKUP(TRIM(DATOS_FORMS!Z57),ESCALAS!$A$17:$B$20,2,0),"?"))</f>
        <v/>
      </c>
      <c r="AA57" s="22" t="str">
        <f>IF(DATOS_FORMS!AA57="","",IFERROR(VLOOKUP(TRIM(DATOS_FORMS!AA57),ESCALAS!$A$17:$B$20,2,0),"?"))</f>
        <v/>
      </c>
      <c r="AB57" s="22" t="str">
        <f>IF(DATOS_FORMS!AB57="","",IFERROR(VLOOKUP(TRIM(DATOS_FORMS!AB57),ESCALAS!$A$17:$B$20,2,0),"?"))</f>
        <v/>
      </c>
      <c r="AC57" s="22" t="str">
        <f>IF(DATOS_FORMS!AC57="","",IFERROR(VLOOKUP(TRIM(DATOS_FORMS!AC57),ESCALAS!$A$25:$B$30,2,0),"?"))</f>
        <v/>
      </c>
      <c r="AD57" s="22" t="str">
        <f>IF(DATOS_FORMS!AD57="","",IFERROR(VLOOKUP(TRIM(DATOS_FORMS!AD57),ESCALAS!$A$25:$B$30,2,0),"?"))</f>
        <v/>
      </c>
      <c r="AE57" s="22" t="str">
        <f>IF(DATOS_FORMS!AE57="","",IFERROR(VLOOKUP(TRIM(DATOS_FORMS!AE57),ESCALAS!$A$25:$B$30,2,0),"?"))</f>
        <v/>
      </c>
      <c r="AF57" s="22" t="str">
        <f>IF(DATOS_FORMS!AF57="","",IFERROR(VLOOKUP(TRIM(DATOS_FORMS!AF57),ESCALAS!$A$25:$B$30,2,0),"?"))</f>
        <v/>
      </c>
      <c r="AG57" s="22" t="str">
        <f>IF(DATOS_FORMS!AG57="","",IFERROR(VLOOKUP(TRIM(DATOS_FORMS!AG57),ESCALAS!$A$25:$B$30,2,0),"?"))</f>
        <v/>
      </c>
      <c r="AH57" s="22" t="str">
        <f>IF(DATOS_FORMS!AH57="","",IFERROR(VLOOKUP(TRIM(DATOS_FORMS!AH57),ESCALAS!$A$25:$B$30,2,0),"?"))</f>
        <v/>
      </c>
      <c r="AI57" s="22" t="str">
        <f>IF(DATOS_FORMS!AI57="","",IFERROR(VLOOKUP(TRIM(DATOS_FORMS!AI57),ESCALAS!$A$25:$B$30,2,0),"?"))</f>
        <v/>
      </c>
      <c r="AJ57" s="22" t="str">
        <f>IF(DATOS_FORMS!AJ57="","",IFERROR(VLOOKUP(TRIM(DATOS_FORMS!AJ57),ESCALAS!$A$25:$B$30,2,0),"?"))</f>
        <v/>
      </c>
      <c r="AK57" s="22" t="str">
        <f>IF(DATOS_FORMS!AK57="","",IFERROR(VLOOKUP(TRIM(DATOS_FORMS!AK57),ESCALAS!$A$25:$B$30,2,0),"?"))</f>
        <v/>
      </c>
      <c r="AL57" s="22" t="str">
        <f>IF(DATOS_FORMS!AL57="","",IFERROR(VLOOKUP(TRIM(DATOS_FORMS!AL57),ESCALAS!$A$25:$B$30,2,0),"?"))</f>
        <v/>
      </c>
      <c r="AM57" s="22" t="str">
        <f>IF(DATOS_FORMS!AM57="","",IFERROR(VLOOKUP(TRIM(DATOS_FORMS!AM57),ESCALAS!$A$35:$B$41,2,0),"?"))</f>
        <v/>
      </c>
      <c r="AN57" s="22" t="str">
        <f>IF(DATOS_FORMS!AN57="","",IFERROR(VLOOKUP(TRIM(DATOS_FORMS!AN57),ESCALAS!$A$35:$B$41,2,0),"?"))</f>
        <v/>
      </c>
      <c r="AO57" s="22" t="str">
        <f>IF(DATOS_FORMS!AO57="","",IFERROR(VLOOKUP(TRIM(DATOS_FORMS!AO57),ESCALAS!$A$35:$B$41,2,0),"?"))</f>
        <v/>
      </c>
      <c r="AP57" s="22" t="str">
        <f>IF(DATOS_FORMS!AP57="","",IFERROR(VLOOKUP(TRIM(DATOS_FORMS!AP57),ESCALAS!$A$35:$B$41,2,0),"?"))</f>
        <v/>
      </c>
      <c r="AQ57" s="22" t="str">
        <f>IF(DATOS_FORMS!AQ57="","",IFERROR(VLOOKUP(TRIM(DATOS_FORMS!AQ57),ESCALAS!$A$35:$B$41,2,0),"?"))</f>
        <v/>
      </c>
      <c r="AR57" s="22" t="str">
        <f>IF(DATOS_FORMS!AR57="","",IFERROR(VLOOKUP(TRIM(DATOS_FORMS!AR57),ESCALAS!$A$35:$B$41,2,0),"?"))</f>
        <v/>
      </c>
      <c r="AS57" s="22" t="str">
        <f>IF(DATOS_FORMS!AS57="","",IFERROR(VLOOKUP(TRIM(DATOS_FORMS!AS57),ESCALAS!$A$35:$B$41,2,0),"?"))</f>
        <v/>
      </c>
      <c r="AT57" s="22" t="str">
        <f>IF(DATOS_FORMS!AT57="","",IFERROR(VLOOKUP(TRIM(DATOS_FORMS!AT57),ESCALAS!$A$35:$B$41,2,0),"?"))</f>
        <v/>
      </c>
      <c r="AU57" s="22" t="str">
        <f>IF(DATOS_FORMS!AU57="","",IFERROR(VLOOKUP(TRIM(DATOS_FORMS!AU57),ESCALAS!$A$35:$B$41,2,0),"?"))</f>
        <v/>
      </c>
      <c r="AV57" s="22" t="str">
        <f>IF(DATOS_FORMS!AV57="","",IFERROR(VLOOKUP(TRIM(DATOS_FORMS!AV57),ESCALAS!$A$46:$B$49,2,0),"?"))</f>
        <v/>
      </c>
      <c r="AW57" s="22" t="str">
        <f>IF(DATOS_FORMS!AW57="","",IFERROR(VLOOKUP(TRIM(DATOS_FORMS!AW57),ESCALAS!$A$46:$B$49,2,0),"?"))</f>
        <v/>
      </c>
      <c r="AX57" s="22" t="str">
        <f>IF(DATOS_FORMS!AX57="","",IFERROR(VLOOKUP(TRIM(DATOS_FORMS!AX57),ESCALAS!$A$46:$B$49,2,0),"?"))</f>
        <v/>
      </c>
      <c r="AY57" s="22" t="str">
        <f>IF(DATOS_FORMS!AY57="","",IFERROR(VLOOKUP(TRIM(DATOS_FORMS!AY57),ESCALAS!$A$46:$B$49,2,0),"?"))</f>
        <v/>
      </c>
      <c r="AZ57" s="22" t="str">
        <f>IF(DATOS_FORMS!AZ57="","",IFERROR(VLOOKUP(TRIM(DATOS_FORMS!AZ57),ESCALAS!$A$46:$B$49,2,0),"?"))</f>
        <v/>
      </c>
      <c r="BA57" s="22" t="str">
        <f>IF(DATOS_FORMS!BA57="","",IFERROR(VLOOKUP(TRIM(DATOS_FORMS!BA57),ESCALAS!$A$46:$B$49,2,0),"?"))</f>
        <v/>
      </c>
      <c r="BB57" s="22" t="str">
        <f>IF(DATOS_FORMS!BB57="","",IFERROR(VLOOKUP(TRIM(DATOS_FORMS!BB57),ESCALAS!$A$46:$B$49,2,0),"?"))</f>
        <v/>
      </c>
      <c r="BC57" s="22" t="str">
        <f>IF(DATOS_FORMS!BC57="","",IFERROR(VLOOKUP(TRIM(DATOS_FORMS!BC57),ESCALAS!$A$46:$B$49,2,0),"?"))</f>
        <v/>
      </c>
      <c r="BD57" s="22" t="str">
        <f>IF(DATOS_FORMS!BD57="","",IFERROR(VLOOKUP(TRIM(DATOS_FORMS!BD57),ESCALAS!$A$46:$B$49,2,0),"?"))</f>
        <v/>
      </c>
      <c r="BE57" s="22" t="str">
        <f>IF(DATOS_FORMS!BE57="","",IFERROR(VLOOKUP(TRIM(DATOS_FORMS!BE57),ESCALAS!$A$46:$B$49,2,0),"?"))</f>
        <v/>
      </c>
      <c r="BF57" s="22" t="str">
        <f>IF(DATOS_FORMS!BF57="","",IFERROR(VLOOKUP(TRIM(DATOS_FORMS!BF57),ESCALAS!$A$46:$B$49,2,0),"?"))</f>
        <v/>
      </c>
      <c r="BG57" s="22" t="str">
        <f>IF(DATOS_FORMS!BG57="","",IFERROR(VLOOKUP(TRIM(DATOS_FORMS!BG57),ESCALAS!$A$46:$B$49,2,0),"?"))</f>
        <v/>
      </c>
      <c r="BH57" s="22" t="str">
        <f>IF(DATOS_FORMS!BH57="","",IFERROR(VLOOKUP(TRIM(DATOS_FORMS!BH57),ESCALAS!$A$46:$B$49,2,0),"?"))</f>
        <v/>
      </c>
      <c r="BI57" s="22" t="str">
        <f>IF(DATOS_FORMS!BI57="","",IFERROR(VLOOKUP(TRIM(DATOS_FORMS!BI57),ESCALAS!$A$46:$B$49,2,0),"?"))</f>
        <v/>
      </c>
      <c r="BJ57" s="22" t="str">
        <f>IF(DATOS_FORMS!BJ57="","",IFERROR(VLOOKUP(TRIM(DATOS_FORMS!BJ57),ESCALAS!$A$46:$B$49,2,0),"?"))</f>
        <v/>
      </c>
    </row>
    <row r="58" spans="1:62" x14ac:dyDescent="0.25">
      <c r="A58" s="22" t="str">
        <f>IF(DATOS_FORMS!B58="","",ROW()-1)</f>
        <v/>
      </c>
      <c r="B58" s="22" t="str">
        <f>IF(DATOS_FORMS!B58="","",IFERROR(VALUE(TRIM(DATOS_FORMS!B58)),IFERROR(VALUE(LEFT(TRIM(DATOS_FORMS!B58),FIND(" ",TRIM(DATOS_FORMS!B58)&amp;" ")-1)),"?")))</f>
        <v/>
      </c>
      <c r="C58" s="22" t="str">
        <f>IF(DATOS_FORMS!C58="","",IFERROR(VLOOKUP(TRIM(DATOS_FORMS!C58),ESCALAS!$A$54:$B$55,2,0),"?"))</f>
        <v/>
      </c>
      <c r="D58" s="22" t="str">
        <f>IF(DATOS_FORMS!D58="","",IFERROR(VLOOKUP(TRIM(DATOS_FORMS!D58),ESCALAS!$A$67:$B$68,2,0),"?"))</f>
        <v/>
      </c>
      <c r="E58" s="23" t="str">
        <f>IF(DATOS_FORMS!E58="","",DATOS_FORMS!E58)</f>
        <v/>
      </c>
      <c r="F58" s="23" t="str">
        <f>IF(DATOS_FORMS!F58="","",DATOS_FORMS!F58)</f>
        <v/>
      </c>
      <c r="G58" s="22" t="str">
        <f>IF(DATOS_FORMS!G58="","",IFERROR(VLOOKUP(TRIM(DATOS_FORMS!G58),ESCALAS!$A$60:$B$62,2,0),"?"))</f>
        <v/>
      </c>
      <c r="H58" s="23" t="str">
        <f>IF(DATOS_FORMS!H58="","",DATOS_FORMS!H58)</f>
        <v/>
      </c>
      <c r="I58" s="22" t="str">
        <f>IF(DATOS_FORMS!I58="","",IFERROR(VLOOKUP(TRIM(DATOS_FORMS!I58),ESCALAS!$A$60:$B$62,2,0),"?"))</f>
        <v/>
      </c>
      <c r="J58" s="22" t="str">
        <f>IF(DATOS_FORMS!J58="","",IFERROR(VLOOKUP(TRIM(DATOS_FORMS!J58),ESCALAS!$A$73:$B$86,2,0),7))</f>
        <v/>
      </c>
      <c r="K58" s="22" t="str">
        <f>IF(DATOS_FORMS!K58="","",IFERROR(VLOOKUP(TRIM(DATOS_FORMS!K58),ESCALAS!$A$6:$B$12,2,0),"?"))</f>
        <v/>
      </c>
      <c r="L58" s="22" t="str">
        <f>IF(DATOS_FORMS!L58="","",IFERROR(VLOOKUP(TRIM(DATOS_FORMS!L58),ESCALAS!$A$6:$B$12,2,0),"?"))</f>
        <v/>
      </c>
      <c r="M58" s="22" t="str">
        <f>IF(DATOS_FORMS!M58="","",IFERROR(VLOOKUP(TRIM(DATOS_FORMS!M58),ESCALAS!$A$6:$B$12,2,0),"?"))</f>
        <v/>
      </c>
      <c r="N58" s="22" t="str">
        <f>IF(DATOS_FORMS!N58="","",IFERROR(VLOOKUP(TRIM(DATOS_FORMS!N58),ESCALAS!$A$6:$B$12,2,0),"?"))</f>
        <v/>
      </c>
      <c r="O58" s="22" t="str">
        <f>IF(DATOS_FORMS!O58="","",IFERROR(VLOOKUP(TRIM(DATOS_FORMS!O58),ESCALAS!$A$6:$B$12,2,0),"?"))</f>
        <v/>
      </c>
      <c r="P58" s="22" t="str">
        <f>IF(DATOS_FORMS!P58="","",IFERROR(VLOOKUP(TRIM(DATOS_FORMS!P58),ESCALAS!$A$6:$B$12,2,0),"?"))</f>
        <v/>
      </c>
      <c r="Q58" s="22" t="str">
        <f>IF(DATOS_FORMS!Q58="","",IFERROR(VLOOKUP(TRIM(DATOS_FORMS!Q58),ESCALAS!$A$6:$B$12,2,0),"?"))</f>
        <v/>
      </c>
      <c r="R58" s="22" t="str">
        <f>IF(DATOS_FORMS!R58="","",IFERROR(VLOOKUP(TRIM(DATOS_FORMS!R58),ESCALAS!$A$6:$B$12,2,0),"?"))</f>
        <v/>
      </c>
      <c r="S58" s="22" t="str">
        <f>IF(DATOS_FORMS!S58="","",IFERROR(VLOOKUP(TRIM(DATOS_FORMS!S58),ESCALAS!$A$6:$B$12,2,0),"?"))</f>
        <v/>
      </c>
      <c r="T58" s="22" t="str">
        <f>IF(DATOS_FORMS!T58="","",IFERROR(VLOOKUP(TRIM(DATOS_FORMS!T58),ESCALAS!$A$6:$B$12,2,0),"?"))</f>
        <v/>
      </c>
      <c r="U58" s="22" t="str">
        <f>IF(DATOS_FORMS!U58="","",IFERROR(VLOOKUP(TRIM(DATOS_FORMS!U58),ESCALAS!$A$17:$B$20,2,0),"?"))</f>
        <v/>
      </c>
      <c r="V58" s="22" t="str">
        <f>IF(DATOS_FORMS!V58="","",IFERROR(VLOOKUP(TRIM(DATOS_FORMS!V58),ESCALAS!$A$17:$B$20,2,0),"?"))</f>
        <v/>
      </c>
      <c r="W58" s="22" t="str">
        <f>IF(DATOS_FORMS!W58="","",IFERROR(VLOOKUP(TRIM(DATOS_FORMS!W58),ESCALAS!$A$17:$B$20,2,0),"?"))</f>
        <v/>
      </c>
      <c r="X58" s="22" t="str">
        <f>IF(DATOS_FORMS!X58="","",IFERROR(VLOOKUP(TRIM(DATOS_FORMS!X58),ESCALAS!$A$17:$B$20,2,0),"?"))</f>
        <v/>
      </c>
      <c r="Y58" s="22" t="str">
        <f>IF(DATOS_FORMS!Y58="","",IFERROR(VLOOKUP(TRIM(DATOS_FORMS!Y58),ESCALAS!$A$17:$B$20,2,0),"?"))</f>
        <v/>
      </c>
      <c r="Z58" s="22" t="str">
        <f>IF(DATOS_FORMS!Z58="","",IFERROR(VLOOKUP(TRIM(DATOS_FORMS!Z58),ESCALAS!$A$17:$B$20,2,0),"?"))</f>
        <v/>
      </c>
      <c r="AA58" s="22" t="str">
        <f>IF(DATOS_FORMS!AA58="","",IFERROR(VLOOKUP(TRIM(DATOS_FORMS!AA58),ESCALAS!$A$17:$B$20,2,0),"?"))</f>
        <v/>
      </c>
      <c r="AB58" s="22" t="str">
        <f>IF(DATOS_FORMS!AB58="","",IFERROR(VLOOKUP(TRIM(DATOS_FORMS!AB58),ESCALAS!$A$17:$B$20,2,0),"?"))</f>
        <v/>
      </c>
      <c r="AC58" s="22" t="str">
        <f>IF(DATOS_FORMS!AC58="","",IFERROR(VLOOKUP(TRIM(DATOS_FORMS!AC58),ESCALAS!$A$25:$B$30,2,0),"?"))</f>
        <v/>
      </c>
      <c r="AD58" s="22" t="str">
        <f>IF(DATOS_FORMS!AD58="","",IFERROR(VLOOKUP(TRIM(DATOS_FORMS!AD58),ESCALAS!$A$25:$B$30,2,0),"?"))</f>
        <v/>
      </c>
      <c r="AE58" s="22" t="str">
        <f>IF(DATOS_FORMS!AE58="","",IFERROR(VLOOKUP(TRIM(DATOS_FORMS!AE58),ESCALAS!$A$25:$B$30,2,0),"?"))</f>
        <v/>
      </c>
      <c r="AF58" s="22" t="str">
        <f>IF(DATOS_FORMS!AF58="","",IFERROR(VLOOKUP(TRIM(DATOS_FORMS!AF58),ESCALAS!$A$25:$B$30,2,0),"?"))</f>
        <v/>
      </c>
      <c r="AG58" s="22" t="str">
        <f>IF(DATOS_FORMS!AG58="","",IFERROR(VLOOKUP(TRIM(DATOS_FORMS!AG58),ESCALAS!$A$25:$B$30,2,0),"?"))</f>
        <v/>
      </c>
      <c r="AH58" s="22" t="str">
        <f>IF(DATOS_FORMS!AH58="","",IFERROR(VLOOKUP(TRIM(DATOS_FORMS!AH58),ESCALAS!$A$25:$B$30,2,0),"?"))</f>
        <v/>
      </c>
      <c r="AI58" s="22" t="str">
        <f>IF(DATOS_FORMS!AI58="","",IFERROR(VLOOKUP(TRIM(DATOS_FORMS!AI58),ESCALAS!$A$25:$B$30,2,0),"?"))</f>
        <v/>
      </c>
      <c r="AJ58" s="22" t="str">
        <f>IF(DATOS_FORMS!AJ58="","",IFERROR(VLOOKUP(TRIM(DATOS_FORMS!AJ58),ESCALAS!$A$25:$B$30,2,0),"?"))</f>
        <v/>
      </c>
      <c r="AK58" s="22" t="str">
        <f>IF(DATOS_FORMS!AK58="","",IFERROR(VLOOKUP(TRIM(DATOS_FORMS!AK58),ESCALAS!$A$25:$B$30,2,0),"?"))</f>
        <v/>
      </c>
      <c r="AL58" s="22" t="str">
        <f>IF(DATOS_FORMS!AL58="","",IFERROR(VLOOKUP(TRIM(DATOS_FORMS!AL58),ESCALAS!$A$25:$B$30,2,0),"?"))</f>
        <v/>
      </c>
      <c r="AM58" s="22" t="str">
        <f>IF(DATOS_FORMS!AM58="","",IFERROR(VLOOKUP(TRIM(DATOS_FORMS!AM58),ESCALAS!$A$35:$B$41,2,0),"?"))</f>
        <v/>
      </c>
      <c r="AN58" s="22" t="str">
        <f>IF(DATOS_FORMS!AN58="","",IFERROR(VLOOKUP(TRIM(DATOS_FORMS!AN58),ESCALAS!$A$35:$B$41,2,0),"?"))</f>
        <v/>
      </c>
      <c r="AO58" s="22" t="str">
        <f>IF(DATOS_FORMS!AO58="","",IFERROR(VLOOKUP(TRIM(DATOS_FORMS!AO58),ESCALAS!$A$35:$B$41,2,0),"?"))</f>
        <v/>
      </c>
      <c r="AP58" s="22" t="str">
        <f>IF(DATOS_FORMS!AP58="","",IFERROR(VLOOKUP(TRIM(DATOS_FORMS!AP58),ESCALAS!$A$35:$B$41,2,0),"?"))</f>
        <v/>
      </c>
      <c r="AQ58" s="22" t="str">
        <f>IF(DATOS_FORMS!AQ58="","",IFERROR(VLOOKUP(TRIM(DATOS_FORMS!AQ58),ESCALAS!$A$35:$B$41,2,0),"?"))</f>
        <v/>
      </c>
      <c r="AR58" s="22" t="str">
        <f>IF(DATOS_FORMS!AR58="","",IFERROR(VLOOKUP(TRIM(DATOS_FORMS!AR58),ESCALAS!$A$35:$B$41,2,0),"?"))</f>
        <v/>
      </c>
      <c r="AS58" s="22" t="str">
        <f>IF(DATOS_FORMS!AS58="","",IFERROR(VLOOKUP(TRIM(DATOS_FORMS!AS58),ESCALAS!$A$35:$B$41,2,0),"?"))</f>
        <v/>
      </c>
      <c r="AT58" s="22" t="str">
        <f>IF(DATOS_FORMS!AT58="","",IFERROR(VLOOKUP(TRIM(DATOS_FORMS!AT58),ESCALAS!$A$35:$B$41,2,0),"?"))</f>
        <v/>
      </c>
      <c r="AU58" s="22" t="str">
        <f>IF(DATOS_FORMS!AU58="","",IFERROR(VLOOKUP(TRIM(DATOS_FORMS!AU58),ESCALAS!$A$35:$B$41,2,0),"?"))</f>
        <v/>
      </c>
      <c r="AV58" s="22" t="str">
        <f>IF(DATOS_FORMS!AV58="","",IFERROR(VLOOKUP(TRIM(DATOS_FORMS!AV58),ESCALAS!$A$46:$B$49,2,0),"?"))</f>
        <v/>
      </c>
      <c r="AW58" s="22" t="str">
        <f>IF(DATOS_FORMS!AW58="","",IFERROR(VLOOKUP(TRIM(DATOS_FORMS!AW58),ESCALAS!$A$46:$B$49,2,0),"?"))</f>
        <v/>
      </c>
      <c r="AX58" s="22" t="str">
        <f>IF(DATOS_FORMS!AX58="","",IFERROR(VLOOKUP(TRIM(DATOS_FORMS!AX58),ESCALAS!$A$46:$B$49,2,0),"?"))</f>
        <v/>
      </c>
      <c r="AY58" s="22" t="str">
        <f>IF(DATOS_FORMS!AY58="","",IFERROR(VLOOKUP(TRIM(DATOS_FORMS!AY58),ESCALAS!$A$46:$B$49,2,0),"?"))</f>
        <v/>
      </c>
      <c r="AZ58" s="22" t="str">
        <f>IF(DATOS_FORMS!AZ58="","",IFERROR(VLOOKUP(TRIM(DATOS_FORMS!AZ58),ESCALAS!$A$46:$B$49,2,0),"?"))</f>
        <v/>
      </c>
      <c r="BA58" s="22" t="str">
        <f>IF(DATOS_FORMS!BA58="","",IFERROR(VLOOKUP(TRIM(DATOS_FORMS!BA58),ESCALAS!$A$46:$B$49,2,0),"?"))</f>
        <v/>
      </c>
      <c r="BB58" s="22" t="str">
        <f>IF(DATOS_FORMS!BB58="","",IFERROR(VLOOKUP(TRIM(DATOS_FORMS!BB58),ESCALAS!$A$46:$B$49,2,0),"?"))</f>
        <v/>
      </c>
      <c r="BC58" s="22" t="str">
        <f>IF(DATOS_FORMS!BC58="","",IFERROR(VLOOKUP(TRIM(DATOS_FORMS!BC58),ESCALAS!$A$46:$B$49,2,0),"?"))</f>
        <v/>
      </c>
      <c r="BD58" s="22" t="str">
        <f>IF(DATOS_FORMS!BD58="","",IFERROR(VLOOKUP(TRIM(DATOS_FORMS!BD58),ESCALAS!$A$46:$B$49,2,0),"?"))</f>
        <v/>
      </c>
      <c r="BE58" s="22" t="str">
        <f>IF(DATOS_FORMS!BE58="","",IFERROR(VLOOKUP(TRIM(DATOS_FORMS!BE58),ESCALAS!$A$46:$B$49,2,0),"?"))</f>
        <v/>
      </c>
      <c r="BF58" s="22" t="str">
        <f>IF(DATOS_FORMS!BF58="","",IFERROR(VLOOKUP(TRIM(DATOS_FORMS!BF58),ESCALAS!$A$46:$B$49,2,0),"?"))</f>
        <v/>
      </c>
      <c r="BG58" s="22" t="str">
        <f>IF(DATOS_FORMS!BG58="","",IFERROR(VLOOKUP(TRIM(DATOS_FORMS!BG58),ESCALAS!$A$46:$B$49,2,0),"?"))</f>
        <v/>
      </c>
      <c r="BH58" s="22" t="str">
        <f>IF(DATOS_FORMS!BH58="","",IFERROR(VLOOKUP(TRIM(DATOS_FORMS!BH58),ESCALAS!$A$46:$B$49,2,0),"?"))</f>
        <v/>
      </c>
      <c r="BI58" s="22" t="str">
        <f>IF(DATOS_FORMS!BI58="","",IFERROR(VLOOKUP(TRIM(DATOS_FORMS!BI58),ESCALAS!$A$46:$B$49,2,0),"?"))</f>
        <v/>
      </c>
      <c r="BJ58" s="22" t="str">
        <f>IF(DATOS_FORMS!BJ58="","",IFERROR(VLOOKUP(TRIM(DATOS_FORMS!BJ58),ESCALAS!$A$46:$B$49,2,0),"?"))</f>
        <v/>
      </c>
    </row>
    <row r="59" spans="1:62" x14ac:dyDescent="0.25">
      <c r="A59" s="22" t="str">
        <f>IF(DATOS_FORMS!B59="","",ROW()-1)</f>
        <v/>
      </c>
      <c r="B59" s="22" t="str">
        <f>IF(DATOS_FORMS!B59="","",IFERROR(VALUE(TRIM(DATOS_FORMS!B59)),IFERROR(VALUE(LEFT(TRIM(DATOS_FORMS!B59),FIND(" ",TRIM(DATOS_FORMS!B59)&amp;" ")-1)),"?")))</f>
        <v/>
      </c>
      <c r="C59" s="22" t="str">
        <f>IF(DATOS_FORMS!C59="","",IFERROR(VLOOKUP(TRIM(DATOS_FORMS!C59),ESCALAS!$A$54:$B$55,2,0),"?"))</f>
        <v/>
      </c>
      <c r="D59" s="22" t="str">
        <f>IF(DATOS_FORMS!D59="","",IFERROR(VLOOKUP(TRIM(DATOS_FORMS!D59),ESCALAS!$A$67:$B$68,2,0),"?"))</f>
        <v/>
      </c>
      <c r="E59" s="23" t="str">
        <f>IF(DATOS_FORMS!E59="","",DATOS_FORMS!E59)</f>
        <v/>
      </c>
      <c r="F59" s="23" t="str">
        <f>IF(DATOS_FORMS!F59="","",DATOS_FORMS!F59)</f>
        <v/>
      </c>
      <c r="G59" s="22" t="str">
        <f>IF(DATOS_FORMS!G59="","",IFERROR(VLOOKUP(TRIM(DATOS_FORMS!G59),ESCALAS!$A$60:$B$62,2,0),"?"))</f>
        <v/>
      </c>
      <c r="H59" s="23" t="str">
        <f>IF(DATOS_FORMS!H59="","",DATOS_FORMS!H59)</f>
        <v/>
      </c>
      <c r="I59" s="22" t="str">
        <f>IF(DATOS_FORMS!I59="","",IFERROR(VLOOKUP(TRIM(DATOS_FORMS!I59),ESCALAS!$A$60:$B$62,2,0),"?"))</f>
        <v/>
      </c>
      <c r="J59" s="22" t="str">
        <f>IF(DATOS_FORMS!J59="","",IFERROR(VLOOKUP(TRIM(DATOS_FORMS!J59),ESCALAS!$A$73:$B$86,2,0),7))</f>
        <v/>
      </c>
      <c r="K59" s="22" t="str">
        <f>IF(DATOS_FORMS!K59="","",IFERROR(VLOOKUP(TRIM(DATOS_FORMS!K59),ESCALAS!$A$6:$B$12,2,0),"?"))</f>
        <v/>
      </c>
      <c r="L59" s="22" t="str">
        <f>IF(DATOS_FORMS!L59="","",IFERROR(VLOOKUP(TRIM(DATOS_FORMS!L59),ESCALAS!$A$6:$B$12,2,0),"?"))</f>
        <v/>
      </c>
      <c r="M59" s="22" t="str">
        <f>IF(DATOS_FORMS!M59="","",IFERROR(VLOOKUP(TRIM(DATOS_FORMS!M59),ESCALAS!$A$6:$B$12,2,0),"?"))</f>
        <v/>
      </c>
      <c r="N59" s="22" t="str">
        <f>IF(DATOS_FORMS!N59="","",IFERROR(VLOOKUP(TRIM(DATOS_FORMS!N59),ESCALAS!$A$6:$B$12,2,0),"?"))</f>
        <v/>
      </c>
      <c r="O59" s="22" t="str">
        <f>IF(DATOS_FORMS!O59="","",IFERROR(VLOOKUP(TRIM(DATOS_FORMS!O59),ESCALAS!$A$6:$B$12,2,0),"?"))</f>
        <v/>
      </c>
      <c r="P59" s="22" t="str">
        <f>IF(DATOS_FORMS!P59="","",IFERROR(VLOOKUP(TRIM(DATOS_FORMS!P59),ESCALAS!$A$6:$B$12,2,0),"?"))</f>
        <v/>
      </c>
      <c r="Q59" s="22" t="str">
        <f>IF(DATOS_FORMS!Q59="","",IFERROR(VLOOKUP(TRIM(DATOS_FORMS!Q59),ESCALAS!$A$6:$B$12,2,0),"?"))</f>
        <v/>
      </c>
      <c r="R59" s="22" t="str">
        <f>IF(DATOS_FORMS!R59="","",IFERROR(VLOOKUP(TRIM(DATOS_FORMS!R59),ESCALAS!$A$6:$B$12,2,0),"?"))</f>
        <v/>
      </c>
      <c r="S59" s="22" t="str">
        <f>IF(DATOS_FORMS!S59="","",IFERROR(VLOOKUP(TRIM(DATOS_FORMS!S59),ESCALAS!$A$6:$B$12,2,0),"?"))</f>
        <v/>
      </c>
      <c r="T59" s="22" t="str">
        <f>IF(DATOS_FORMS!T59="","",IFERROR(VLOOKUP(TRIM(DATOS_FORMS!T59),ESCALAS!$A$6:$B$12,2,0),"?"))</f>
        <v/>
      </c>
      <c r="U59" s="22" t="str">
        <f>IF(DATOS_FORMS!U59="","",IFERROR(VLOOKUP(TRIM(DATOS_FORMS!U59),ESCALAS!$A$17:$B$20,2,0),"?"))</f>
        <v/>
      </c>
      <c r="V59" s="22" t="str">
        <f>IF(DATOS_FORMS!V59="","",IFERROR(VLOOKUP(TRIM(DATOS_FORMS!V59),ESCALAS!$A$17:$B$20,2,0),"?"))</f>
        <v/>
      </c>
      <c r="W59" s="22" t="str">
        <f>IF(DATOS_FORMS!W59="","",IFERROR(VLOOKUP(TRIM(DATOS_FORMS!W59),ESCALAS!$A$17:$B$20,2,0),"?"))</f>
        <v/>
      </c>
      <c r="X59" s="22" t="str">
        <f>IF(DATOS_FORMS!X59="","",IFERROR(VLOOKUP(TRIM(DATOS_FORMS!X59),ESCALAS!$A$17:$B$20,2,0),"?"))</f>
        <v/>
      </c>
      <c r="Y59" s="22" t="str">
        <f>IF(DATOS_FORMS!Y59="","",IFERROR(VLOOKUP(TRIM(DATOS_FORMS!Y59),ESCALAS!$A$17:$B$20,2,0),"?"))</f>
        <v/>
      </c>
      <c r="Z59" s="22" t="str">
        <f>IF(DATOS_FORMS!Z59="","",IFERROR(VLOOKUP(TRIM(DATOS_FORMS!Z59),ESCALAS!$A$17:$B$20,2,0),"?"))</f>
        <v/>
      </c>
      <c r="AA59" s="22" t="str">
        <f>IF(DATOS_FORMS!AA59="","",IFERROR(VLOOKUP(TRIM(DATOS_FORMS!AA59),ESCALAS!$A$17:$B$20,2,0),"?"))</f>
        <v/>
      </c>
      <c r="AB59" s="22" t="str">
        <f>IF(DATOS_FORMS!AB59="","",IFERROR(VLOOKUP(TRIM(DATOS_FORMS!AB59),ESCALAS!$A$17:$B$20,2,0),"?"))</f>
        <v/>
      </c>
      <c r="AC59" s="22" t="str">
        <f>IF(DATOS_FORMS!AC59="","",IFERROR(VLOOKUP(TRIM(DATOS_FORMS!AC59),ESCALAS!$A$25:$B$30,2,0),"?"))</f>
        <v/>
      </c>
      <c r="AD59" s="22" t="str">
        <f>IF(DATOS_FORMS!AD59="","",IFERROR(VLOOKUP(TRIM(DATOS_FORMS!AD59),ESCALAS!$A$25:$B$30,2,0),"?"))</f>
        <v/>
      </c>
      <c r="AE59" s="22" t="str">
        <f>IF(DATOS_FORMS!AE59="","",IFERROR(VLOOKUP(TRIM(DATOS_FORMS!AE59),ESCALAS!$A$25:$B$30,2,0),"?"))</f>
        <v/>
      </c>
      <c r="AF59" s="22" t="str">
        <f>IF(DATOS_FORMS!AF59="","",IFERROR(VLOOKUP(TRIM(DATOS_FORMS!AF59),ESCALAS!$A$25:$B$30,2,0),"?"))</f>
        <v/>
      </c>
      <c r="AG59" s="22" t="str">
        <f>IF(DATOS_FORMS!AG59="","",IFERROR(VLOOKUP(TRIM(DATOS_FORMS!AG59),ESCALAS!$A$25:$B$30,2,0),"?"))</f>
        <v/>
      </c>
      <c r="AH59" s="22" t="str">
        <f>IF(DATOS_FORMS!AH59="","",IFERROR(VLOOKUP(TRIM(DATOS_FORMS!AH59),ESCALAS!$A$25:$B$30,2,0),"?"))</f>
        <v/>
      </c>
      <c r="AI59" s="22" t="str">
        <f>IF(DATOS_FORMS!AI59="","",IFERROR(VLOOKUP(TRIM(DATOS_FORMS!AI59),ESCALAS!$A$25:$B$30,2,0),"?"))</f>
        <v/>
      </c>
      <c r="AJ59" s="22" t="str">
        <f>IF(DATOS_FORMS!AJ59="","",IFERROR(VLOOKUP(TRIM(DATOS_FORMS!AJ59),ESCALAS!$A$25:$B$30,2,0),"?"))</f>
        <v/>
      </c>
      <c r="AK59" s="22" t="str">
        <f>IF(DATOS_FORMS!AK59="","",IFERROR(VLOOKUP(TRIM(DATOS_FORMS!AK59),ESCALAS!$A$25:$B$30,2,0),"?"))</f>
        <v/>
      </c>
      <c r="AL59" s="22" t="str">
        <f>IF(DATOS_FORMS!AL59="","",IFERROR(VLOOKUP(TRIM(DATOS_FORMS!AL59),ESCALAS!$A$25:$B$30,2,0),"?"))</f>
        <v/>
      </c>
      <c r="AM59" s="22" t="str">
        <f>IF(DATOS_FORMS!AM59="","",IFERROR(VLOOKUP(TRIM(DATOS_FORMS!AM59),ESCALAS!$A$35:$B$41,2,0),"?"))</f>
        <v/>
      </c>
      <c r="AN59" s="22" t="str">
        <f>IF(DATOS_FORMS!AN59="","",IFERROR(VLOOKUP(TRIM(DATOS_FORMS!AN59),ESCALAS!$A$35:$B$41,2,0),"?"))</f>
        <v/>
      </c>
      <c r="AO59" s="22" t="str">
        <f>IF(DATOS_FORMS!AO59="","",IFERROR(VLOOKUP(TRIM(DATOS_FORMS!AO59),ESCALAS!$A$35:$B$41,2,0),"?"))</f>
        <v/>
      </c>
      <c r="AP59" s="22" t="str">
        <f>IF(DATOS_FORMS!AP59="","",IFERROR(VLOOKUP(TRIM(DATOS_FORMS!AP59),ESCALAS!$A$35:$B$41,2,0),"?"))</f>
        <v/>
      </c>
      <c r="AQ59" s="22" t="str">
        <f>IF(DATOS_FORMS!AQ59="","",IFERROR(VLOOKUP(TRIM(DATOS_FORMS!AQ59),ESCALAS!$A$35:$B$41,2,0),"?"))</f>
        <v/>
      </c>
      <c r="AR59" s="22" t="str">
        <f>IF(DATOS_FORMS!AR59="","",IFERROR(VLOOKUP(TRIM(DATOS_FORMS!AR59),ESCALAS!$A$35:$B$41,2,0),"?"))</f>
        <v/>
      </c>
      <c r="AS59" s="22" t="str">
        <f>IF(DATOS_FORMS!AS59="","",IFERROR(VLOOKUP(TRIM(DATOS_FORMS!AS59),ESCALAS!$A$35:$B$41,2,0),"?"))</f>
        <v/>
      </c>
      <c r="AT59" s="22" t="str">
        <f>IF(DATOS_FORMS!AT59="","",IFERROR(VLOOKUP(TRIM(DATOS_FORMS!AT59),ESCALAS!$A$35:$B$41,2,0),"?"))</f>
        <v/>
      </c>
      <c r="AU59" s="22" t="str">
        <f>IF(DATOS_FORMS!AU59="","",IFERROR(VLOOKUP(TRIM(DATOS_FORMS!AU59),ESCALAS!$A$35:$B$41,2,0),"?"))</f>
        <v/>
      </c>
      <c r="AV59" s="22" t="str">
        <f>IF(DATOS_FORMS!AV59="","",IFERROR(VLOOKUP(TRIM(DATOS_FORMS!AV59),ESCALAS!$A$46:$B$49,2,0),"?"))</f>
        <v/>
      </c>
      <c r="AW59" s="22" t="str">
        <f>IF(DATOS_FORMS!AW59="","",IFERROR(VLOOKUP(TRIM(DATOS_FORMS!AW59),ESCALAS!$A$46:$B$49,2,0),"?"))</f>
        <v/>
      </c>
      <c r="AX59" s="22" t="str">
        <f>IF(DATOS_FORMS!AX59="","",IFERROR(VLOOKUP(TRIM(DATOS_FORMS!AX59),ESCALAS!$A$46:$B$49,2,0),"?"))</f>
        <v/>
      </c>
      <c r="AY59" s="22" t="str">
        <f>IF(DATOS_FORMS!AY59="","",IFERROR(VLOOKUP(TRIM(DATOS_FORMS!AY59),ESCALAS!$A$46:$B$49,2,0),"?"))</f>
        <v/>
      </c>
      <c r="AZ59" s="22" t="str">
        <f>IF(DATOS_FORMS!AZ59="","",IFERROR(VLOOKUP(TRIM(DATOS_FORMS!AZ59),ESCALAS!$A$46:$B$49,2,0),"?"))</f>
        <v/>
      </c>
      <c r="BA59" s="22" t="str">
        <f>IF(DATOS_FORMS!BA59="","",IFERROR(VLOOKUP(TRIM(DATOS_FORMS!BA59),ESCALAS!$A$46:$B$49,2,0),"?"))</f>
        <v/>
      </c>
      <c r="BB59" s="22" t="str">
        <f>IF(DATOS_FORMS!BB59="","",IFERROR(VLOOKUP(TRIM(DATOS_FORMS!BB59),ESCALAS!$A$46:$B$49,2,0),"?"))</f>
        <v/>
      </c>
      <c r="BC59" s="22" t="str">
        <f>IF(DATOS_FORMS!BC59="","",IFERROR(VLOOKUP(TRIM(DATOS_FORMS!BC59),ESCALAS!$A$46:$B$49,2,0),"?"))</f>
        <v/>
      </c>
      <c r="BD59" s="22" t="str">
        <f>IF(DATOS_FORMS!BD59="","",IFERROR(VLOOKUP(TRIM(DATOS_FORMS!BD59),ESCALAS!$A$46:$B$49,2,0),"?"))</f>
        <v/>
      </c>
      <c r="BE59" s="22" t="str">
        <f>IF(DATOS_FORMS!BE59="","",IFERROR(VLOOKUP(TRIM(DATOS_FORMS!BE59),ESCALAS!$A$46:$B$49,2,0),"?"))</f>
        <v/>
      </c>
      <c r="BF59" s="22" t="str">
        <f>IF(DATOS_FORMS!BF59="","",IFERROR(VLOOKUP(TRIM(DATOS_FORMS!BF59),ESCALAS!$A$46:$B$49,2,0),"?"))</f>
        <v/>
      </c>
      <c r="BG59" s="22" t="str">
        <f>IF(DATOS_FORMS!BG59="","",IFERROR(VLOOKUP(TRIM(DATOS_FORMS!BG59),ESCALAS!$A$46:$B$49,2,0),"?"))</f>
        <v/>
      </c>
      <c r="BH59" s="22" t="str">
        <f>IF(DATOS_FORMS!BH59="","",IFERROR(VLOOKUP(TRIM(DATOS_FORMS!BH59),ESCALAS!$A$46:$B$49,2,0),"?"))</f>
        <v/>
      </c>
      <c r="BI59" s="22" t="str">
        <f>IF(DATOS_FORMS!BI59="","",IFERROR(VLOOKUP(TRIM(DATOS_FORMS!BI59),ESCALAS!$A$46:$B$49,2,0),"?"))</f>
        <v/>
      </c>
      <c r="BJ59" s="22" t="str">
        <f>IF(DATOS_FORMS!BJ59="","",IFERROR(VLOOKUP(TRIM(DATOS_FORMS!BJ59),ESCALAS!$A$46:$B$49,2,0),"?"))</f>
        <v/>
      </c>
    </row>
    <row r="60" spans="1:62" x14ac:dyDescent="0.25">
      <c r="A60" s="22" t="str">
        <f>IF(DATOS_FORMS!B60="","",ROW()-1)</f>
        <v/>
      </c>
      <c r="B60" s="22" t="str">
        <f>IF(DATOS_FORMS!B60="","",IFERROR(VALUE(TRIM(DATOS_FORMS!B60)),IFERROR(VALUE(LEFT(TRIM(DATOS_FORMS!B60),FIND(" ",TRIM(DATOS_FORMS!B60)&amp;" ")-1)),"?")))</f>
        <v/>
      </c>
      <c r="C60" s="22" t="str">
        <f>IF(DATOS_FORMS!C60="","",IFERROR(VLOOKUP(TRIM(DATOS_FORMS!C60),ESCALAS!$A$54:$B$55,2,0),"?"))</f>
        <v/>
      </c>
      <c r="D60" s="22" t="str">
        <f>IF(DATOS_FORMS!D60="","",IFERROR(VLOOKUP(TRIM(DATOS_FORMS!D60),ESCALAS!$A$67:$B$68,2,0),"?"))</f>
        <v/>
      </c>
      <c r="E60" s="23" t="str">
        <f>IF(DATOS_FORMS!E60="","",DATOS_FORMS!E60)</f>
        <v/>
      </c>
      <c r="F60" s="23" t="str">
        <f>IF(DATOS_FORMS!F60="","",DATOS_FORMS!F60)</f>
        <v/>
      </c>
      <c r="G60" s="22" t="str">
        <f>IF(DATOS_FORMS!G60="","",IFERROR(VLOOKUP(TRIM(DATOS_FORMS!G60),ESCALAS!$A$60:$B$62,2,0),"?"))</f>
        <v/>
      </c>
      <c r="H60" s="23" t="str">
        <f>IF(DATOS_FORMS!H60="","",DATOS_FORMS!H60)</f>
        <v/>
      </c>
      <c r="I60" s="22" t="str">
        <f>IF(DATOS_FORMS!I60="","",IFERROR(VLOOKUP(TRIM(DATOS_FORMS!I60),ESCALAS!$A$60:$B$62,2,0),"?"))</f>
        <v/>
      </c>
      <c r="J60" s="22" t="str">
        <f>IF(DATOS_FORMS!J60="","",IFERROR(VLOOKUP(TRIM(DATOS_FORMS!J60),ESCALAS!$A$73:$B$86,2,0),7))</f>
        <v/>
      </c>
      <c r="K60" s="22" t="str">
        <f>IF(DATOS_FORMS!K60="","",IFERROR(VLOOKUP(TRIM(DATOS_FORMS!K60),ESCALAS!$A$6:$B$12,2,0),"?"))</f>
        <v/>
      </c>
      <c r="L60" s="22" t="str">
        <f>IF(DATOS_FORMS!L60="","",IFERROR(VLOOKUP(TRIM(DATOS_FORMS!L60),ESCALAS!$A$6:$B$12,2,0),"?"))</f>
        <v/>
      </c>
      <c r="M60" s="22" t="str">
        <f>IF(DATOS_FORMS!M60="","",IFERROR(VLOOKUP(TRIM(DATOS_FORMS!M60),ESCALAS!$A$6:$B$12,2,0),"?"))</f>
        <v/>
      </c>
      <c r="N60" s="22" t="str">
        <f>IF(DATOS_FORMS!N60="","",IFERROR(VLOOKUP(TRIM(DATOS_FORMS!N60),ESCALAS!$A$6:$B$12,2,0),"?"))</f>
        <v/>
      </c>
      <c r="O60" s="22" t="str">
        <f>IF(DATOS_FORMS!O60="","",IFERROR(VLOOKUP(TRIM(DATOS_FORMS!O60),ESCALAS!$A$6:$B$12,2,0),"?"))</f>
        <v/>
      </c>
      <c r="P60" s="22" t="str">
        <f>IF(DATOS_FORMS!P60="","",IFERROR(VLOOKUP(TRIM(DATOS_FORMS!P60),ESCALAS!$A$6:$B$12,2,0),"?"))</f>
        <v/>
      </c>
      <c r="Q60" s="22" t="str">
        <f>IF(DATOS_FORMS!Q60="","",IFERROR(VLOOKUP(TRIM(DATOS_FORMS!Q60),ESCALAS!$A$6:$B$12,2,0),"?"))</f>
        <v/>
      </c>
      <c r="R60" s="22" t="str">
        <f>IF(DATOS_FORMS!R60="","",IFERROR(VLOOKUP(TRIM(DATOS_FORMS!R60),ESCALAS!$A$6:$B$12,2,0),"?"))</f>
        <v/>
      </c>
      <c r="S60" s="22" t="str">
        <f>IF(DATOS_FORMS!S60="","",IFERROR(VLOOKUP(TRIM(DATOS_FORMS!S60),ESCALAS!$A$6:$B$12,2,0),"?"))</f>
        <v/>
      </c>
      <c r="T60" s="22" t="str">
        <f>IF(DATOS_FORMS!T60="","",IFERROR(VLOOKUP(TRIM(DATOS_FORMS!T60),ESCALAS!$A$6:$B$12,2,0),"?"))</f>
        <v/>
      </c>
      <c r="U60" s="22" t="str">
        <f>IF(DATOS_FORMS!U60="","",IFERROR(VLOOKUP(TRIM(DATOS_FORMS!U60),ESCALAS!$A$17:$B$20,2,0),"?"))</f>
        <v/>
      </c>
      <c r="V60" s="22" t="str">
        <f>IF(DATOS_FORMS!V60="","",IFERROR(VLOOKUP(TRIM(DATOS_FORMS!V60),ESCALAS!$A$17:$B$20,2,0),"?"))</f>
        <v/>
      </c>
      <c r="W60" s="22" t="str">
        <f>IF(DATOS_FORMS!W60="","",IFERROR(VLOOKUP(TRIM(DATOS_FORMS!W60),ESCALAS!$A$17:$B$20,2,0),"?"))</f>
        <v/>
      </c>
      <c r="X60" s="22" t="str">
        <f>IF(DATOS_FORMS!X60="","",IFERROR(VLOOKUP(TRIM(DATOS_FORMS!X60),ESCALAS!$A$17:$B$20,2,0),"?"))</f>
        <v/>
      </c>
      <c r="Y60" s="22" t="str">
        <f>IF(DATOS_FORMS!Y60="","",IFERROR(VLOOKUP(TRIM(DATOS_FORMS!Y60),ESCALAS!$A$17:$B$20,2,0),"?"))</f>
        <v/>
      </c>
      <c r="Z60" s="22" t="str">
        <f>IF(DATOS_FORMS!Z60="","",IFERROR(VLOOKUP(TRIM(DATOS_FORMS!Z60),ESCALAS!$A$17:$B$20,2,0),"?"))</f>
        <v/>
      </c>
      <c r="AA60" s="22" t="str">
        <f>IF(DATOS_FORMS!AA60="","",IFERROR(VLOOKUP(TRIM(DATOS_FORMS!AA60),ESCALAS!$A$17:$B$20,2,0),"?"))</f>
        <v/>
      </c>
      <c r="AB60" s="22" t="str">
        <f>IF(DATOS_FORMS!AB60="","",IFERROR(VLOOKUP(TRIM(DATOS_FORMS!AB60),ESCALAS!$A$17:$B$20,2,0),"?"))</f>
        <v/>
      </c>
      <c r="AC60" s="22" t="str">
        <f>IF(DATOS_FORMS!AC60="","",IFERROR(VLOOKUP(TRIM(DATOS_FORMS!AC60),ESCALAS!$A$25:$B$30,2,0),"?"))</f>
        <v/>
      </c>
      <c r="AD60" s="22" t="str">
        <f>IF(DATOS_FORMS!AD60="","",IFERROR(VLOOKUP(TRIM(DATOS_FORMS!AD60),ESCALAS!$A$25:$B$30,2,0),"?"))</f>
        <v/>
      </c>
      <c r="AE60" s="22" t="str">
        <f>IF(DATOS_FORMS!AE60="","",IFERROR(VLOOKUP(TRIM(DATOS_FORMS!AE60),ESCALAS!$A$25:$B$30,2,0),"?"))</f>
        <v/>
      </c>
      <c r="AF60" s="22" t="str">
        <f>IF(DATOS_FORMS!AF60="","",IFERROR(VLOOKUP(TRIM(DATOS_FORMS!AF60),ESCALAS!$A$25:$B$30,2,0),"?"))</f>
        <v/>
      </c>
      <c r="AG60" s="22" t="str">
        <f>IF(DATOS_FORMS!AG60="","",IFERROR(VLOOKUP(TRIM(DATOS_FORMS!AG60),ESCALAS!$A$25:$B$30,2,0),"?"))</f>
        <v/>
      </c>
      <c r="AH60" s="22" t="str">
        <f>IF(DATOS_FORMS!AH60="","",IFERROR(VLOOKUP(TRIM(DATOS_FORMS!AH60),ESCALAS!$A$25:$B$30,2,0),"?"))</f>
        <v/>
      </c>
      <c r="AI60" s="22" t="str">
        <f>IF(DATOS_FORMS!AI60="","",IFERROR(VLOOKUP(TRIM(DATOS_FORMS!AI60),ESCALAS!$A$25:$B$30,2,0),"?"))</f>
        <v/>
      </c>
      <c r="AJ60" s="22" t="str">
        <f>IF(DATOS_FORMS!AJ60="","",IFERROR(VLOOKUP(TRIM(DATOS_FORMS!AJ60),ESCALAS!$A$25:$B$30,2,0),"?"))</f>
        <v/>
      </c>
      <c r="AK60" s="22" t="str">
        <f>IF(DATOS_FORMS!AK60="","",IFERROR(VLOOKUP(TRIM(DATOS_FORMS!AK60),ESCALAS!$A$25:$B$30,2,0),"?"))</f>
        <v/>
      </c>
      <c r="AL60" s="22" t="str">
        <f>IF(DATOS_FORMS!AL60="","",IFERROR(VLOOKUP(TRIM(DATOS_FORMS!AL60),ESCALAS!$A$25:$B$30,2,0),"?"))</f>
        <v/>
      </c>
      <c r="AM60" s="22" t="str">
        <f>IF(DATOS_FORMS!AM60="","",IFERROR(VLOOKUP(TRIM(DATOS_FORMS!AM60),ESCALAS!$A$35:$B$41,2,0),"?"))</f>
        <v/>
      </c>
      <c r="AN60" s="22" t="str">
        <f>IF(DATOS_FORMS!AN60="","",IFERROR(VLOOKUP(TRIM(DATOS_FORMS!AN60),ESCALAS!$A$35:$B$41,2,0),"?"))</f>
        <v/>
      </c>
      <c r="AO60" s="22" t="str">
        <f>IF(DATOS_FORMS!AO60="","",IFERROR(VLOOKUP(TRIM(DATOS_FORMS!AO60),ESCALAS!$A$35:$B$41,2,0),"?"))</f>
        <v/>
      </c>
      <c r="AP60" s="22" t="str">
        <f>IF(DATOS_FORMS!AP60="","",IFERROR(VLOOKUP(TRIM(DATOS_FORMS!AP60),ESCALAS!$A$35:$B$41,2,0),"?"))</f>
        <v/>
      </c>
      <c r="AQ60" s="22" t="str">
        <f>IF(DATOS_FORMS!AQ60="","",IFERROR(VLOOKUP(TRIM(DATOS_FORMS!AQ60),ESCALAS!$A$35:$B$41,2,0),"?"))</f>
        <v/>
      </c>
      <c r="AR60" s="22" t="str">
        <f>IF(DATOS_FORMS!AR60="","",IFERROR(VLOOKUP(TRIM(DATOS_FORMS!AR60),ESCALAS!$A$35:$B$41,2,0),"?"))</f>
        <v/>
      </c>
      <c r="AS60" s="22" t="str">
        <f>IF(DATOS_FORMS!AS60="","",IFERROR(VLOOKUP(TRIM(DATOS_FORMS!AS60),ESCALAS!$A$35:$B$41,2,0),"?"))</f>
        <v/>
      </c>
      <c r="AT60" s="22" t="str">
        <f>IF(DATOS_FORMS!AT60="","",IFERROR(VLOOKUP(TRIM(DATOS_FORMS!AT60),ESCALAS!$A$35:$B$41,2,0),"?"))</f>
        <v/>
      </c>
      <c r="AU60" s="22" t="str">
        <f>IF(DATOS_FORMS!AU60="","",IFERROR(VLOOKUP(TRIM(DATOS_FORMS!AU60),ESCALAS!$A$35:$B$41,2,0),"?"))</f>
        <v/>
      </c>
      <c r="AV60" s="22" t="str">
        <f>IF(DATOS_FORMS!AV60="","",IFERROR(VLOOKUP(TRIM(DATOS_FORMS!AV60),ESCALAS!$A$46:$B$49,2,0),"?"))</f>
        <v/>
      </c>
      <c r="AW60" s="22" t="str">
        <f>IF(DATOS_FORMS!AW60="","",IFERROR(VLOOKUP(TRIM(DATOS_FORMS!AW60),ESCALAS!$A$46:$B$49,2,0),"?"))</f>
        <v/>
      </c>
      <c r="AX60" s="22" t="str">
        <f>IF(DATOS_FORMS!AX60="","",IFERROR(VLOOKUP(TRIM(DATOS_FORMS!AX60),ESCALAS!$A$46:$B$49,2,0),"?"))</f>
        <v/>
      </c>
      <c r="AY60" s="22" t="str">
        <f>IF(DATOS_FORMS!AY60="","",IFERROR(VLOOKUP(TRIM(DATOS_FORMS!AY60),ESCALAS!$A$46:$B$49,2,0),"?"))</f>
        <v/>
      </c>
      <c r="AZ60" s="22" t="str">
        <f>IF(DATOS_FORMS!AZ60="","",IFERROR(VLOOKUP(TRIM(DATOS_FORMS!AZ60),ESCALAS!$A$46:$B$49,2,0),"?"))</f>
        <v/>
      </c>
      <c r="BA60" s="22" t="str">
        <f>IF(DATOS_FORMS!BA60="","",IFERROR(VLOOKUP(TRIM(DATOS_FORMS!BA60),ESCALAS!$A$46:$B$49,2,0),"?"))</f>
        <v/>
      </c>
      <c r="BB60" s="22" t="str">
        <f>IF(DATOS_FORMS!BB60="","",IFERROR(VLOOKUP(TRIM(DATOS_FORMS!BB60),ESCALAS!$A$46:$B$49,2,0),"?"))</f>
        <v/>
      </c>
      <c r="BC60" s="22" t="str">
        <f>IF(DATOS_FORMS!BC60="","",IFERROR(VLOOKUP(TRIM(DATOS_FORMS!BC60),ESCALAS!$A$46:$B$49,2,0),"?"))</f>
        <v/>
      </c>
      <c r="BD60" s="22" t="str">
        <f>IF(DATOS_FORMS!BD60="","",IFERROR(VLOOKUP(TRIM(DATOS_FORMS!BD60),ESCALAS!$A$46:$B$49,2,0),"?"))</f>
        <v/>
      </c>
      <c r="BE60" s="22" t="str">
        <f>IF(DATOS_FORMS!BE60="","",IFERROR(VLOOKUP(TRIM(DATOS_FORMS!BE60),ESCALAS!$A$46:$B$49,2,0),"?"))</f>
        <v/>
      </c>
      <c r="BF60" s="22" t="str">
        <f>IF(DATOS_FORMS!BF60="","",IFERROR(VLOOKUP(TRIM(DATOS_FORMS!BF60),ESCALAS!$A$46:$B$49,2,0),"?"))</f>
        <v/>
      </c>
      <c r="BG60" s="22" t="str">
        <f>IF(DATOS_FORMS!BG60="","",IFERROR(VLOOKUP(TRIM(DATOS_FORMS!BG60),ESCALAS!$A$46:$B$49,2,0),"?"))</f>
        <v/>
      </c>
      <c r="BH60" s="22" t="str">
        <f>IF(DATOS_FORMS!BH60="","",IFERROR(VLOOKUP(TRIM(DATOS_FORMS!BH60),ESCALAS!$A$46:$B$49,2,0),"?"))</f>
        <v/>
      </c>
      <c r="BI60" s="22" t="str">
        <f>IF(DATOS_FORMS!BI60="","",IFERROR(VLOOKUP(TRIM(DATOS_FORMS!BI60),ESCALAS!$A$46:$B$49,2,0),"?"))</f>
        <v/>
      </c>
      <c r="BJ60" s="22" t="str">
        <f>IF(DATOS_FORMS!BJ60="","",IFERROR(VLOOKUP(TRIM(DATOS_FORMS!BJ60),ESCALAS!$A$46:$B$49,2,0),"?"))</f>
        <v/>
      </c>
    </row>
    <row r="61" spans="1:62" x14ac:dyDescent="0.25">
      <c r="A61" s="22" t="str">
        <f>IF(DATOS_FORMS!B61="","",ROW()-1)</f>
        <v/>
      </c>
      <c r="B61" s="22" t="str">
        <f>IF(DATOS_FORMS!B61="","",IFERROR(VALUE(TRIM(DATOS_FORMS!B61)),IFERROR(VALUE(LEFT(TRIM(DATOS_FORMS!B61),FIND(" ",TRIM(DATOS_FORMS!B61)&amp;" ")-1)),"?")))</f>
        <v/>
      </c>
      <c r="C61" s="22" t="str">
        <f>IF(DATOS_FORMS!C61="","",IFERROR(VLOOKUP(TRIM(DATOS_FORMS!C61),ESCALAS!$A$54:$B$55,2,0),"?"))</f>
        <v/>
      </c>
      <c r="D61" s="22" t="str">
        <f>IF(DATOS_FORMS!D61="","",IFERROR(VLOOKUP(TRIM(DATOS_FORMS!D61),ESCALAS!$A$67:$B$68,2,0),"?"))</f>
        <v/>
      </c>
      <c r="E61" s="23" t="str">
        <f>IF(DATOS_FORMS!E61="","",DATOS_FORMS!E61)</f>
        <v/>
      </c>
      <c r="F61" s="23" t="str">
        <f>IF(DATOS_FORMS!F61="","",DATOS_FORMS!F61)</f>
        <v/>
      </c>
      <c r="G61" s="22" t="str">
        <f>IF(DATOS_FORMS!G61="","",IFERROR(VLOOKUP(TRIM(DATOS_FORMS!G61),ESCALAS!$A$60:$B$62,2,0),"?"))</f>
        <v/>
      </c>
      <c r="H61" s="23" t="str">
        <f>IF(DATOS_FORMS!H61="","",DATOS_FORMS!H61)</f>
        <v/>
      </c>
      <c r="I61" s="22" t="str">
        <f>IF(DATOS_FORMS!I61="","",IFERROR(VLOOKUP(TRIM(DATOS_FORMS!I61),ESCALAS!$A$60:$B$62,2,0),"?"))</f>
        <v/>
      </c>
      <c r="J61" s="22" t="str">
        <f>IF(DATOS_FORMS!J61="","",IFERROR(VLOOKUP(TRIM(DATOS_FORMS!J61),ESCALAS!$A$73:$B$86,2,0),7))</f>
        <v/>
      </c>
      <c r="K61" s="22" t="str">
        <f>IF(DATOS_FORMS!K61="","",IFERROR(VLOOKUP(TRIM(DATOS_FORMS!K61),ESCALAS!$A$6:$B$12,2,0),"?"))</f>
        <v/>
      </c>
      <c r="L61" s="22" t="str">
        <f>IF(DATOS_FORMS!L61="","",IFERROR(VLOOKUP(TRIM(DATOS_FORMS!L61),ESCALAS!$A$6:$B$12,2,0),"?"))</f>
        <v/>
      </c>
      <c r="M61" s="22" t="str">
        <f>IF(DATOS_FORMS!M61="","",IFERROR(VLOOKUP(TRIM(DATOS_FORMS!M61),ESCALAS!$A$6:$B$12,2,0),"?"))</f>
        <v/>
      </c>
      <c r="N61" s="22" t="str">
        <f>IF(DATOS_FORMS!N61="","",IFERROR(VLOOKUP(TRIM(DATOS_FORMS!N61),ESCALAS!$A$6:$B$12,2,0),"?"))</f>
        <v/>
      </c>
      <c r="O61" s="22" t="str">
        <f>IF(DATOS_FORMS!O61="","",IFERROR(VLOOKUP(TRIM(DATOS_FORMS!O61),ESCALAS!$A$6:$B$12,2,0),"?"))</f>
        <v/>
      </c>
      <c r="P61" s="22" t="str">
        <f>IF(DATOS_FORMS!P61="","",IFERROR(VLOOKUP(TRIM(DATOS_FORMS!P61),ESCALAS!$A$6:$B$12,2,0),"?"))</f>
        <v/>
      </c>
      <c r="Q61" s="22" t="str">
        <f>IF(DATOS_FORMS!Q61="","",IFERROR(VLOOKUP(TRIM(DATOS_FORMS!Q61),ESCALAS!$A$6:$B$12,2,0),"?"))</f>
        <v/>
      </c>
      <c r="R61" s="22" t="str">
        <f>IF(DATOS_FORMS!R61="","",IFERROR(VLOOKUP(TRIM(DATOS_FORMS!R61),ESCALAS!$A$6:$B$12,2,0),"?"))</f>
        <v/>
      </c>
      <c r="S61" s="22" t="str">
        <f>IF(DATOS_FORMS!S61="","",IFERROR(VLOOKUP(TRIM(DATOS_FORMS!S61),ESCALAS!$A$6:$B$12,2,0),"?"))</f>
        <v/>
      </c>
      <c r="T61" s="22" t="str">
        <f>IF(DATOS_FORMS!T61="","",IFERROR(VLOOKUP(TRIM(DATOS_FORMS!T61),ESCALAS!$A$6:$B$12,2,0),"?"))</f>
        <v/>
      </c>
      <c r="U61" s="22" t="str">
        <f>IF(DATOS_FORMS!U61="","",IFERROR(VLOOKUP(TRIM(DATOS_FORMS!U61),ESCALAS!$A$17:$B$20,2,0),"?"))</f>
        <v/>
      </c>
      <c r="V61" s="22" t="str">
        <f>IF(DATOS_FORMS!V61="","",IFERROR(VLOOKUP(TRIM(DATOS_FORMS!V61),ESCALAS!$A$17:$B$20,2,0),"?"))</f>
        <v/>
      </c>
      <c r="W61" s="22" t="str">
        <f>IF(DATOS_FORMS!W61="","",IFERROR(VLOOKUP(TRIM(DATOS_FORMS!W61),ESCALAS!$A$17:$B$20,2,0),"?"))</f>
        <v/>
      </c>
      <c r="X61" s="22" t="str">
        <f>IF(DATOS_FORMS!X61="","",IFERROR(VLOOKUP(TRIM(DATOS_FORMS!X61),ESCALAS!$A$17:$B$20,2,0),"?"))</f>
        <v/>
      </c>
      <c r="Y61" s="22" t="str">
        <f>IF(DATOS_FORMS!Y61="","",IFERROR(VLOOKUP(TRIM(DATOS_FORMS!Y61),ESCALAS!$A$17:$B$20,2,0),"?"))</f>
        <v/>
      </c>
      <c r="Z61" s="22" t="str">
        <f>IF(DATOS_FORMS!Z61="","",IFERROR(VLOOKUP(TRIM(DATOS_FORMS!Z61),ESCALAS!$A$17:$B$20,2,0),"?"))</f>
        <v/>
      </c>
      <c r="AA61" s="22" t="str">
        <f>IF(DATOS_FORMS!AA61="","",IFERROR(VLOOKUP(TRIM(DATOS_FORMS!AA61),ESCALAS!$A$17:$B$20,2,0),"?"))</f>
        <v/>
      </c>
      <c r="AB61" s="22" t="str">
        <f>IF(DATOS_FORMS!AB61="","",IFERROR(VLOOKUP(TRIM(DATOS_FORMS!AB61),ESCALAS!$A$17:$B$20,2,0),"?"))</f>
        <v/>
      </c>
      <c r="AC61" s="22" t="str">
        <f>IF(DATOS_FORMS!AC61="","",IFERROR(VLOOKUP(TRIM(DATOS_FORMS!AC61),ESCALAS!$A$25:$B$30,2,0),"?"))</f>
        <v/>
      </c>
      <c r="AD61" s="22" t="str">
        <f>IF(DATOS_FORMS!AD61="","",IFERROR(VLOOKUP(TRIM(DATOS_FORMS!AD61),ESCALAS!$A$25:$B$30,2,0),"?"))</f>
        <v/>
      </c>
      <c r="AE61" s="22" t="str">
        <f>IF(DATOS_FORMS!AE61="","",IFERROR(VLOOKUP(TRIM(DATOS_FORMS!AE61),ESCALAS!$A$25:$B$30,2,0),"?"))</f>
        <v/>
      </c>
      <c r="AF61" s="22" t="str">
        <f>IF(DATOS_FORMS!AF61="","",IFERROR(VLOOKUP(TRIM(DATOS_FORMS!AF61),ESCALAS!$A$25:$B$30,2,0),"?"))</f>
        <v/>
      </c>
      <c r="AG61" s="22" t="str">
        <f>IF(DATOS_FORMS!AG61="","",IFERROR(VLOOKUP(TRIM(DATOS_FORMS!AG61),ESCALAS!$A$25:$B$30,2,0),"?"))</f>
        <v/>
      </c>
      <c r="AH61" s="22" t="str">
        <f>IF(DATOS_FORMS!AH61="","",IFERROR(VLOOKUP(TRIM(DATOS_FORMS!AH61),ESCALAS!$A$25:$B$30,2,0),"?"))</f>
        <v/>
      </c>
      <c r="AI61" s="22" t="str">
        <f>IF(DATOS_FORMS!AI61="","",IFERROR(VLOOKUP(TRIM(DATOS_FORMS!AI61),ESCALAS!$A$25:$B$30,2,0),"?"))</f>
        <v/>
      </c>
      <c r="AJ61" s="22" t="str">
        <f>IF(DATOS_FORMS!AJ61="","",IFERROR(VLOOKUP(TRIM(DATOS_FORMS!AJ61),ESCALAS!$A$25:$B$30,2,0),"?"))</f>
        <v/>
      </c>
      <c r="AK61" s="22" t="str">
        <f>IF(DATOS_FORMS!AK61="","",IFERROR(VLOOKUP(TRIM(DATOS_FORMS!AK61),ESCALAS!$A$25:$B$30,2,0),"?"))</f>
        <v/>
      </c>
      <c r="AL61" s="22" t="str">
        <f>IF(DATOS_FORMS!AL61="","",IFERROR(VLOOKUP(TRIM(DATOS_FORMS!AL61),ESCALAS!$A$25:$B$30,2,0),"?"))</f>
        <v/>
      </c>
      <c r="AM61" s="22" t="str">
        <f>IF(DATOS_FORMS!AM61="","",IFERROR(VLOOKUP(TRIM(DATOS_FORMS!AM61),ESCALAS!$A$35:$B$41,2,0),"?"))</f>
        <v/>
      </c>
      <c r="AN61" s="22" t="str">
        <f>IF(DATOS_FORMS!AN61="","",IFERROR(VLOOKUP(TRIM(DATOS_FORMS!AN61),ESCALAS!$A$35:$B$41,2,0),"?"))</f>
        <v/>
      </c>
      <c r="AO61" s="22" t="str">
        <f>IF(DATOS_FORMS!AO61="","",IFERROR(VLOOKUP(TRIM(DATOS_FORMS!AO61),ESCALAS!$A$35:$B$41,2,0),"?"))</f>
        <v/>
      </c>
      <c r="AP61" s="22" t="str">
        <f>IF(DATOS_FORMS!AP61="","",IFERROR(VLOOKUP(TRIM(DATOS_FORMS!AP61),ESCALAS!$A$35:$B$41,2,0),"?"))</f>
        <v/>
      </c>
      <c r="AQ61" s="22" t="str">
        <f>IF(DATOS_FORMS!AQ61="","",IFERROR(VLOOKUP(TRIM(DATOS_FORMS!AQ61),ESCALAS!$A$35:$B$41,2,0),"?"))</f>
        <v/>
      </c>
      <c r="AR61" s="22" t="str">
        <f>IF(DATOS_FORMS!AR61="","",IFERROR(VLOOKUP(TRIM(DATOS_FORMS!AR61),ESCALAS!$A$35:$B$41,2,0),"?"))</f>
        <v/>
      </c>
      <c r="AS61" s="22" t="str">
        <f>IF(DATOS_FORMS!AS61="","",IFERROR(VLOOKUP(TRIM(DATOS_FORMS!AS61),ESCALAS!$A$35:$B$41,2,0),"?"))</f>
        <v/>
      </c>
      <c r="AT61" s="22" t="str">
        <f>IF(DATOS_FORMS!AT61="","",IFERROR(VLOOKUP(TRIM(DATOS_FORMS!AT61),ESCALAS!$A$35:$B$41,2,0),"?"))</f>
        <v/>
      </c>
      <c r="AU61" s="22" t="str">
        <f>IF(DATOS_FORMS!AU61="","",IFERROR(VLOOKUP(TRIM(DATOS_FORMS!AU61),ESCALAS!$A$35:$B$41,2,0),"?"))</f>
        <v/>
      </c>
      <c r="AV61" s="22" t="str">
        <f>IF(DATOS_FORMS!AV61="","",IFERROR(VLOOKUP(TRIM(DATOS_FORMS!AV61),ESCALAS!$A$46:$B$49,2,0),"?"))</f>
        <v/>
      </c>
      <c r="AW61" s="22" t="str">
        <f>IF(DATOS_FORMS!AW61="","",IFERROR(VLOOKUP(TRIM(DATOS_FORMS!AW61),ESCALAS!$A$46:$B$49,2,0),"?"))</f>
        <v/>
      </c>
      <c r="AX61" s="22" t="str">
        <f>IF(DATOS_FORMS!AX61="","",IFERROR(VLOOKUP(TRIM(DATOS_FORMS!AX61),ESCALAS!$A$46:$B$49,2,0),"?"))</f>
        <v/>
      </c>
      <c r="AY61" s="22" t="str">
        <f>IF(DATOS_FORMS!AY61="","",IFERROR(VLOOKUP(TRIM(DATOS_FORMS!AY61),ESCALAS!$A$46:$B$49,2,0),"?"))</f>
        <v/>
      </c>
      <c r="AZ61" s="22" t="str">
        <f>IF(DATOS_FORMS!AZ61="","",IFERROR(VLOOKUP(TRIM(DATOS_FORMS!AZ61),ESCALAS!$A$46:$B$49,2,0),"?"))</f>
        <v/>
      </c>
      <c r="BA61" s="22" t="str">
        <f>IF(DATOS_FORMS!BA61="","",IFERROR(VLOOKUP(TRIM(DATOS_FORMS!BA61),ESCALAS!$A$46:$B$49,2,0),"?"))</f>
        <v/>
      </c>
      <c r="BB61" s="22" t="str">
        <f>IF(DATOS_FORMS!BB61="","",IFERROR(VLOOKUP(TRIM(DATOS_FORMS!BB61),ESCALAS!$A$46:$B$49,2,0),"?"))</f>
        <v/>
      </c>
      <c r="BC61" s="22" t="str">
        <f>IF(DATOS_FORMS!BC61="","",IFERROR(VLOOKUP(TRIM(DATOS_FORMS!BC61),ESCALAS!$A$46:$B$49,2,0),"?"))</f>
        <v/>
      </c>
      <c r="BD61" s="22" t="str">
        <f>IF(DATOS_FORMS!BD61="","",IFERROR(VLOOKUP(TRIM(DATOS_FORMS!BD61),ESCALAS!$A$46:$B$49,2,0),"?"))</f>
        <v/>
      </c>
      <c r="BE61" s="22" t="str">
        <f>IF(DATOS_FORMS!BE61="","",IFERROR(VLOOKUP(TRIM(DATOS_FORMS!BE61),ESCALAS!$A$46:$B$49,2,0),"?"))</f>
        <v/>
      </c>
      <c r="BF61" s="22" t="str">
        <f>IF(DATOS_FORMS!BF61="","",IFERROR(VLOOKUP(TRIM(DATOS_FORMS!BF61),ESCALAS!$A$46:$B$49,2,0),"?"))</f>
        <v/>
      </c>
      <c r="BG61" s="22" t="str">
        <f>IF(DATOS_FORMS!BG61="","",IFERROR(VLOOKUP(TRIM(DATOS_FORMS!BG61),ESCALAS!$A$46:$B$49,2,0),"?"))</f>
        <v/>
      </c>
      <c r="BH61" s="22" t="str">
        <f>IF(DATOS_FORMS!BH61="","",IFERROR(VLOOKUP(TRIM(DATOS_FORMS!BH61),ESCALAS!$A$46:$B$49,2,0),"?"))</f>
        <v/>
      </c>
      <c r="BI61" s="22" t="str">
        <f>IF(DATOS_FORMS!BI61="","",IFERROR(VLOOKUP(TRIM(DATOS_FORMS!BI61),ESCALAS!$A$46:$B$49,2,0),"?"))</f>
        <v/>
      </c>
      <c r="BJ61" s="22" t="str">
        <f>IF(DATOS_FORMS!BJ61="","",IFERROR(VLOOKUP(TRIM(DATOS_FORMS!BJ61),ESCALAS!$A$46:$B$49,2,0),"?"))</f>
        <v/>
      </c>
    </row>
    <row r="62" spans="1:62" x14ac:dyDescent="0.25">
      <c r="A62" s="22" t="str">
        <f>IF(DATOS_FORMS!B62="","",ROW()-1)</f>
        <v/>
      </c>
      <c r="B62" s="22" t="str">
        <f>IF(DATOS_FORMS!B62="","",IFERROR(VALUE(TRIM(DATOS_FORMS!B62)),IFERROR(VALUE(LEFT(TRIM(DATOS_FORMS!B62),FIND(" ",TRIM(DATOS_FORMS!B62)&amp;" ")-1)),"?")))</f>
        <v/>
      </c>
      <c r="C62" s="22" t="str">
        <f>IF(DATOS_FORMS!C62="","",IFERROR(VLOOKUP(TRIM(DATOS_FORMS!C62),ESCALAS!$A$54:$B$55,2,0),"?"))</f>
        <v/>
      </c>
      <c r="D62" s="22" t="str">
        <f>IF(DATOS_FORMS!D62="","",IFERROR(VLOOKUP(TRIM(DATOS_FORMS!D62),ESCALAS!$A$67:$B$68,2,0),"?"))</f>
        <v/>
      </c>
      <c r="E62" s="23" t="str">
        <f>IF(DATOS_FORMS!E62="","",DATOS_FORMS!E62)</f>
        <v/>
      </c>
      <c r="F62" s="23" t="str">
        <f>IF(DATOS_FORMS!F62="","",DATOS_FORMS!F62)</f>
        <v/>
      </c>
      <c r="G62" s="22" t="str">
        <f>IF(DATOS_FORMS!G62="","",IFERROR(VLOOKUP(TRIM(DATOS_FORMS!G62),ESCALAS!$A$60:$B$62,2,0),"?"))</f>
        <v/>
      </c>
      <c r="H62" s="23" t="str">
        <f>IF(DATOS_FORMS!H62="","",DATOS_FORMS!H62)</f>
        <v/>
      </c>
      <c r="I62" s="22" t="str">
        <f>IF(DATOS_FORMS!I62="","",IFERROR(VLOOKUP(TRIM(DATOS_FORMS!I62),ESCALAS!$A$60:$B$62,2,0),"?"))</f>
        <v/>
      </c>
      <c r="J62" s="22" t="str">
        <f>IF(DATOS_FORMS!J62="","",IFERROR(VLOOKUP(TRIM(DATOS_FORMS!J62),ESCALAS!$A$73:$B$86,2,0),7))</f>
        <v/>
      </c>
      <c r="K62" s="22" t="str">
        <f>IF(DATOS_FORMS!K62="","",IFERROR(VLOOKUP(TRIM(DATOS_FORMS!K62),ESCALAS!$A$6:$B$12,2,0),"?"))</f>
        <v/>
      </c>
      <c r="L62" s="22" t="str">
        <f>IF(DATOS_FORMS!L62="","",IFERROR(VLOOKUP(TRIM(DATOS_FORMS!L62),ESCALAS!$A$6:$B$12,2,0),"?"))</f>
        <v/>
      </c>
      <c r="M62" s="22" t="str">
        <f>IF(DATOS_FORMS!M62="","",IFERROR(VLOOKUP(TRIM(DATOS_FORMS!M62),ESCALAS!$A$6:$B$12,2,0),"?"))</f>
        <v/>
      </c>
      <c r="N62" s="22" t="str">
        <f>IF(DATOS_FORMS!N62="","",IFERROR(VLOOKUP(TRIM(DATOS_FORMS!N62),ESCALAS!$A$6:$B$12,2,0),"?"))</f>
        <v/>
      </c>
      <c r="O62" s="22" t="str">
        <f>IF(DATOS_FORMS!O62="","",IFERROR(VLOOKUP(TRIM(DATOS_FORMS!O62),ESCALAS!$A$6:$B$12,2,0),"?"))</f>
        <v/>
      </c>
      <c r="P62" s="22" t="str">
        <f>IF(DATOS_FORMS!P62="","",IFERROR(VLOOKUP(TRIM(DATOS_FORMS!P62),ESCALAS!$A$6:$B$12,2,0),"?"))</f>
        <v/>
      </c>
      <c r="Q62" s="22" t="str">
        <f>IF(DATOS_FORMS!Q62="","",IFERROR(VLOOKUP(TRIM(DATOS_FORMS!Q62),ESCALAS!$A$6:$B$12,2,0),"?"))</f>
        <v/>
      </c>
      <c r="R62" s="22" t="str">
        <f>IF(DATOS_FORMS!R62="","",IFERROR(VLOOKUP(TRIM(DATOS_FORMS!R62),ESCALAS!$A$6:$B$12,2,0),"?"))</f>
        <v/>
      </c>
      <c r="S62" s="22" t="str">
        <f>IF(DATOS_FORMS!S62="","",IFERROR(VLOOKUP(TRIM(DATOS_FORMS!S62),ESCALAS!$A$6:$B$12,2,0),"?"))</f>
        <v/>
      </c>
      <c r="T62" s="22" t="str">
        <f>IF(DATOS_FORMS!T62="","",IFERROR(VLOOKUP(TRIM(DATOS_FORMS!T62),ESCALAS!$A$6:$B$12,2,0),"?"))</f>
        <v/>
      </c>
      <c r="U62" s="22" t="str">
        <f>IF(DATOS_FORMS!U62="","",IFERROR(VLOOKUP(TRIM(DATOS_FORMS!U62),ESCALAS!$A$17:$B$20,2,0),"?"))</f>
        <v/>
      </c>
      <c r="V62" s="22" t="str">
        <f>IF(DATOS_FORMS!V62="","",IFERROR(VLOOKUP(TRIM(DATOS_FORMS!V62),ESCALAS!$A$17:$B$20,2,0),"?"))</f>
        <v/>
      </c>
      <c r="W62" s="22" t="str">
        <f>IF(DATOS_FORMS!W62="","",IFERROR(VLOOKUP(TRIM(DATOS_FORMS!W62),ESCALAS!$A$17:$B$20,2,0),"?"))</f>
        <v/>
      </c>
      <c r="X62" s="22" t="str">
        <f>IF(DATOS_FORMS!X62="","",IFERROR(VLOOKUP(TRIM(DATOS_FORMS!X62),ESCALAS!$A$17:$B$20,2,0),"?"))</f>
        <v/>
      </c>
      <c r="Y62" s="22" t="str">
        <f>IF(DATOS_FORMS!Y62="","",IFERROR(VLOOKUP(TRIM(DATOS_FORMS!Y62),ESCALAS!$A$17:$B$20,2,0),"?"))</f>
        <v/>
      </c>
      <c r="Z62" s="22" t="str">
        <f>IF(DATOS_FORMS!Z62="","",IFERROR(VLOOKUP(TRIM(DATOS_FORMS!Z62),ESCALAS!$A$17:$B$20,2,0),"?"))</f>
        <v/>
      </c>
      <c r="AA62" s="22" t="str">
        <f>IF(DATOS_FORMS!AA62="","",IFERROR(VLOOKUP(TRIM(DATOS_FORMS!AA62),ESCALAS!$A$17:$B$20,2,0),"?"))</f>
        <v/>
      </c>
      <c r="AB62" s="22" t="str">
        <f>IF(DATOS_FORMS!AB62="","",IFERROR(VLOOKUP(TRIM(DATOS_FORMS!AB62),ESCALAS!$A$17:$B$20,2,0),"?"))</f>
        <v/>
      </c>
      <c r="AC62" s="22" t="str">
        <f>IF(DATOS_FORMS!AC62="","",IFERROR(VLOOKUP(TRIM(DATOS_FORMS!AC62),ESCALAS!$A$25:$B$30,2,0),"?"))</f>
        <v/>
      </c>
      <c r="AD62" s="22" t="str">
        <f>IF(DATOS_FORMS!AD62="","",IFERROR(VLOOKUP(TRIM(DATOS_FORMS!AD62),ESCALAS!$A$25:$B$30,2,0),"?"))</f>
        <v/>
      </c>
      <c r="AE62" s="22" t="str">
        <f>IF(DATOS_FORMS!AE62="","",IFERROR(VLOOKUP(TRIM(DATOS_FORMS!AE62),ESCALAS!$A$25:$B$30,2,0),"?"))</f>
        <v/>
      </c>
      <c r="AF62" s="22" t="str">
        <f>IF(DATOS_FORMS!AF62="","",IFERROR(VLOOKUP(TRIM(DATOS_FORMS!AF62),ESCALAS!$A$25:$B$30,2,0),"?"))</f>
        <v/>
      </c>
      <c r="AG62" s="22" t="str">
        <f>IF(DATOS_FORMS!AG62="","",IFERROR(VLOOKUP(TRIM(DATOS_FORMS!AG62),ESCALAS!$A$25:$B$30,2,0),"?"))</f>
        <v/>
      </c>
      <c r="AH62" s="22" t="str">
        <f>IF(DATOS_FORMS!AH62="","",IFERROR(VLOOKUP(TRIM(DATOS_FORMS!AH62),ESCALAS!$A$25:$B$30,2,0),"?"))</f>
        <v/>
      </c>
      <c r="AI62" s="22" t="str">
        <f>IF(DATOS_FORMS!AI62="","",IFERROR(VLOOKUP(TRIM(DATOS_FORMS!AI62),ESCALAS!$A$25:$B$30,2,0),"?"))</f>
        <v/>
      </c>
      <c r="AJ62" s="22" t="str">
        <f>IF(DATOS_FORMS!AJ62="","",IFERROR(VLOOKUP(TRIM(DATOS_FORMS!AJ62),ESCALAS!$A$25:$B$30,2,0),"?"))</f>
        <v/>
      </c>
      <c r="AK62" s="22" t="str">
        <f>IF(DATOS_FORMS!AK62="","",IFERROR(VLOOKUP(TRIM(DATOS_FORMS!AK62),ESCALAS!$A$25:$B$30,2,0),"?"))</f>
        <v/>
      </c>
      <c r="AL62" s="22" t="str">
        <f>IF(DATOS_FORMS!AL62="","",IFERROR(VLOOKUP(TRIM(DATOS_FORMS!AL62),ESCALAS!$A$25:$B$30,2,0),"?"))</f>
        <v/>
      </c>
      <c r="AM62" s="22" t="str">
        <f>IF(DATOS_FORMS!AM62="","",IFERROR(VLOOKUP(TRIM(DATOS_FORMS!AM62),ESCALAS!$A$35:$B$41,2,0),"?"))</f>
        <v/>
      </c>
      <c r="AN62" s="22" t="str">
        <f>IF(DATOS_FORMS!AN62="","",IFERROR(VLOOKUP(TRIM(DATOS_FORMS!AN62),ESCALAS!$A$35:$B$41,2,0),"?"))</f>
        <v/>
      </c>
      <c r="AO62" s="22" t="str">
        <f>IF(DATOS_FORMS!AO62="","",IFERROR(VLOOKUP(TRIM(DATOS_FORMS!AO62),ESCALAS!$A$35:$B$41,2,0),"?"))</f>
        <v/>
      </c>
      <c r="AP62" s="22" t="str">
        <f>IF(DATOS_FORMS!AP62="","",IFERROR(VLOOKUP(TRIM(DATOS_FORMS!AP62),ESCALAS!$A$35:$B$41,2,0),"?"))</f>
        <v/>
      </c>
      <c r="AQ62" s="22" t="str">
        <f>IF(DATOS_FORMS!AQ62="","",IFERROR(VLOOKUP(TRIM(DATOS_FORMS!AQ62),ESCALAS!$A$35:$B$41,2,0),"?"))</f>
        <v/>
      </c>
      <c r="AR62" s="22" t="str">
        <f>IF(DATOS_FORMS!AR62="","",IFERROR(VLOOKUP(TRIM(DATOS_FORMS!AR62),ESCALAS!$A$35:$B$41,2,0),"?"))</f>
        <v/>
      </c>
      <c r="AS62" s="22" t="str">
        <f>IF(DATOS_FORMS!AS62="","",IFERROR(VLOOKUP(TRIM(DATOS_FORMS!AS62),ESCALAS!$A$35:$B$41,2,0),"?"))</f>
        <v/>
      </c>
      <c r="AT62" s="22" t="str">
        <f>IF(DATOS_FORMS!AT62="","",IFERROR(VLOOKUP(TRIM(DATOS_FORMS!AT62),ESCALAS!$A$35:$B$41,2,0),"?"))</f>
        <v/>
      </c>
      <c r="AU62" s="22" t="str">
        <f>IF(DATOS_FORMS!AU62="","",IFERROR(VLOOKUP(TRIM(DATOS_FORMS!AU62),ESCALAS!$A$35:$B$41,2,0),"?"))</f>
        <v/>
      </c>
      <c r="AV62" s="22" t="str">
        <f>IF(DATOS_FORMS!AV62="","",IFERROR(VLOOKUP(TRIM(DATOS_FORMS!AV62),ESCALAS!$A$46:$B$49,2,0),"?"))</f>
        <v/>
      </c>
      <c r="AW62" s="22" t="str">
        <f>IF(DATOS_FORMS!AW62="","",IFERROR(VLOOKUP(TRIM(DATOS_FORMS!AW62),ESCALAS!$A$46:$B$49,2,0),"?"))</f>
        <v/>
      </c>
      <c r="AX62" s="22" t="str">
        <f>IF(DATOS_FORMS!AX62="","",IFERROR(VLOOKUP(TRIM(DATOS_FORMS!AX62),ESCALAS!$A$46:$B$49,2,0),"?"))</f>
        <v/>
      </c>
      <c r="AY62" s="22" t="str">
        <f>IF(DATOS_FORMS!AY62="","",IFERROR(VLOOKUP(TRIM(DATOS_FORMS!AY62),ESCALAS!$A$46:$B$49,2,0),"?"))</f>
        <v/>
      </c>
      <c r="AZ62" s="22" t="str">
        <f>IF(DATOS_FORMS!AZ62="","",IFERROR(VLOOKUP(TRIM(DATOS_FORMS!AZ62),ESCALAS!$A$46:$B$49,2,0),"?"))</f>
        <v/>
      </c>
      <c r="BA62" s="22" t="str">
        <f>IF(DATOS_FORMS!BA62="","",IFERROR(VLOOKUP(TRIM(DATOS_FORMS!BA62),ESCALAS!$A$46:$B$49,2,0),"?"))</f>
        <v/>
      </c>
      <c r="BB62" s="22" t="str">
        <f>IF(DATOS_FORMS!BB62="","",IFERROR(VLOOKUP(TRIM(DATOS_FORMS!BB62),ESCALAS!$A$46:$B$49,2,0),"?"))</f>
        <v/>
      </c>
      <c r="BC62" s="22" t="str">
        <f>IF(DATOS_FORMS!BC62="","",IFERROR(VLOOKUP(TRIM(DATOS_FORMS!BC62),ESCALAS!$A$46:$B$49,2,0),"?"))</f>
        <v/>
      </c>
      <c r="BD62" s="22" t="str">
        <f>IF(DATOS_FORMS!BD62="","",IFERROR(VLOOKUP(TRIM(DATOS_FORMS!BD62),ESCALAS!$A$46:$B$49,2,0),"?"))</f>
        <v/>
      </c>
      <c r="BE62" s="22" t="str">
        <f>IF(DATOS_FORMS!BE62="","",IFERROR(VLOOKUP(TRIM(DATOS_FORMS!BE62),ESCALAS!$A$46:$B$49,2,0),"?"))</f>
        <v/>
      </c>
      <c r="BF62" s="22" t="str">
        <f>IF(DATOS_FORMS!BF62="","",IFERROR(VLOOKUP(TRIM(DATOS_FORMS!BF62),ESCALAS!$A$46:$B$49,2,0),"?"))</f>
        <v/>
      </c>
      <c r="BG62" s="22" t="str">
        <f>IF(DATOS_FORMS!BG62="","",IFERROR(VLOOKUP(TRIM(DATOS_FORMS!BG62),ESCALAS!$A$46:$B$49,2,0),"?"))</f>
        <v/>
      </c>
      <c r="BH62" s="22" t="str">
        <f>IF(DATOS_FORMS!BH62="","",IFERROR(VLOOKUP(TRIM(DATOS_FORMS!BH62),ESCALAS!$A$46:$B$49,2,0),"?"))</f>
        <v/>
      </c>
      <c r="BI62" s="22" t="str">
        <f>IF(DATOS_FORMS!BI62="","",IFERROR(VLOOKUP(TRIM(DATOS_FORMS!BI62),ESCALAS!$A$46:$B$49,2,0),"?"))</f>
        <v/>
      </c>
      <c r="BJ62" s="22" t="str">
        <f>IF(DATOS_FORMS!BJ62="","",IFERROR(VLOOKUP(TRIM(DATOS_FORMS!BJ62),ESCALAS!$A$46:$B$49,2,0),"?"))</f>
        <v/>
      </c>
    </row>
    <row r="63" spans="1:62" x14ac:dyDescent="0.25">
      <c r="A63" s="22" t="str">
        <f>IF(DATOS_FORMS!B63="","",ROW()-1)</f>
        <v/>
      </c>
      <c r="B63" s="22" t="str">
        <f>IF(DATOS_FORMS!B63="","",IFERROR(VALUE(TRIM(DATOS_FORMS!B63)),IFERROR(VALUE(LEFT(TRIM(DATOS_FORMS!B63),FIND(" ",TRIM(DATOS_FORMS!B63)&amp;" ")-1)),"?")))</f>
        <v/>
      </c>
      <c r="C63" s="22" t="str">
        <f>IF(DATOS_FORMS!C63="","",IFERROR(VLOOKUP(TRIM(DATOS_FORMS!C63),ESCALAS!$A$54:$B$55,2,0),"?"))</f>
        <v/>
      </c>
      <c r="D63" s="22" t="str">
        <f>IF(DATOS_FORMS!D63="","",IFERROR(VLOOKUP(TRIM(DATOS_FORMS!D63),ESCALAS!$A$67:$B$68,2,0),"?"))</f>
        <v/>
      </c>
      <c r="E63" s="23" t="str">
        <f>IF(DATOS_FORMS!E63="","",DATOS_FORMS!E63)</f>
        <v/>
      </c>
      <c r="F63" s="23" t="str">
        <f>IF(DATOS_FORMS!F63="","",DATOS_FORMS!F63)</f>
        <v/>
      </c>
      <c r="G63" s="22" t="str">
        <f>IF(DATOS_FORMS!G63="","",IFERROR(VLOOKUP(TRIM(DATOS_FORMS!G63),ESCALAS!$A$60:$B$62,2,0),"?"))</f>
        <v/>
      </c>
      <c r="H63" s="23" t="str">
        <f>IF(DATOS_FORMS!H63="","",DATOS_FORMS!H63)</f>
        <v/>
      </c>
      <c r="I63" s="22" t="str">
        <f>IF(DATOS_FORMS!I63="","",IFERROR(VLOOKUP(TRIM(DATOS_FORMS!I63),ESCALAS!$A$60:$B$62,2,0),"?"))</f>
        <v/>
      </c>
      <c r="J63" s="22" t="str">
        <f>IF(DATOS_FORMS!J63="","",IFERROR(VLOOKUP(TRIM(DATOS_FORMS!J63),ESCALAS!$A$73:$B$86,2,0),7))</f>
        <v/>
      </c>
      <c r="K63" s="22" t="str">
        <f>IF(DATOS_FORMS!K63="","",IFERROR(VLOOKUP(TRIM(DATOS_FORMS!K63),ESCALAS!$A$6:$B$12,2,0),"?"))</f>
        <v/>
      </c>
      <c r="L63" s="22" t="str">
        <f>IF(DATOS_FORMS!L63="","",IFERROR(VLOOKUP(TRIM(DATOS_FORMS!L63),ESCALAS!$A$6:$B$12,2,0),"?"))</f>
        <v/>
      </c>
      <c r="M63" s="22" t="str">
        <f>IF(DATOS_FORMS!M63="","",IFERROR(VLOOKUP(TRIM(DATOS_FORMS!M63),ESCALAS!$A$6:$B$12,2,0),"?"))</f>
        <v/>
      </c>
      <c r="N63" s="22" t="str">
        <f>IF(DATOS_FORMS!N63="","",IFERROR(VLOOKUP(TRIM(DATOS_FORMS!N63),ESCALAS!$A$6:$B$12,2,0),"?"))</f>
        <v/>
      </c>
      <c r="O63" s="22" t="str">
        <f>IF(DATOS_FORMS!O63="","",IFERROR(VLOOKUP(TRIM(DATOS_FORMS!O63),ESCALAS!$A$6:$B$12,2,0),"?"))</f>
        <v/>
      </c>
      <c r="P63" s="22" t="str">
        <f>IF(DATOS_FORMS!P63="","",IFERROR(VLOOKUP(TRIM(DATOS_FORMS!P63),ESCALAS!$A$6:$B$12,2,0),"?"))</f>
        <v/>
      </c>
      <c r="Q63" s="22" t="str">
        <f>IF(DATOS_FORMS!Q63="","",IFERROR(VLOOKUP(TRIM(DATOS_FORMS!Q63),ESCALAS!$A$6:$B$12,2,0),"?"))</f>
        <v/>
      </c>
      <c r="R63" s="22" t="str">
        <f>IF(DATOS_FORMS!R63="","",IFERROR(VLOOKUP(TRIM(DATOS_FORMS!R63),ESCALAS!$A$6:$B$12,2,0),"?"))</f>
        <v/>
      </c>
      <c r="S63" s="22" t="str">
        <f>IF(DATOS_FORMS!S63="","",IFERROR(VLOOKUP(TRIM(DATOS_FORMS!S63),ESCALAS!$A$6:$B$12,2,0),"?"))</f>
        <v/>
      </c>
      <c r="T63" s="22" t="str">
        <f>IF(DATOS_FORMS!T63="","",IFERROR(VLOOKUP(TRIM(DATOS_FORMS!T63),ESCALAS!$A$6:$B$12,2,0),"?"))</f>
        <v/>
      </c>
      <c r="U63" s="22" t="str">
        <f>IF(DATOS_FORMS!U63="","",IFERROR(VLOOKUP(TRIM(DATOS_FORMS!U63),ESCALAS!$A$17:$B$20,2,0),"?"))</f>
        <v/>
      </c>
      <c r="V63" s="22" t="str">
        <f>IF(DATOS_FORMS!V63="","",IFERROR(VLOOKUP(TRIM(DATOS_FORMS!V63),ESCALAS!$A$17:$B$20,2,0),"?"))</f>
        <v/>
      </c>
      <c r="W63" s="22" t="str">
        <f>IF(DATOS_FORMS!W63="","",IFERROR(VLOOKUP(TRIM(DATOS_FORMS!W63),ESCALAS!$A$17:$B$20,2,0),"?"))</f>
        <v/>
      </c>
      <c r="X63" s="22" t="str">
        <f>IF(DATOS_FORMS!X63="","",IFERROR(VLOOKUP(TRIM(DATOS_FORMS!X63),ESCALAS!$A$17:$B$20,2,0),"?"))</f>
        <v/>
      </c>
      <c r="Y63" s="22" t="str">
        <f>IF(DATOS_FORMS!Y63="","",IFERROR(VLOOKUP(TRIM(DATOS_FORMS!Y63),ESCALAS!$A$17:$B$20,2,0),"?"))</f>
        <v/>
      </c>
      <c r="Z63" s="22" t="str">
        <f>IF(DATOS_FORMS!Z63="","",IFERROR(VLOOKUP(TRIM(DATOS_FORMS!Z63),ESCALAS!$A$17:$B$20,2,0),"?"))</f>
        <v/>
      </c>
      <c r="AA63" s="22" t="str">
        <f>IF(DATOS_FORMS!AA63="","",IFERROR(VLOOKUP(TRIM(DATOS_FORMS!AA63),ESCALAS!$A$17:$B$20,2,0),"?"))</f>
        <v/>
      </c>
      <c r="AB63" s="22" t="str">
        <f>IF(DATOS_FORMS!AB63="","",IFERROR(VLOOKUP(TRIM(DATOS_FORMS!AB63),ESCALAS!$A$17:$B$20,2,0),"?"))</f>
        <v/>
      </c>
      <c r="AC63" s="22" t="str">
        <f>IF(DATOS_FORMS!AC63="","",IFERROR(VLOOKUP(TRIM(DATOS_FORMS!AC63),ESCALAS!$A$25:$B$30,2,0),"?"))</f>
        <v/>
      </c>
      <c r="AD63" s="22" t="str">
        <f>IF(DATOS_FORMS!AD63="","",IFERROR(VLOOKUP(TRIM(DATOS_FORMS!AD63),ESCALAS!$A$25:$B$30,2,0),"?"))</f>
        <v/>
      </c>
      <c r="AE63" s="22" t="str">
        <f>IF(DATOS_FORMS!AE63="","",IFERROR(VLOOKUP(TRIM(DATOS_FORMS!AE63),ESCALAS!$A$25:$B$30,2,0),"?"))</f>
        <v/>
      </c>
      <c r="AF63" s="22" t="str">
        <f>IF(DATOS_FORMS!AF63="","",IFERROR(VLOOKUP(TRIM(DATOS_FORMS!AF63),ESCALAS!$A$25:$B$30,2,0),"?"))</f>
        <v/>
      </c>
      <c r="AG63" s="22" t="str">
        <f>IF(DATOS_FORMS!AG63="","",IFERROR(VLOOKUP(TRIM(DATOS_FORMS!AG63),ESCALAS!$A$25:$B$30,2,0),"?"))</f>
        <v/>
      </c>
      <c r="AH63" s="22" t="str">
        <f>IF(DATOS_FORMS!AH63="","",IFERROR(VLOOKUP(TRIM(DATOS_FORMS!AH63),ESCALAS!$A$25:$B$30,2,0),"?"))</f>
        <v/>
      </c>
      <c r="AI63" s="22" t="str">
        <f>IF(DATOS_FORMS!AI63="","",IFERROR(VLOOKUP(TRIM(DATOS_FORMS!AI63),ESCALAS!$A$25:$B$30,2,0),"?"))</f>
        <v/>
      </c>
      <c r="AJ63" s="22" t="str">
        <f>IF(DATOS_FORMS!AJ63="","",IFERROR(VLOOKUP(TRIM(DATOS_FORMS!AJ63),ESCALAS!$A$25:$B$30,2,0),"?"))</f>
        <v/>
      </c>
      <c r="AK63" s="22" t="str">
        <f>IF(DATOS_FORMS!AK63="","",IFERROR(VLOOKUP(TRIM(DATOS_FORMS!AK63),ESCALAS!$A$25:$B$30,2,0),"?"))</f>
        <v/>
      </c>
      <c r="AL63" s="22" t="str">
        <f>IF(DATOS_FORMS!AL63="","",IFERROR(VLOOKUP(TRIM(DATOS_FORMS!AL63),ESCALAS!$A$25:$B$30,2,0),"?"))</f>
        <v/>
      </c>
      <c r="AM63" s="22" t="str">
        <f>IF(DATOS_FORMS!AM63="","",IFERROR(VLOOKUP(TRIM(DATOS_FORMS!AM63),ESCALAS!$A$35:$B$41,2,0),"?"))</f>
        <v/>
      </c>
      <c r="AN63" s="22" t="str">
        <f>IF(DATOS_FORMS!AN63="","",IFERROR(VLOOKUP(TRIM(DATOS_FORMS!AN63),ESCALAS!$A$35:$B$41,2,0),"?"))</f>
        <v/>
      </c>
      <c r="AO63" s="22" t="str">
        <f>IF(DATOS_FORMS!AO63="","",IFERROR(VLOOKUP(TRIM(DATOS_FORMS!AO63),ESCALAS!$A$35:$B$41,2,0),"?"))</f>
        <v/>
      </c>
      <c r="AP63" s="22" t="str">
        <f>IF(DATOS_FORMS!AP63="","",IFERROR(VLOOKUP(TRIM(DATOS_FORMS!AP63),ESCALAS!$A$35:$B$41,2,0),"?"))</f>
        <v/>
      </c>
      <c r="AQ63" s="22" t="str">
        <f>IF(DATOS_FORMS!AQ63="","",IFERROR(VLOOKUP(TRIM(DATOS_FORMS!AQ63),ESCALAS!$A$35:$B$41,2,0),"?"))</f>
        <v/>
      </c>
      <c r="AR63" s="22" t="str">
        <f>IF(DATOS_FORMS!AR63="","",IFERROR(VLOOKUP(TRIM(DATOS_FORMS!AR63),ESCALAS!$A$35:$B$41,2,0),"?"))</f>
        <v/>
      </c>
      <c r="AS63" s="22" t="str">
        <f>IF(DATOS_FORMS!AS63="","",IFERROR(VLOOKUP(TRIM(DATOS_FORMS!AS63),ESCALAS!$A$35:$B$41,2,0),"?"))</f>
        <v/>
      </c>
      <c r="AT63" s="22" t="str">
        <f>IF(DATOS_FORMS!AT63="","",IFERROR(VLOOKUP(TRIM(DATOS_FORMS!AT63),ESCALAS!$A$35:$B$41,2,0),"?"))</f>
        <v/>
      </c>
      <c r="AU63" s="22" t="str">
        <f>IF(DATOS_FORMS!AU63="","",IFERROR(VLOOKUP(TRIM(DATOS_FORMS!AU63),ESCALAS!$A$35:$B$41,2,0),"?"))</f>
        <v/>
      </c>
      <c r="AV63" s="22" t="str">
        <f>IF(DATOS_FORMS!AV63="","",IFERROR(VLOOKUP(TRIM(DATOS_FORMS!AV63),ESCALAS!$A$46:$B$49,2,0),"?"))</f>
        <v/>
      </c>
      <c r="AW63" s="22" t="str">
        <f>IF(DATOS_FORMS!AW63="","",IFERROR(VLOOKUP(TRIM(DATOS_FORMS!AW63),ESCALAS!$A$46:$B$49,2,0),"?"))</f>
        <v/>
      </c>
      <c r="AX63" s="22" t="str">
        <f>IF(DATOS_FORMS!AX63="","",IFERROR(VLOOKUP(TRIM(DATOS_FORMS!AX63),ESCALAS!$A$46:$B$49,2,0),"?"))</f>
        <v/>
      </c>
      <c r="AY63" s="22" t="str">
        <f>IF(DATOS_FORMS!AY63="","",IFERROR(VLOOKUP(TRIM(DATOS_FORMS!AY63),ESCALAS!$A$46:$B$49,2,0),"?"))</f>
        <v/>
      </c>
      <c r="AZ63" s="22" t="str">
        <f>IF(DATOS_FORMS!AZ63="","",IFERROR(VLOOKUP(TRIM(DATOS_FORMS!AZ63),ESCALAS!$A$46:$B$49,2,0),"?"))</f>
        <v/>
      </c>
      <c r="BA63" s="22" t="str">
        <f>IF(DATOS_FORMS!BA63="","",IFERROR(VLOOKUP(TRIM(DATOS_FORMS!BA63),ESCALAS!$A$46:$B$49,2,0),"?"))</f>
        <v/>
      </c>
      <c r="BB63" s="22" t="str">
        <f>IF(DATOS_FORMS!BB63="","",IFERROR(VLOOKUP(TRIM(DATOS_FORMS!BB63),ESCALAS!$A$46:$B$49,2,0),"?"))</f>
        <v/>
      </c>
      <c r="BC63" s="22" t="str">
        <f>IF(DATOS_FORMS!BC63="","",IFERROR(VLOOKUP(TRIM(DATOS_FORMS!BC63),ESCALAS!$A$46:$B$49,2,0),"?"))</f>
        <v/>
      </c>
      <c r="BD63" s="22" t="str">
        <f>IF(DATOS_FORMS!BD63="","",IFERROR(VLOOKUP(TRIM(DATOS_FORMS!BD63),ESCALAS!$A$46:$B$49,2,0),"?"))</f>
        <v/>
      </c>
      <c r="BE63" s="22" t="str">
        <f>IF(DATOS_FORMS!BE63="","",IFERROR(VLOOKUP(TRIM(DATOS_FORMS!BE63),ESCALAS!$A$46:$B$49,2,0),"?"))</f>
        <v/>
      </c>
      <c r="BF63" s="22" t="str">
        <f>IF(DATOS_FORMS!BF63="","",IFERROR(VLOOKUP(TRIM(DATOS_FORMS!BF63),ESCALAS!$A$46:$B$49,2,0),"?"))</f>
        <v/>
      </c>
      <c r="BG63" s="22" t="str">
        <f>IF(DATOS_FORMS!BG63="","",IFERROR(VLOOKUP(TRIM(DATOS_FORMS!BG63),ESCALAS!$A$46:$B$49,2,0),"?"))</f>
        <v/>
      </c>
      <c r="BH63" s="22" t="str">
        <f>IF(DATOS_FORMS!BH63="","",IFERROR(VLOOKUP(TRIM(DATOS_FORMS!BH63),ESCALAS!$A$46:$B$49,2,0),"?"))</f>
        <v/>
      </c>
      <c r="BI63" s="22" t="str">
        <f>IF(DATOS_FORMS!BI63="","",IFERROR(VLOOKUP(TRIM(DATOS_FORMS!BI63),ESCALAS!$A$46:$B$49,2,0),"?"))</f>
        <v/>
      </c>
      <c r="BJ63" s="22" t="str">
        <f>IF(DATOS_FORMS!BJ63="","",IFERROR(VLOOKUP(TRIM(DATOS_FORMS!BJ63),ESCALAS!$A$46:$B$49,2,0),"?"))</f>
        <v/>
      </c>
    </row>
    <row r="64" spans="1:62" x14ac:dyDescent="0.25">
      <c r="A64" s="22" t="str">
        <f>IF(DATOS_FORMS!B64="","",ROW()-1)</f>
        <v/>
      </c>
      <c r="B64" s="22" t="str">
        <f>IF(DATOS_FORMS!B64="","",IFERROR(VALUE(TRIM(DATOS_FORMS!B64)),IFERROR(VALUE(LEFT(TRIM(DATOS_FORMS!B64),FIND(" ",TRIM(DATOS_FORMS!B64)&amp;" ")-1)),"?")))</f>
        <v/>
      </c>
      <c r="C64" s="22" t="str">
        <f>IF(DATOS_FORMS!C64="","",IFERROR(VLOOKUP(TRIM(DATOS_FORMS!C64),ESCALAS!$A$54:$B$55,2,0),"?"))</f>
        <v/>
      </c>
      <c r="D64" s="22" t="str">
        <f>IF(DATOS_FORMS!D64="","",IFERROR(VLOOKUP(TRIM(DATOS_FORMS!D64),ESCALAS!$A$67:$B$68,2,0),"?"))</f>
        <v/>
      </c>
      <c r="E64" s="23" t="str">
        <f>IF(DATOS_FORMS!E64="","",DATOS_FORMS!E64)</f>
        <v/>
      </c>
      <c r="F64" s="23" t="str">
        <f>IF(DATOS_FORMS!F64="","",DATOS_FORMS!F64)</f>
        <v/>
      </c>
      <c r="G64" s="22" t="str">
        <f>IF(DATOS_FORMS!G64="","",IFERROR(VLOOKUP(TRIM(DATOS_FORMS!G64),ESCALAS!$A$60:$B$62,2,0),"?"))</f>
        <v/>
      </c>
      <c r="H64" s="23" t="str">
        <f>IF(DATOS_FORMS!H64="","",DATOS_FORMS!H64)</f>
        <v/>
      </c>
      <c r="I64" s="22" t="str">
        <f>IF(DATOS_FORMS!I64="","",IFERROR(VLOOKUP(TRIM(DATOS_FORMS!I64),ESCALAS!$A$60:$B$62,2,0),"?"))</f>
        <v/>
      </c>
      <c r="J64" s="22" t="str">
        <f>IF(DATOS_FORMS!J64="","",IFERROR(VLOOKUP(TRIM(DATOS_FORMS!J64),ESCALAS!$A$73:$B$86,2,0),7))</f>
        <v/>
      </c>
      <c r="K64" s="22" t="str">
        <f>IF(DATOS_FORMS!K64="","",IFERROR(VLOOKUP(TRIM(DATOS_FORMS!K64),ESCALAS!$A$6:$B$12,2,0),"?"))</f>
        <v/>
      </c>
      <c r="L64" s="22" t="str">
        <f>IF(DATOS_FORMS!L64="","",IFERROR(VLOOKUP(TRIM(DATOS_FORMS!L64),ESCALAS!$A$6:$B$12,2,0),"?"))</f>
        <v/>
      </c>
      <c r="M64" s="22" t="str">
        <f>IF(DATOS_FORMS!M64="","",IFERROR(VLOOKUP(TRIM(DATOS_FORMS!M64),ESCALAS!$A$6:$B$12,2,0),"?"))</f>
        <v/>
      </c>
      <c r="N64" s="22" t="str">
        <f>IF(DATOS_FORMS!N64="","",IFERROR(VLOOKUP(TRIM(DATOS_FORMS!N64),ESCALAS!$A$6:$B$12,2,0),"?"))</f>
        <v/>
      </c>
      <c r="O64" s="22" t="str">
        <f>IF(DATOS_FORMS!O64="","",IFERROR(VLOOKUP(TRIM(DATOS_FORMS!O64),ESCALAS!$A$6:$B$12,2,0),"?"))</f>
        <v/>
      </c>
      <c r="P64" s="22" t="str">
        <f>IF(DATOS_FORMS!P64="","",IFERROR(VLOOKUP(TRIM(DATOS_FORMS!P64),ESCALAS!$A$6:$B$12,2,0),"?"))</f>
        <v/>
      </c>
      <c r="Q64" s="22" t="str">
        <f>IF(DATOS_FORMS!Q64="","",IFERROR(VLOOKUP(TRIM(DATOS_FORMS!Q64),ESCALAS!$A$6:$B$12,2,0),"?"))</f>
        <v/>
      </c>
      <c r="R64" s="22" t="str">
        <f>IF(DATOS_FORMS!R64="","",IFERROR(VLOOKUP(TRIM(DATOS_FORMS!R64),ESCALAS!$A$6:$B$12,2,0),"?"))</f>
        <v/>
      </c>
      <c r="S64" s="22" t="str">
        <f>IF(DATOS_FORMS!S64="","",IFERROR(VLOOKUP(TRIM(DATOS_FORMS!S64),ESCALAS!$A$6:$B$12,2,0),"?"))</f>
        <v/>
      </c>
      <c r="T64" s="22" t="str">
        <f>IF(DATOS_FORMS!T64="","",IFERROR(VLOOKUP(TRIM(DATOS_FORMS!T64),ESCALAS!$A$6:$B$12,2,0),"?"))</f>
        <v/>
      </c>
      <c r="U64" s="22" t="str">
        <f>IF(DATOS_FORMS!U64="","",IFERROR(VLOOKUP(TRIM(DATOS_FORMS!U64),ESCALAS!$A$17:$B$20,2,0),"?"))</f>
        <v/>
      </c>
      <c r="V64" s="22" t="str">
        <f>IF(DATOS_FORMS!V64="","",IFERROR(VLOOKUP(TRIM(DATOS_FORMS!V64),ESCALAS!$A$17:$B$20,2,0),"?"))</f>
        <v/>
      </c>
      <c r="W64" s="22" t="str">
        <f>IF(DATOS_FORMS!W64="","",IFERROR(VLOOKUP(TRIM(DATOS_FORMS!W64),ESCALAS!$A$17:$B$20,2,0),"?"))</f>
        <v/>
      </c>
      <c r="X64" s="22" t="str">
        <f>IF(DATOS_FORMS!X64="","",IFERROR(VLOOKUP(TRIM(DATOS_FORMS!X64),ESCALAS!$A$17:$B$20,2,0),"?"))</f>
        <v/>
      </c>
      <c r="Y64" s="22" t="str">
        <f>IF(DATOS_FORMS!Y64="","",IFERROR(VLOOKUP(TRIM(DATOS_FORMS!Y64),ESCALAS!$A$17:$B$20,2,0),"?"))</f>
        <v/>
      </c>
      <c r="Z64" s="22" t="str">
        <f>IF(DATOS_FORMS!Z64="","",IFERROR(VLOOKUP(TRIM(DATOS_FORMS!Z64),ESCALAS!$A$17:$B$20,2,0),"?"))</f>
        <v/>
      </c>
      <c r="AA64" s="22" t="str">
        <f>IF(DATOS_FORMS!AA64="","",IFERROR(VLOOKUP(TRIM(DATOS_FORMS!AA64),ESCALAS!$A$17:$B$20,2,0),"?"))</f>
        <v/>
      </c>
      <c r="AB64" s="22" t="str">
        <f>IF(DATOS_FORMS!AB64="","",IFERROR(VLOOKUP(TRIM(DATOS_FORMS!AB64),ESCALAS!$A$17:$B$20,2,0),"?"))</f>
        <v/>
      </c>
      <c r="AC64" s="22" t="str">
        <f>IF(DATOS_FORMS!AC64="","",IFERROR(VLOOKUP(TRIM(DATOS_FORMS!AC64),ESCALAS!$A$25:$B$30,2,0),"?"))</f>
        <v/>
      </c>
      <c r="AD64" s="22" t="str">
        <f>IF(DATOS_FORMS!AD64="","",IFERROR(VLOOKUP(TRIM(DATOS_FORMS!AD64),ESCALAS!$A$25:$B$30,2,0),"?"))</f>
        <v/>
      </c>
      <c r="AE64" s="22" t="str">
        <f>IF(DATOS_FORMS!AE64="","",IFERROR(VLOOKUP(TRIM(DATOS_FORMS!AE64),ESCALAS!$A$25:$B$30,2,0),"?"))</f>
        <v/>
      </c>
      <c r="AF64" s="22" t="str">
        <f>IF(DATOS_FORMS!AF64="","",IFERROR(VLOOKUP(TRIM(DATOS_FORMS!AF64),ESCALAS!$A$25:$B$30,2,0),"?"))</f>
        <v/>
      </c>
      <c r="AG64" s="22" t="str">
        <f>IF(DATOS_FORMS!AG64="","",IFERROR(VLOOKUP(TRIM(DATOS_FORMS!AG64),ESCALAS!$A$25:$B$30,2,0),"?"))</f>
        <v/>
      </c>
      <c r="AH64" s="22" t="str">
        <f>IF(DATOS_FORMS!AH64="","",IFERROR(VLOOKUP(TRIM(DATOS_FORMS!AH64),ESCALAS!$A$25:$B$30,2,0),"?"))</f>
        <v/>
      </c>
      <c r="AI64" s="22" t="str">
        <f>IF(DATOS_FORMS!AI64="","",IFERROR(VLOOKUP(TRIM(DATOS_FORMS!AI64),ESCALAS!$A$25:$B$30,2,0),"?"))</f>
        <v/>
      </c>
      <c r="AJ64" s="22" t="str">
        <f>IF(DATOS_FORMS!AJ64="","",IFERROR(VLOOKUP(TRIM(DATOS_FORMS!AJ64),ESCALAS!$A$25:$B$30,2,0),"?"))</f>
        <v/>
      </c>
      <c r="AK64" s="22" t="str">
        <f>IF(DATOS_FORMS!AK64="","",IFERROR(VLOOKUP(TRIM(DATOS_FORMS!AK64),ESCALAS!$A$25:$B$30,2,0),"?"))</f>
        <v/>
      </c>
      <c r="AL64" s="22" t="str">
        <f>IF(DATOS_FORMS!AL64="","",IFERROR(VLOOKUP(TRIM(DATOS_FORMS!AL64),ESCALAS!$A$25:$B$30,2,0),"?"))</f>
        <v/>
      </c>
      <c r="AM64" s="22" t="str">
        <f>IF(DATOS_FORMS!AM64="","",IFERROR(VLOOKUP(TRIM(DATOS_FORMS!AM64),ESCALAS!$A$35:$B$41,2,0),"?"))</f>
        <v/>
      </c>
      <c r="AN64" s="22" t="str">
        <f>IF(DATOS_FORMS!AN64="","",IFERROR(VLOOKUP(TRIM(DATOS_FORMS!AN64),ESCALAS!$A$35:$B$41,2,0),"?"))</f>
        <v/>
      </c>
      <c r="AO64" s="22" t="str">
        <f>IF(DATOS_FORMS!AO64="","",IFERROR(VLOOKUP(TRIM(DATOS_FORMS!AO64),ESCALAS!$A$35:$B$41,2,0),"?"))</f>
        <v/>
      </c>
      <c r="AP64" s="22" t="str">
        <f>IF(DATOS_FORMS!AP64="","",IFERROR(VLOOKUP(TRIM(DATOS_FORMS!AP64),ESCALAS!$A$35:$B$41,2,0),"?"))</f>
        <v/>
      </c>
      <c r="AQ64" s="22" t="str">
        <f>IF(DATOS_FORMS!AQ64="","",IFERROR(VLOOKUP(TRIM(DATOS_FORMS!AQ64),ESCALAS!$A$35:$B$41,2,0),"?"))</f>
        <v/>
      </c>
      <c r="AR64" s="22" t="str">
        <f>IF(DATOS_FORMS!AR64="","",IFERROR(VLOOKUP(TRIM(DATOS_FORMS!AR64),ESCALAS!$A$35:$B$41,2,0),"?"))</f>
        <v/>
      </c>
      <c r="AS64" s="22" t="str">
        <f>IF(DATOS_FORMS!AS64="","",IFERROR(VLOOKUP(TRIM(DATOS_FORMS!AS64),ESCALAS!$A$35:$B$41,2,0),"?"))</f>
        <v/>
      </c>
      <c r="AT64" s="22" t="str">
        <f>IF(DATOS_FORMS!AT64="","",IFERROR(VLOOKUP(TRIM(DATOS_FORMS!AT64),ESCALAS!$A$35:$B$41,2,0),"?"))</f>
        <v/>
      </c>
      <c r="AU64" s="22" t="str">
        <f>IF(DATOS_FORMS!AU64="","",IFERROR(VLOOKUP(TRIM(DATOS_FORMS!AU64),ESCALAS!$A$35:$B$41,2,0),"?"))</f>
        <v/>
      </c>
      <c r="AV64" s="22" t="str">
        <f>IF(DATOS_FORMS!AV64="","",IFERROR(VLOOKUP(TRIM(DATOS_FORMS!AV64),ESCALAS!$A$46:$B$49,2,0),"?"))</f>
        <v/>
      </c>
      <c r="AW64" s="22" t="str">
        <f>IF(DATOS_FORMS!AW64="","",IFERROR(VLOOKUP(TRIM(DATOS_FORMS!AW64),ESCALAS!$A$46:$B$49,2,0),"?"))</f>
        <v/>
      </c>
      <c r="AX64" s="22" t="str">
        <f>IF(DATOS_FORMS!AX64="","",IFERROR(VLOOKUP(TRIM(DATOS_FORMS!AX64),ESCALAS!$A$46:$B$49,2,0),"?"))</f>
        <v/>
      </c>
      <c r="AY64" s="22" t="str">
        <f>IF(DATOS_FORMS!AY64="","",IFERROR(VLOOKUP(TRIM(DATOS_FORMS!AY64),ESCALAS!$A$46:$B$49,2,0),"?"))</f>
        <v/>
      </c>
      <c r="AZ64" s="22" t="str">
        <f>IF(DATOS_FORMS!AZ64="","",IFERROR(VLOOKUP(TRIM(DATOS_FORMS!AZ64),ESCALAS!$A$46:$B$49,2,0),"?"))</f>
        <v/>
      </c>
      <c r="BA64" s="22" t="str">
        <f>IF(DATOS_FORMS!BA64="","",IFERROR(VLOOKUP(TRIM(DATOS_FORMS!BA64),ESCALAS!$A$46:$B$49,2,0),"?"))</f>
        <v/>
      </c>
      <c r="BB64" s="22" t="str">
        <f>IF(DATOS_FORMS!BB64="","",IFERROR(VLOOKUP(TRIM(DATOS_FORMS!BB64),ESCALAS!$A$46:$B$49,2,0),"?"))</f>
        <v/>
      </c>
      <c r="BC64" s="22" t="str">
        <f>IF(DATOS_FORMS!BC64="","",IFERROR(VLOOKUP(TRIM(DATOS_FORMS!BC64),ESCALAS!$A$46:$B$49,2,0),"?"))</f>
        <v/>
      </c>
      <c r="BD64" s="22" t="str">
        <f>IF(DATOS_FORMS!BD64="","",IFERROR(VLOOKUP(TRIM(DATOS_FORMS!BD64),ESCALAS!$A$46:$B$49,2,0),"?"))</f>
        <v/>
      </c>
      <c r="BE64" s="22" t="str">
        <f>IF(DATOS_FORMS!BE64="","",IFERROR(VLOOKUP(TRIM(DATOS_FORMS!BE64),ESCALAS!$A$46:$B$49,2,0),"?"))</f>
        <v/>
      </c>
      <c r="BF64" s="22" t="str">
        <f>IF(DATOS_FORMS!BF64="","",IFERROR(VLOOKUP(TRIM(DATOS_FORMS!BF64),ESCALAS!$A$46:$B$49,2,0),"?"))</f>
        <v/>
      </c>
      <c r="BG64" s="22" t="str">
        <f>IF(DATOS_FORMS!BG64="","",IFERROR(VLOOKUP(TRIM(DATOS_FORMS!BG64),ESCALAS!$A$46:$B$49,2,0),"?"))</f>
        <v/>
      </c>
      <c r="BH64" s="22" t="str">
        <f>IF(DATOS_FORMS!BH64="","",IFERROR(VLOOKUP(TRIM(DATOS_FORMS!BH64),ESCALAS!$A$46:$B$49,2,0),"?"))</f>
        <v/>
      </c>
      <c r="BI64" s="22" t="str">
        <f>IF(DATOS_FORMS!BI64="","",IFERROR(VLOOKUP(TRIM(DATOS_FORMS!BI64),ESCALAS!$A$46:$B$49,2,0),"?"))</f>
        <v/>
      </c>
      <c r="BJ64" s="22" t="str">
        <f>IF(DATOS_FORMS!BJ64="","",IFERROR(VLOOKUP(TRIM(DATOS_FORMS!BJ64),ESCALAS!$A$46:$B$49,2,0),"?"))</f>
        <v/>
      </c>
    </row>
    <row r="65" spans="1:62" x14ac:dyDescent="0.25">
      <c r="A65" s="22" t="str">
        <f>IF(DATOS_FORMS!B65="","",ROW()-1)</f>
        <v/>
      </c>
      <c r="B65" s="22" t="str">
        <f>IF(DATOS_FORMS!B65="","",IFERROR(VALUE(TRIM(DATOS_FORMS!B65)),IFERROR(VALUE(LEFT(TRIM(DATOS_FORMS!B65),FIND(" ",TRIM(DATOS_FORMS!B65)&amp;" ")-1)),"?")))</f>
        <v/>
      </c>
      <c r="C65" s="22" t="str">
        <f>IF(DATOS_FORMS!C65="","",IFERROR(VLOOKUP(TRIM(DATOS_FORMS!C65),ESCALAS!$A$54:$B$55,2,0),"?"))</f>
        <v/>
      </c>
      <c r="D65" s="22" t="str">
        <f>IF(DATOS_FORMS!D65="","",IFERROR(VLOOKUP(TRIM(DATOS_FORMS!D65),ESCALAS!$A$67:$B$68,2,0),"?"))</f>
        <v/>
      </c>
      <c r="E65" s="23" t="str">
        <f>IF(DATOS_FORMS!E65="","",DATOS_FORMS!E65)</f>
        <v/>
      </c>
      <c r="F65" s="23" t="str">
        <f>IF(DATOS_FORMS!F65="","",DATOS_FORMS!F65)</f>
        <v/>
      </c>
      <c r="G65" s="22" t="str">
        <f>IF(DATOS_FORMS!G65="","",IFERROR(VLOOKUP(TRIM(DATOS_FORMS!G65),ESCALAS!$A$60:$B$62,2,0),"?"))</f>
        <v/>
      </c>
      <c r="H65" s="23" t="str">
        <f>IF(DATOS_FORMS!H65="","",DATOS_FORMS!H65)</f>
        <v/>
      </c>
      <c r="I65" s="22" t="str">
        <f>IF(DATOS_FORMS!I65="","",IFERROR(VLOOKUP(TRIM(DATOS_FORMS!I65),ESCALAS!$A$60:$B$62,2,0),"?"))</f>
        <v/>
      </c>
      <c r="J65" s="22" t="str">
        <f>IF(DATOS_FORMS!J65="","",IFERROR(VLOOKUP(TRIM(DATOS_FORMS!J65),ESCALAS!$A$73:$B$86,2,0),7))</f>
        <v/>
      </c>
      <c r="K65" s="22" t="str">
        <f>IF(DATOS_FORMS!K65="","",IFERROR(VLOOKUP(TRIM(DATOS_FORMS!K65),ESCALAS!$A$6:$B$12,2,0),"?"))</f>
        <v/>
      </c>
      <c r="L65" s="22" t="str">
        <f>IF(DATOS_FORMS!L65="","",IFERROR(VLOOKUP(TRIM(DATOS_FORMS!L65),ESCALAS!$A$6:$B$12,2,0),"?"))</f>
        <v/>
      </c>
      <c r="M65" s="22" t="str">
        <f>IF(DATOS_FORMS!M65="","",IFERROR(VLOOKUP(TRIM(DATOS_FORMS!M65),ESCALAS!$A$6:$B$12,2,0),"?"))</f>
        <v/>
      </c>
      <c r="N65" s="22" t="str">
        <f>IF(DATOS_FORMS!N65="","",IFERROR(VLOOKUP(TRIM(DATOS_FORMS!N65),ESCALAS!$A$6:$B$12,2,0),"?"))</f>
        <v/>
      </c>
      <c r="O65" s="22" t="str">
        <f>IF(DATOS_FORMS!O65="","",IFERROR(VLOOKUP(TRIM(DATOS_FORMS!O65),ESCALAS!$A$6:$B$12,2,0),"?"))</f>
        <v/>
      </c>
      <c r="P65" s="22" t="str">
        <f>IF(DATOS_FORMS!P65="","",IFERROR(VLOOKUP(TRIM(DATOS_FORMS!P65),ESCALAS!$A$6:$B$12,2,0),"?"))</f>
        <v/>
      </c>
      <c r="Q65" s="22" t="str">
        <f>IF(DATOS_FORMS!Q65="","",IFERROR(VLOOKUP(TRIM(DATOS_FORMS!Q65),ESCALAS!$A$6:$B$12,2,0),"?"))</f>
        <v/>
      </c>
      <c r="R65" s="22" t="str">
        <f>IF(DATOS_FORMS!R65="","",IFERROR(VLOOKUP(TRIM(DATOS_FORMS!R65),ESCALAS!$A$6:$B$12,2,0),"?"))</f>
        <v/>
      </c>
      <c r="S65" s="22" t="str">
        <f>IF(DATOS_FORMS!S65="","",IFERROR(VLOOKUP(TRIM(DATOS_FORMS!S65),ESCALAS!$A$6:$B$12,2,0),"?"))</f>
        <v/>
      </c>
      <c r="T65" s="22" t="str">
        <f>IF(DATOS_FORMS!T65="","",IFERROR(VLOOKUP(TRIM(DATOS_FORMS!T65),ESCALAS!$A$6:$B$12,2,0),"?"))</f>
        <v/>
      </c>
      <c r="U65" s="22" t="str">
        <f>IF(DATOS_FORMS!U65="","",IFERROR(VLOOKUP(TRIM(DATOS_FORMS!U65),ESCALAS!$A$17:$B$20,2,0),"?"))</f>
        <v/>
      </c>
      <c r="V65" s="22" t="str">
        <f>IF(DATOS_FORMS!V65="","",IFERROR(VLOOKUP(TRIM(DATOS_FORMS!V65),ESCALAS!$A$17:$B$20,2,0),"?"))</f>
        <v/>
      </c>
      <c r="W65" s="22" t="str">
        <f>IF(DATOS_FORMS!W65="","",IFERROR(VLOOKUP(TRIM(DATOS_FORMS!W65),ESCALAS!$A$17:$B$20,2,0),"?"))</f>
        <v/>
      </c>
      <c r="X65" s="22" t="str">
        <f>IF(DATOS_FORMS!X65="","",IFERROR(VLOOKUP(TRIM(DATOS_FORMS!X65),ESCALAS!$A$17:$B$20,2,0),"?"))</f>
        <v/>
      </c>
      <c r="Y65" s="22" t="str">
        <f>IF(DATOS_FORMS!Y65="","",IFERROR(VLOOKUP(TRIM(DATOS_FORMS!Y65),ESCALAS!$A$17:$B$20,2,0),"?"))</f>
        <v/>
      </c>
      <c r="Z65" s="22" t="str">
        <f>IF(DATOS_FORMS!Z65="","",IFERROR(VLOOKUP(TRIM(DATOS_FORMS!Z65),ESCALAS!$A$17:$B$20,2,0),"?"))</f>
        <v/>
      </c>
      <c r="AA65" s="22" t="str">
        <f>IF(DATOS_FORMS!AA65="","",IFERROR(VLOOKUP(TRIM(DATOS_FORMS!AA65),ESCALAS!$A$17:$B$20,2,0),"?"))</f>
        <v/>
      </c>
      <c r="AB65" s="22" t="str">
        <f>IF(DATOS_FORMS!AB65="","",IFERROR(VLOOKUP(TRIM(DATOS_FORMS!AB65),ESCALAS!$A$17:$B$20,2,0),"?"))</f>
        <v/>
      </c>
      <c r="AC65" s="22" t="str">
        <f>IF(DATOS_FORMS!AC65="","",IFERROR(VLOOKUP(TRIM(DATOS_FORMS!AC65),ESCALAS!$A$25:$B$30,2,0),"?"))</f>
        <v/>
      </c>
      <c r="AD65" s="22" t="str">
        <f>IF(DATOS_FORMS!AD65="","",IFERROR(VLOOKUP(TRIM(DATOS_FORMS!AD65),ESCALAS!$A$25:$B$30,2,0),"?"))</f>
        <v/>
      </c>
      <c r="AE65" s="22" t="str">
        <f>IF(DATOS_FORMS!AE65="","",IFERROR(VLOOKUP(TRIM(DATOS_FORMS!AE65),ESCALAS!$A$25:$B$30,2,0),"?"))</f>
        <v/>
      </c>
      <c r="AF65" s="22" t="str">
        <f>IF(DATOS_FORMS!AF65="","",IFERROR(VLOOKUP(TRIM(DATOS_FORMS!AF65),ESCALAS!$A$25:$B$30,2,0),"?"))</f>
        <v/>
      </c>
      <c r="AG65" s="22" t="str">
        <f>IF(DATOS_FORMS!AG65="","",IFERROR(VLOOKUP(TRIM(DATOS_FORMS!AG65),ESCALAS!$A$25:$B$30,2,0),"?"))</f>
        <v/>
      </c>
      <c r="AH65" s="22" t="str">
        <f>IF(DATOS_FORMS!AH65="","",IFERROR(VLOOKUP(TRIM(DATOS_FORMS!AH65),ESCALAS!$A$25:$B$30,2,0),"?"))</f>
        <v/>
      </c>
      <c r="AI65" s="22" t="str">
        <f>IF(DATOS_FORMS!AI65="","",IFERROR(VLOOKUP(TRIM(DATOS_FORMS!AI65),ESCALAS!$A$25:$B$30,2,0),"?"))</f>
        <v/>
      </c>
      <c r="AJ65" s="22" t="str">
        <f>IF(DATOS_FORMS!AJ65="","",IFERROR(VLOOKUP(TRIM(DATOS_FORMS!AJ65),ESCALAS!$A$25:$B$30,2,0),"?"))</f>
        <v/>
      </c>
      <c r="AK65" s="22" t="str">
        <f>IF(DATOS_FORMS!AK65="","",IFERROR(VLOOKUP(TRIM(DATOS_FORMS!AK65),ESCALAS!$A$25:$B$30,2,0),"?"))</f>
        <v/>
      </c>
      <c r="AL65" s="22" t="str">
        <f>IF(DATOS_FORMS!AL65="","",IFERROR(VLOOKUP(TRIM(DATOS_FORMS!AL65),ESCALAS!$A$25:$B$30,2,0),"?"))</f>
        <v/>
      </c>
      <c r="AM65" s="22" t="str">
        <f>IF(DATOS_FORMS!AM65="","",IFERROR(VLOOKUP(TRIM(DATOS_FORMS!AM65),ESCALAS!$A$35:$B$41,2,0),"?"))</f>
        <v/>
      </c>
      <c r="AN65" s="22" t="str">
        <f>IF(DATOS_FORMS!AN65="","",IFERROR(VLOOKUP(TRIM(DATOS_FORMS!AN65),ESCALAS!$A$35:$B$41,2,0),"?"))</f>
        <v/>
      </c>
      <c r="AO65" s="22" t="str">
        <f>IF(DATOS_FORMS!AO65="","",IFERROR(VLOOKUP(TRIM(DATOS_FORMS!AO65),ESCALAS!$A$35:$B$41,2,0),"?"))</f>
        <v/>
      </c>
      <c r="AP65" s="22" t="str">
        <f>IF(DATOS_FORMS!AP65="","",IFERROR(VLOOKUP(TRIM(DATOS_FORMS!AP65),ESCALAS!$A$35:$B$41,2,0),"?"))</f>
        <v/>
      </c>
      <c r="AQ65" s="22" t="str">
        <f>IF(DATOS_FORMS!AQ65="","",IFERROR(VLOOKUP(TRIM(DATOS_FORMS!AQ65),ESCALAS!$A$35:$B$41,2,0),"?"))</f>
        <v/>
      </c>
      <c r="AR65" s="22" t="str">
        <f>IF(DATOS_FORMS!AR65="","",IFERROR(VLOOKUP(TRIM(DATOS_FORMS!AR65),ESCALAS!$A$35:$B$41,2,0),"?"))</f>
        <v/>
      </c>
      <c r="AS65" s="22" t="str">
        <f>IF(DATOS_FORMS!AS65="","",IFERROR(VLOOKUP(TRIM(DATOS_FORMS!AS65),ESCALAS!$A$35:$B$41,2,0),"?"))</f>
        <v/>
      </c>
      <c r="AT65" s="22" t="str">
        <f>IF(DATOS_FORMS!AT65="","",IFERROR(VLOOKUP(TRIM(DATOS_FORMS!AT65),ESCALAS!$A$35:$B$41,2,0),"?"))</f>
        <v/>
      </c>
      <c r="AU65" s="22" t="str">
        <f>IF(DATOS_FORMS!AU65="","",IFERROR(VLOOKUP(TRIM(DATOS_FORMS!AU65),ESCALAS!$A$35:$B$41,2,0),"?"))</f>
        <v/>
      </c>
      <c r="AV65" s="22" t="str">
        <f>IF(DATOS_FORMS!AV65="","",IFERROR(VLOOKUP(TRIM(DATOS_FORMS!AV65),ESCALAS!$A$46:$B$49,2,0),"?"))</f>
        <v/>
      </c>
      <c r="AW65" s="22" t="str">
        <f>IF(DATOS_FORMS!AW65="","",IFERROR(VLOOKUP(TRIM(DATOS_FORMS!AW65),ESCALAS!$A$46:$B$49,2,0),"?"))</f>
        <v/>
      </c>
      <c r="AX65" s="22" t="str">
        <f>IF(DATOS_FORMS!AX65="","",IFERROR(VLOOKUP(TRIM(DATOS_FORMS!AX65),ESCALAS!$A$46:$B$49,2,0),"?"))</f>
        <v/>
      </c>
      <c r="AY65" s="22" t="str">
        <f>IF(DATOS_FORMS!AY65="","",IFERROR(VLOOKUP(TRIM(DATOS_FORMS!AY65),ESCALAS!$A$46:$B$49,2,0),"?"))</f>
        <v/>
      </c>
      <c r="AZ65" s="22" t="str">
        <f>IF(DATOS_FORMS!AZ65="","",IFERROR(VLOOKUP(TRIM(DATOS_FORMS!AZ65),ESCALAS!$A$46:$B$49,2,0),"?"))</f>
        <v/>
      </c>
      <c r="BA65" s="22" t="str">
        <f>IF(DATOS_FORMS!BA65="","",IFERROR(VLOOKUP(TRIM(DATOS_FORMS!BA65),ESCALAS!$A$46:$B$49,2,0),"?"))</f>
        <v/>
      </c>
      <c r="BB65" s="22" t="str">
        <f>IF(DATOS_FORMS!BB65="","",IFERROR(VLOOKUP(TRIM(DATOS_FORMS!BB65),ESCALAS!$A$46:$B$49,2,0),"?"))</f>
        <v/>
      </c>
      <c r="BC65" s="22" t="str">
        <f>IF(DATOS_FORMS!BC65="","",IFERROR(VLOOKUP(TRIM(DATOS_FORMS!BC65),ESCALAS!$A$46:$B$49,2,0),"?"))</f>
        <v/>
      </c>
      <c r="BD65" s="22" t="str">
        <f>IF(DATOS_FORMS!BD65="","",IFERROR(VLOOKUP(TRIM(DATOS_FORMS!BD65),ESCALAS!$A$46:$B$49,2,0),"?"))</f>
        <v/>
      </c>
      <c r="BE65" s="22" t="str">
        <f>IF(DATOS_FORMS!BE65="","",IFERROR(VLOOKUP(TRIM(DATOS_FORMS!BE65),ESCALAS!$A$46:$B$49,2,0),"?"))</f>
        <v/>
      </c>
      <c r="BF65" s="22" t="str">
        <f>IF(DATOS_FORMS!BF65="","",IFERROR(VLOOKUP(TRIM(DATOS_FORMS!BF65),ESCALAS!$A$46:$B$49,2,0),"?"))</f>
        <v/>
      </c>
      <c r="BG65" s="22" t="str">
        <f>IF(DATOS_FORMS!BG65="","",IFERROR(VLOOKUP(TRIM(DATOS_FORMS!BG65),ESCALAS!$A$46:$B$49,2,0),"?"))</f>
        <v/>
      </c>
      <c r="BH65" s="22" t="str">
        <f>IF(DATOS_FORMS!BH65="","",IFERROR(VLOOKUP(TRIM(DATOS_FORMS!BH65),ESCALAS!$A$46:$B$49,2,0),"?"))</f>
        <v/>
      </c>
      <c r="BI65" s="22" t="str">
        <f>IF(DATOS_FORMS!BI65="","",IFERROR(VLOOKUP(TRIM(DATOS_FORMS!BI65),ESCALAS!$A$46:$B$49,2,0),"?"))</f>
        <v/>
      </c>
      <c r="BJ65" s="22" t="str">
        <f>IF(DATOS_FORMS!BJ65="","",IFERROR(VLOOKUP(TRIM(DATOS_FORMS!BJ65),ESCALAS!$A$46:$B$49,2,0),"?"))</f>
        <v/>
      </c>
    </row>
    <row r="66" spans="1:62" x14ac:dyDescent="0.25">
      <c r="A66" s="22" t="str">
        <f>IF(DATOS_FORMS!B66="","",ROW()-1)</f>
        <v/>
      </c>
      <c r="B66" s="22" t="str">
        <f>IF(DATOS_FORMS!B66="","",IFERROR(VALUE(TRIM(DATOS_FORMS!B66)),IFERROR(VALUE(LEFT(TRIM(DATOS_FORMS!B66),FIND(" ",TRIM(DATOS_FORMS!B66)&amp;" ")-1)),"?")))</f>
        <v/>
      </c>
      <c r="C66" s="22" t="str">
        <f>IF(DATOS_FORMS!C66="","",IFERROR(VLOOKUP(TRIM(DATOS_FORMS!C66),ESCALAS!$A$54:$B$55,2,0),"?"))</f>
        <v/>
      </c>
      <c r="D66" s="22" t="str">
        <f>IF(DATOS_FORMS!D66="","",IFERROR(VLOOKUP(TRIM(DATOS_FORMS!D66),ESCALAS!$A$67:$B$68,2,0),"?"))</f>
        <v/>
      </c>
      <c r="E66" s="23" t="str">
        <f>IF(DATOS_FORMS!E66="","",DATOS_FORMS!E66)</f>
        <v/>
      </c>
      <c r="F66" s="23" t="str">
        <f>IF(DATOS_FORMS!F66="","",DATOS_FORMS!F66)</f>
        <v/>
      </c>
      <c r="G66" s="22" t="str">
        <f>IF(DATOS_FORMS!G66="","",IFERROR(VLOOKUP(TRIM(DATOS_FORMS!G66),ESCALAS!$A$60:$B$62,2,0),"?"))</f>
        <v/>
      </c>
      <c r="H66" s="23" t="str">
        <f>IF(DATOS_FORMS!H66="","",DATOS_FORMS!H66)</f>
        <v/>
      </c>
      <c r="I66" s="22" t="str">
        <f>IF(DATOS_FORMS!I66="","",IFERROR(VLOOKUP(TRIM(DATOS_FORMS!I66),ESCALAS!$A$60:$B$62,2,0),"?"))</f>
        <v/>
      </c>
      <c r="J66" s="22" t="str">
        <f>IF(DATOS_FORMS!J66="","",IFERROR(VLOOKUP(TRIM(DATOS_FORMS!J66),ESCALAS!$A$73:$B$86,2,0),7))</f>
        <v/>
      </c>
      <c r="K66" s="22" t="str">
        <f>IF(DATOS_FORMS!K66="","",IFERROR(VLOOKUP(TRIM(DATOS_FORMS!K66),ESCALAS!$A$6:$B$12,2,0),"?"))</f>
        <v/>
      </c>
      <c r="L66" s="22" t="str">
        <f>IF(DATOS_FORMS!L66="","",IFERROR(VLOOKUP(TRIM(DATOS_FORMS!L66),ESCALAS!$A$6:$B$12,2,0),"?"))</f>
        <v/>
      </c>
      <c r="M66" s="22" t="str">
        <f>IF(DATOS_FORMS!M66="","",IFERROR(VLOOKUP(TRIM(DATOS_FORMS!M66),ESCALAS!$A$6:$B$12,2,0),"?"))</f>
        <v/>
      </c>
      <c r="N66" s="22" t="str">
        <f>IF(DATOS_FORMS!N66="","",IFERROR(VLOOKUP(TRIM(DATOS_FORMS!N66),ESCALAS!$A$6:$B$12,2,0),"?"))</f>
        <v/>
      </c>
      <c r="O66" s="22" t="str">
        <f>IF(DATOS_FORMS!O66="","",IFERROR(VLOOKUP(TRIM(DATOS_FORMS!O66),ESCALAS!$A$6:$B$12,2,0),"?"))</f>
        <v/>
      </c>
      <c r="P66" s="22" t="str">
        <f>IF(DATOS_FORMS!P66="","",IFERROR(VLOOKUP(TRIM(DATOS_FORMS!P66),ESCALAS!$A$6:$B$12,2,0),"?"))</f>
        <v/>
      </c>
      <c r="Q66" s="22" t="str">
        <f>IF(DATOS_FORMS!Q66="","",IFERROR(VLOOKUP(TRIM(DATOS_FORMS!Q66),ESCALAS!$A$6:$B$12,2,0),"?"))</f>
        <v/>
      </c>
      <c r="R66" s="22" t="str">
        <f>IF(DATOS_FORMS!R66="","",IFERROR(VLOOKUP(TRIM(DATOS_FORMS!R66),ESCALAS!$A$6:$B$12,2,0),"?"))</f>
        <v/>
      </c>
      <c r="S66" s="22" t="str">
        <f>IF(DATOS_FORMS!S66="","",IFERROR(VLOOKUP(TRIM(DATOS_FORMS!S66),ESCALAS!$A$6:$B$12,2,0),"?"))</f>
        <v/>
      </c>
      <c r="T66" s="22" t="str">
        <f>IF(DATOS_FORMS!T66="","",IFERROR(VLOOKUP(TRIM(DATOS_FORMS!T66),ESCALAS!$A$6:$B$12,2,0),"?"))</f>
        <v/>
      </c>
      <c r="U66" s="22" t="str">
        <f>IF(DATOS_FORMS!U66="","",IFERROR(VLOOKUP(TRIM(DATOS_FORMS!U66),ESCALAS!$A$17:$B$20,2,0),"?"))</f>
        <v/>
      </c>
      <c r="V66" s="22" t="str">
        <f>IF(DATOS_FORMS!V66="","",IFERROR(VLOOKUP(TRIM(DATOS_FORMS!V66),ESCALAS!$A$17:$B$20,2,0),"?"))</f>
        <v/>
      </c>
      <c r="W66" s="22" t="str">
        <f>IF(DATOS_FORMS!W66="","",IFERROR(VLOOKUP(TRIM(DATOS_FORMS!W66),ESCALAS!$A$17:$B$20,2,0),"?"))</f>
        <v/>
      </c>
      <c r="X66" s="22" t="str">
        <f>IF(DATOS_FORMS!X66="","",IFERROR(VLOOKUP(TRIM(DATOS_FORMS!X66),ESCALAS!$A$17:$B$20,2,0),"?"))</f>
        <v/>
      </c>
      <c r="Y66" s="22" t="str">
        <f>IF(DATOS_FORMS!Y66="","",IFERROR(VLOOKUP(TRIM(DATOS_FORMS!Y66),ESCALAS!$A$17:$B$20,2,0),"?"))</f>
        <v/>
      </c>
      <c r="Z66" s="22" t="str">
        <f>IF(DATOS_FORMS!Z66="","",IFERROR(VLOOKUP(TRIM(DATOS_FORMS!Z66),ESCALAS!$A$17:$B$20,2,0),"?"))</f>
        <v/>
      </c>
      <c r="AA66" s="22" t="str">
        <f>IF(DATOS_FORMS!AA66="","",IFERROR(VLOOKUP(TRIM(DATOS_FORMS!AA66),ESCALAS!$A$17:$B$20,2,0),"?"))</f>
        <v/>
      </c>
      <c r="AB66" s="22" t="str">
        <f>IF(DATOS_FORMS!AB66="","",IFERROR(VLOOKUP(TRIM(DATOS_FORMS!AB66),ESCALAS!$A$17:$B$20,2,0),"?"))</f>
        <v/>
      </c>
      <c r="AC66" s="22" t="str">
        <f>IF(DATOS_FORMS!AC66="","",IFERROR(VLOOKUP(TRIM(DATOS_FORMS!AC66),ESCALAS!$A$25:$B$30,2,0),"?"))</f>
        <v/>
      </c>
      <c r="AD66" s="22" t="str">
        <f>IF(DATOS_FORMS!AD66="","",IFERROR(VLOOKUP(TRIM(DATOS_FORMS!AD66),ESCALAS!$A$25:$B$30,2,0),"?"))</f>
        <v/>
      </c>
      <c r="AE66" s="22" t="str">
        <f>IF(DATOS_FORMS!AE66="","",IFERROR(VLOOKUP(TRIM(DATOS_FORMS!AE66),ESCALAS!$A$25:$B$30,2,0),"?"))</f>
        <v/>
      </c>
      <c r="AF66" s="22" t="str">
        <f>IF(DATOS_FORMS!AF66="","",IFERROR(VLOOKUP(TRIM(DATOS_FORMS!AF66),ESCALAS!$A$25:$B$30,2,0),"?"))</f>
        <v/>
      </c>
      <c r="AG66" s="22" t="str">
        <f>IF(DATOS_FORMS!AG66="","",IFERROR(VLOOKUP(TRIM(DATOS_FORMS!AG66),ESCALAS!$A$25:$B$30,2,0),"?"))</f>
        <v/>
      </c>
      <c r="AH66" s="22" t="str">
        <f>IF(DATOS_FORMS!AH66="","",IFERROR(VLOOKUP(TRIM(DATOS_FORMS!AH66),ESCALAS!$A$25:$B$30,2,0),"?"))</f>
        <v/>
      </c>
      <c r="AI66" s="22" t="str">
        <f>IF(DATOS_FORMS!AI66="","",IFERROR(VLOOKUP(TRIM(DATOS_FORMS!AI66),ESCALAS!$A$25:$B$30,2,0),"?"))</f>
        <v/>
      </c>
      <c r="AJ66" s="22" t="str">
        <f>IF(DATOS_FORMS!AJ66="","",IFERROR(VLOOKUP(TRIM(DATOS_FORMS!AJ66),ESCALAS!$A$25:$B$30,2,0),"?"))</f>
        <v/>
      </c>
      <c r="AK66" s="22" t="str">
        <f>IF(DATOS_FORMS!AK66="","",IFERROR(VLOOKUP(TRIM(DATOS_FORMS!AK66),ESCALAS!$A$25:$B$30,2,0),"?"))</f>
        <v/>
      </c>
      <c r="AL66" s="22" t="str">
        <f>IF(DATOS_FORMS!AL66="","",IFERROR(VLOOKUP(TRIM(DATOS_FORMS!AL66),ESCALAS!$A$25:$B$30,2,0),"?"))</f>
        <v/>
      </c>
      <c r="AM66" s="22" t="str">
        <f>IF(DATOS_FORMS!AM66="","",IFERROR(VLOOKUP(TRIM(DATOS_FORMS!AM66),ESCALAS!$A$35:$B$41,2,0),"?"))</f>
        <v/>
      </c>
      <c r="AN66" s="22" t="str">
        <f>IF(DATOS_FORMS!AN66="","",IFERROR(VLOOKUP(TRIM(DATOS_FORMS!AN66),ESCALAS!$A$35:$B$41,2,0),"?"))</f>
        <v/>
      </c>
      <c r="AO66" s="22" t="str">
        <f>IF(DATOS_FORMS!AO66="","",IFERROR(VLOOKUP(TRIM(DATOS_FORMS!AO66),ESCALAS!$A$35:$B$41,2,0),"?"))</f>
        <v/>
      </c>
      <c r="AP66" s="22" t="str">
        <f>IF(DATOS_FORMS!AP66="","",IFERROR(VLOOKUP(TRIM(DATOS_FORMS!AP66),ESCALAS!$A$35:$B$41,2,0),"?"))</f>
        <v/>
      </c>
      <c r="AQ66" s="22" t="str">
        <f>IF(DATOS_FORMS!AQ66="","",IFERROR(VLOOKUP(TRIM(DATOS_FORMS!AQ66),ESCALAS!$A$35:$B$41,2,0),"?"))</f>
        <v/>
      </c>
      <c r="AR66" s="22" t="str">
        <f>IF(DATOS_FORMS!AR66="","",IFERROR(VLOOKUP(TRIM(DATOS_FORMS!AR66),ESCALAS!$A$35:$B$41,2,0),"?"))</f>
        <v/>
      </c>
      <c r="AS66" s="22" t="str">
        <f>IF(DATOS_FORMS!AS66="","",IFERROR(VLOOKUP(TRIM(DATOS_FORMS!AS66),ESCALAS!$A$35:$B$41,2,0),"?"))</f>
        <v/>
      </c>
      <c r="AT66" s="22" t="str">
        <f>IF(DATOS_FORMS!AT66="","",IFERROR(VLOOKUP(TRIM(DATOS_FORMS!AT66),ESCALAS!$A$35:$B$41,2,0),"?"))</f>
        <v/>
      </c>
      <c r="AU66" s="22" t="str">
        <f>IF(DATOS_FORMS!AU66="","",IFERROR(VLOOKUP(TRIM(DATOS_FORMS!AU66),ESCALAS!$A$35:$B$41,2,0),"?"))</f>
        <v/>
      </c>
      <c r="AV66" s="22" t="str">
        <f>IF(DATOS_FORMS!AV66="","",IFERROR(VLOOKUP(TRIM(DATOS_FORMS!AV66),ESCALAS!$A$46:$B$49,2,0),"?"))</f>
        <v/>
      </c>
      <c r="AW66" s="22" t="str">
        <f>IF(DATOS_FORMS!AW66="","",IFERROR(VLOOKUP(TRIM(DATOS_FORMS!AW66),ESCALAS!$A$46:$B$49,2,0),"?"))</f>
        <v/>
      </c>
      <c r="AX66" s="22" t="str">
        <f>IF(DATOS_FORMS!AX66="","",IFERROR(VLOOKUP(TRIM(DATOS_FORMS!AX66),ESCALAS!$A$46:$B$49,2,0),"?"))</f>
        <v/>
      </c>
      <c r="AY66" s="22" t="str">
        <f>IF(DATOS_FORMS!AY66="","",IFERROR(VLOOKUP(TRIM(DATOS_FORMS!AY66),ESCALAS!$A$46:$B$49,2,0),"?"))</f>
        <v/>
      </c>
      <c r="AZ66" s="22" t="str">
        <f>IF(DATOS_FORMS!AZ66="","",IFERROR(VLOOKUP(TRIM(DATOS_FORMS!AZ66),ESCALAS!$A$46:$B$49,2,0),"?"))</f>
        <v/>
      </c>
      <c r="BA66" s="22" t="str">
        <f>IF(DATOS_FORMS!BA66="","",IFERROR(VLOOKUP(TRIM(DATOS_FORMS!BA66),ESCALAS!$A$46:$B$49,2,0),"?"))</f>
        <v/>
      </c>
      <c r="BB66" s="22" t="str">
        <f>IF(DATOS_FORMS!BB66="","",IFERROR(VLOOKUP(TRIM(DATOS_FORMS!BB66),ESCALAS!$A$46:$B$49,2,0),"?"))</f>
        <v/>
      </c>
      <c r="BC66" s="22" t="str">
        <f>IF(DATOS_FORMS!BC66="","",IFERROR(VLOOKUP(TRIM(DATOS_FORMS!BC66),ESCALAS!$A$46:$B$49,2,0),"?"))</f>
        <v/>
      </c>
      <c r="BD66" s="22" t="str">
        <f>IF(DATOS_FORMS!BD66="","",IFERROR(VLOOKUP(TRIM(DATOS_FORMS!BD66),ESCALAS!$A$46:$B$49,2,0),"?"))</f>
        <v/>
      </c>
      <c r="BE66" s="22" t="str">
        <f>IF(DATOS_FORMS!BE66="","",IFERROR(VLOOKUP(TRIM(DATOS_FORMS!BE66),ESCALAS!$A$46:$B$49,2,0),"?"))</f>
        <v/>
      </c>
      <c r="BF66" s="22" t="str">
        <f>IF(DATOS_FORMS!BF66="","",IFERROR(VLOOKUP(TRIM(DATOS_FORMS!BF66),ESCALAS!$A$46:$B$49,2,0),"?"))</f>
        <v/>
      </c>
      <c r="BG66" s="22" t="str">
        <f>IF(DATOS_FORMS!BG66="","",IFERROR(VLOOKUP(TRIM(DATOS_FORMS!BG66),ESCALAS!$A$46:$B$49,2,0),"?"))</f>
        <v/>
      </c>
      <c r="BH66" s="22" t="str">
        <f>IF(DATOS_FORMS!BH66="","",IFERROR(VLOOKUP(TRIM(DATOS_FORMS!BH66),ESCALAS!$A$46:$B$49,2,0),"?"))</f>
        <v/>
      </c>
      <c r="BI66" s="22" t="str">
        <f>IF(DATOS_FORMS!BI66="","",IFERROR(VLOOKUP(TRIM(DATOS_FORMS!BI66),ESCALAS!$A$46:$B$49,2,0),"?"))</f>
        <v/>
      </c>
      <c r="BJ66" s="22" t="str">
        <f>IF(DATOS_FORMS!BJ66="","",IFERROR(VLOOKUP(TRIM(DATOS_FORMS!BJ66),ESCALAS!$A$46:$B$49,2,0),"?"))</f>
        <v/>
      </c>
    </row>
    <row r="67" spans="1:62" x14ac:dyDescent="0.25">
      <c r="A67" s="22" t="str">
        <f>IF(DATOS_FORMS!B67="","",ROW()-1)</f>
        <v/>
      </c>
      <c r="B67" s="22" t="str">
        <f>IF(DATOS_FORMS!B67="","",IFERROR(VALUE(TRIM(DATOS_FORMS!B67)),IFERROR(VALUE(LEFT(TRIM(DATOS_FORMS!B67),FIND(" ",TRIM(DATOS_FORMS!B67)&amp;" ")-1)),"?")))</f>
        <v/>
      </c>
      <c r="C67" s="22" t="str">
        <f>IF(DATOS_FORMS!C67="","",IFERROR(VLOOKUP(TRIM(DATOS_FORMS!C67),ESCALAS!$A$54:$B$55,2,0),"?"))</f>
        <v/>
      </c>
      <c r="D67" s="22" t="str">
        <f>IF(DATOS_FORMS!D67="","",IFERROR(VLOOKUP(TRIM(DATOS_FORMS!D67),ESCALAS!$A$67:$B$68,2,0),"?"))</f>
        <v/>
      </c>
      <c r="E67" s="23" t="str">
        <f>IF(DATOS_FORMS!E67="","",DATOS_FORMS!E67)</f>
        <v/>
      </c>
      <c r="F67" s="23" t="str">
        <f>IF(DATOS_FORMS!F67="","",DATOS_FORMS!F67)</f>
        <v/>
      </c>
      <c r="G67" s="22" t="str">
        <f>IF(DATOS_FORMS!G67="","",IFERROR(VLOOKUP(TRIM(DATOS_FORMS!G67),ESCALAS!$A$60:$B$62,2,0),"?"))</f>
        <v/>
      </c>
      <c r="H67" s="23" t="str">
        <f>IF(DATOS_FORMS!H67="","",DATOS_FORMS!H67)</f>
        <v/>
      </c>
      <c r="I67" s="22" t="str">
        <f>IF(DATOS_FORMS!I67="","",IFERROR(VLOOKUP(TRIM(DATOS_FORMS!I67),ESCALAS!$A$60:$B$62,2,0),"?"))</f>
        <v/>
      </c>
      <c r="J67" s="22" t="str">
        <f>IF(DATOS_FORMS!J67="","",IFERROR(VLOOKUP(TRIM(DATOS_FORMS!J67),ESCALAS!$A$73:$B$86,2,0),7))</f>
        <v/>
      </c>
      <c r="K67" s="22" t="str">
        <f>IF(DATOS_FORMS!K67="","",IFERROR(VLOOKUP(TRIM(DATOS_FORMS!K67),ESCALAS!$A$6:$B$12,2,0),"?"))</f>
        <v/>
      </c>
      <c r="L67" s="22" t="str">
        <f>IF(DATOS_FORMS!L67="","",IFERROR(VLOOKUP(TRIM(DATOS_FORMS!L67),ESCALAS!$A$6:$B$12,2,0),"?"))</f>
        <v/>
      </c>
      <c r="M67" s="22" t="str">
        <f>IF(DATOS_FORMS!M67="","",IFERROR(VLOOKUP(TRIM(DATOS_FORMS!M67),ESCALAS!$A$6:$B$12,2,0),"?"))</f>
        <v/>
      </c>
      <c r="N67" s="22" t="str">
        <f>IF(DATOS_FORMS!N67="","",IFERROR(VLOOKUP(TRIM(DATOS_FORMS!N67),ESCALAS!$A$6:$B$12,2,0),"?"))</f>
        <v/>
      </c>
      <c r="O67" s="22" t="str">
        <f>IF(DATOS_FORMS!O67="","",IFERROR(VLOOKUP(TRIM(DATOS_FORMS!O67),ESCALAS!$A$6:$B$12,2,0),"?"))</f>
        <v/>
      </c>
      <c r="P67" s="22" t="str">
        <f>IF(DATOS_FORMS!P67="","",IFERROR(VLOOKUP(TRIM(DATOS_FORMS!P67),ESCALAS!$A$6:$B$12,2,0),"?"))</f>
        <v/>
      </c>
      <c r="Q67" s="22" t="str">
        <f>IF(DATOS_FORMS!Q67="","",IFERROR(VLOOKUP(TRIM(DATOS_FORMS!Q67),ESCALAS!$A$6:$B$12,2,0),"?"))</f>
        <v/>
      </c>
      <c r="R67" s="22" t="str">
        <f>IF(DATOS_FORMS!R67="","",IFERROR(VLOOKUP(TRIM(DATOS_FORMS!R67),ESCALAS!$A$6:$B$12,2,0),"?"))</f>
        <v/>
      </c>
      <c r="S67" s="22" t="str">
        <f>IF(DATOS_FORMS!S67="","",IFERROR(VLOOKUP(TRIM(DATOS_FORMS!S67),ESCALAS!$A$6:$B$12,2,0),"?"))</f>
        <v/>
      </c>
      <c r="T67" s="22" t="str">
        <f>IF(DATOS_FORMS!T67="","",IFERROR(VLOOKUP(TRIM(DATOS_FORMS!T67),ESCALAS!$A$6:$B$12,2,0),"?"))</f>
        <v/>
      </c>
      <c r="U67" s="22" t="str">
        <f>IF(DATOS_FORMS!U67="","",IFERROR(VLOOKUP(TRIM(DATOS_FORMS!U67),ESCALAS!$A$17:$B$20,2,0),"?"))</f>
        <v/>
      </c>
      <c r="V67" s="22" t="str">
        <f>IF(DATOS_FORMS!V67="","",IFERROR(VLOOKUP(TRIM(DATOS_FORMS!V67),ESCALAS!$A$17:$B$20,2,0),"?"))</f>
        <v/>
      </c>
      <c r="W67" s="22" t="str">
        <f>IF(DATOS_FORMS!W67="","",IFERROR(VLOOKUP(TRIM(DATOS_FORMS!W67),ESCALAS!$A$17:$B$20,2,0),"?"))</f>
        <v/>
      </c>
      <c r="X67" s="22" t="str">
        <f>IF(DATOS_FORMS!X67="","",IFERROR(VLOOKUP(TRIM(DATOS_FORMS!X67),ESCALAS!$A$17:$B$20,2,0),"?"))</f>
        <v/>
      </c>
      <c r="Y67" s="22" t="str">
        <f>IF(DATOS_FORMS!Y67="","",IFERROR(VLOOKUP(TRIM(DATOS_FORMS!Y67),ESCALAS!$A$17:$B$20,2,0),"?"))</f>
        <v/>
      </c>
      <c r="Z67" s="22" t="str">
        <f>IF(DATOS_FORMS!Z67="","",IFERROR(VLOOKUP(TRIM(DATOS_FORMS!Z67),ESCALAS!$A$17:$B$20,2,0),"?"))</f>
        <v/>
      </c>
      <c r="AA67" s="22" t="str">
        <f>IF(DATOS_FORMS!AA67="","",IFERROR(VLOOKUP(TRIM(DATOS_FORMS!AA67),ESCALAS!$A$17:$B$20,2,0),"?"))</f>
        <v/>
      </c>
      <c r="AB67" s="22" t="str">
        <f>IF(DATOS_FORMS!AB67="","",IFERROR(VLOOKUP(TRIM(DATOS_FORMS!AB67),ESCALAS!$A$17:$B$20,2,0),"?"))</f>
        <v/>
      </c>
      <c r="AC67" s="22" t="str">
        <f>IF(DATOS_FORMS!AC67="","",IFERROR(VLOOKUP(TRIM(DATOS_FORMS!AC67),ESCALAS!$A$25:$B$30,2,0),"?"))</f>
        <v/>
      </c>
      <c r="AD67" s="22" t="str">
        <f>IF(DATOS_FORMS!AD67="","",IFERROR(VLOOKUP(TRIM(DATOS_FORMS!AD67),ESCALAS!$A$25:$B$30,2,0),"?"))</f>
        <v/>
      </c>
      <c r="AE67" s="22" t="str">
        <f>IF(DATOS_FORMS!AE67="","",IFERROR(VLOOKUP(TRIM(DATOS_FORMS!AE67),ESCALAS!$A$25:$B$30,2,0),"?"))</f>
        <v/>
      </c>
      <c r="AF67" s="22" t="str">
        <f>IF(DATOS_FORMS!AF67="","",IFERROR(VLOOKUP(TRIM(DATOS_FORMS!AF67),ESCALAS!$A$25:$B$30,2,0),"?"))</f>
        <v/>
      </c>
      <c r="AG67" s="22" t="str">
        <f>IF(DATOS_FORMS!AG67="","",IFERROR(VLOOKUP(TRIM(DATOS_FORMS!AG67),ESCALAS!$A$25:$B$30,2,0),"?"))</f>
        <v/>
      </c>
      <c r="AH67" s="22" t="str">
        <f>IF(DATOS_FORMS!AH67="","",IFERROR(VLOOKUP(TRIM(DATOS_FORMS!AH67),ESCALAS!$A$25:$B$30,2,0),"?"))</f>
        <v/>
      </c>
      <c r="AI67" s="22" t="str">
        <f>IF(DATOS_FORMS!AI67="","",IFERROR(VLOOKUP(TRIM(DATOS_FORMS!AI67),ESCALAS!$A$25:$B$30,2,0),"?"))</f>
        <v/>
      </c>
      <c r="AJ67" s="22" t="str">
        <f>IF(DATOS_FORMS!AJ67="","",IFERROR(VLOOKUP(TRIM(DATOS_FORMS!AJ67),ESCALAS!$A$25:$B$30,2,0),"?"))</f>
        <v/>
      </c>
      <c r="AK67" s="22" t="str">
        <f>IF(DATOS_FORMS!AK67="","",IFERROR(VLOOKUP(TRIM(DATOS_FORMS!AK67),ESCALAS!$A$25:$B$30,2,0),"?"))</f>
        <v/>
      </c>
      <c r="AL67" s="22" t="str">
        <f>IF(DATOS_FORMS!AL67="","",IFERROR(VLOOKUP(TRIM(DATOS_FORMS!AL67),ESCALAS!$A$25:$B$30,2,0),"?"))</f>
        <v/>
      </c>
      <c r="AM67" s="22" t="str">
        <f>IF(DATOS_FORMS!AM67="","",IFERROR(VLOOKUP(TRIM(DATOS_FORMS!AM67),ESCALAS!$A$35:$B$41,2,0),"?"))</f>
        <v/>
      </c>
      <c r="AN67" s="22" t="str">
        <f>IF(DATOS_FORMS!AN67="","",IFERROR(VLOOKUP(TRIM(DATOS_FORMS!AN67),ESCALAS!$A$35:$B$41,2,0),"?"))</f>
        <v/>
      </c>
      <c r="AO67" s="22" t="str">
        <f>IF(DATOS_FORMS!AO67="","",IFERROR(VLOOKUP(TRIM(DATOS_FORMS!AO67),ESCALAS!$A$35:$B$41,2,0),"?"))</f>
        <v/>
      </c>
      <c r="AP67" s="22" t="str">
        <f>IF(DATOS_FORMS!AP67="","",IFERROR(VLOOKUP(TRIM(DATOS_FORMS!AP67),ESCALAS!$A$35:$B$41,2,0),"?"))</f>
        <v/>
      </c>
      <c r="AQ67" s="22" t="str">
        <f>IF(DATOS_FORMS!AQ67="","",IFERROR(VLOOKUP(TRIM(DATOS_FORMS!AQ67),ESCALAS!$A$35:$B$41,2,0),"?"))</f>
        <v/>
      </c>
      <c r="AR67" s="22" t="str">
        <f>IF(DATOS_FORMS!AR67="","",IFERROR(VLOOKUP(TRIM(DATOS_FORMS!AR67),ESCALAS!$A$35:$B$41,2,0),"?"))</f>
        <v/>
      </c>
      <c r="AS67" s="22" t="str">
        <f>IF(DATOS_FORMS!AS67="","",IFERROR(VLOOKUP(TRIM(DATOS_FORMS!AS67),ESCALAS!$A$35:$B$41,2,0),"?"))</f>
        <v/>
      </c>
      <c r="AT67" s="22" t="str">
        <f>IF(DATOS_FORMS!AT67="","",IFERROR(VLOOKUP(TRIM(DATOS_FORMS!AT67),ESCALAS!$A$35:$B$41,2,0),"?"))</f>
        <v/>
      </c>
      <c r="AU67" s="22" t="str">
        <f>IF(DATOS_FORMS!AU67="","",IFERROR(VLOOKUP(TRIM(DATOS_FORMS!AU67),ESCALAS!$A$35:$B$41,2,0),"?"))</f>
        <v/>
      </c>
      <c r="AV67" s="22" t="str">
        <f>IF(DATOS_FORMS!AV67="","",IFERROR(VLOOKUP(TRIM(DATOS_FORMS!AV67),ESCALAS!$A$46:$B$49,2,0),"?"))</f>
        <v/>
      </c>
      <c r="AW67" s="22" t="str">
        <f>IF(DATOS_FORMS!AW67="","",IFERROR(VLOOKUP(TRIM(DATOS_FORMS!AW67),ESCALAS!$A$46:$B$49,2,0),"?"))</f>
        <v/>
      </c>
      <c r="AX67" s="22" t="str">
        <f>IF(DATOS_FORMS!AX67="","",IFERROR(VLOOKUP(TRIM(DATOS_FORMS!AX67),ESCALAS!$A$46:$B$49,2,0),"?"))</f>
        <v/>
      </c>
      <c r="AY67" s="22" t="str">
        <f>IF(DATOS_FORMS!AY67="","",IFERROR(VLOOKUP(TRIM(DATOS_FORMS!AY67),ESCALAS!$A$46:$B$49,2,0),"?"))</f>
        <v/>
      </c>
      <c r="AZ67" s="22" t="str">
        <f>IF(DATOS_FORMS!AZ67="","",IFERROR(VLOOKUP(TRIM(DATOS_FORMS!AZ67),ESCALAS!$A$46:$B$49,2,0),"?"))</f>
        <v/>
      </c>
      <c r="BA67" s="22" t="str">
        <f>IF(DATOS_FORMS!BA67="","",IFERROR(VLOOKUP(TRIM(DATOS_FORMS!BA67),ESCALAS!$A$46:$B$49,2,0),"?"))</f>
        <v/>
      </c>
      <c r="BB67" s="22" t="str">
        <f>IF(DATOS_FORMS!BB67="","",IFERROR(VLOOKUP(TRIM(DATOS_FORMS!BB67),ESCALAS!$A$46:$B$49,2,0),"?"))</f>
        <v/>
      </c>
      <c r="BC67" s="22" t="str">
        <f>IF(DATOS_FORMS!BC67="","",IFERROR(VLOOKUP(TRIM(DATOS_FORMS!BC67),ESCALAS!$A$46:$B$49,2,0),"?"))</f>
        <v/>
      </c>
      <c r="BD67" s="22" t="str">
        <f>IF(DATOS_FORMS!BD67="","",IFERROR(VLOOKUP(TRIM(DATOS_FORMS!BD67),ESCALAS!$A$46:$B$49,2,0),"?"))</f>
        <v/>
      </c>
      <c r="BE67" s="22" t="str">
        <f>IF(DATOS_FORMS!BE67="","",IFERROR(VLOOKUP(TRIM(DATOS_FORMS!BE67),ESCALAS!$A$46:$B$49,2,0),"?"))</f>
        <v/>
      </c>
      <c r="BF67" s="22" t="str">
        <f>IF(DATOS_FORMS!BF67="","",IFERROR(VLOOKUP(TRIM(DATOS_FORMS!BF67),ESCALAS!$A$46:$B$49,2,0),"?"))</f>
        <v/>
      </c>
      <c r="BG67" s="22" t="str">
        <f>IF(DATOS_FORMS!BG67="","",IFERROR(VLOOKUP(TRIM(DATOS_FORMS!BG67),ESCALAS!$A$46:$B$49,2,0),"?"))</f>
        <v/>
      </c>
      <c r="BH67" s="22" t="str">
        <f>IF(DATOS_FORMS!BH67="","",IFERROR(VLOOKUP(TRIM(DATOS_FORMS!BH67),ESCALAS!$A$46:$B$49,2,0),"?"))</f>
        <v/>
      </c>
      <c r="BI67" s="22" t="str">
        <f>IF(DATOS_FORMS!BI67="","",IFERROR(VLOOKUP(TRIM(DATOS_FORMS!BI67),ESCALAS!$A$46:$B$49,2,0),"?"))</f>
        <v/>
      </c>
      <c r="BJ67" s="22" t="str">
        <f>IF(DATOS_FORMS!BJ67="","",IFERROR(VLOOKUP(TRIM(DATOS_FORMS!BJ67),ESCALAS!$A$46:$B$49,2,0),"?"))</f>
        <v/>
      </c>
    </row>
    <row r="68" spans="1:62" x14ac:dyDescent="0.25">
      <c r="A68" s="22" t="str">
        <f>IF(DATOS_FORMS!B68="","",ROW()-1)</f>
        <v/>
      </c>
      <c r="B68" s="22" t="str">
        <f>IF(DATOS_FORMS!B68="","",IFERROR(VALUE(TRIM(DATOS_FORMS!B68)),IFERROR(VALUE(LEFT(TRIM(DATOS_FORMS!B68),FIND(" ",TRIM(DATOS_FORMS!B68)&amp;" ")-1)),"?")))</f>
        <v/>
      </c>
      <c r="C68" s="22" t="str">
        <f>IF(DATOS_FORMS!C68="","",IFERROR(VLOOKUP(TRIM(DATOS_FORMS!C68),ESCALAS!$A$54:$B$55,2,0),"?"))</f>
        <v/>
      </c>
      <c r="D68" s="22" t="str">
        <f>IF(DATOS_FORMS!D68="","",IFERROR(VLOOKUP(TRIM(DATOS_FORMS!D68),ESCALAS!$A$67:$B$68,2,0),"?"))</f>
        <v/>
      </c>
      <c r="E68" s="23" t="str">
        <f>IF(DATOS_FORMS!E68="","",DATOS_FORMS!E68)</f>
        <v/>
      </c>
      <c r="F68" s="23" t="str">
        <f>IF(DATOS_FORMS!F68="","",DATOS_FORMS!F68)</f>
        <v/>
      </c>
      <c r="G68" s="22" t="str">
        <f>IF(DATOS_FORMS!G68="","",IFERROR(VLOOKUP(TRIM(DATOS_FORMS!G68),ESCALAS!$A$60:$B$62,2,0),"?"))</f>
        <v/>
      </c>
      <c r="H68" s="23" t="str">
        <f>IF(DATOS_FORMS!H68="","",DATOS_FORMS!H68)</f>
        <v/>
      </c>
      <c r="I68" s="22" t="str">
        <f>IF(DATOS_FORMS!I68="","",IFERROR(VLOOKUP(TRIM(DATOS_FORMS!I68),ESCALAS!$A$60:$B$62,2,0),"?"))</f>
        <v/>
      </c>
      <c r="J68" s="22" t="str">
        <f>IF(DATOS_FORMS!J68="","",IFERROR(VLOOKUP(TRIM(DATOS_FORMS!J68),ESCALAS!$A$73:$B$86,2,0),7))</f>
        <v/>
      </c>
      <c r="K68" s="22" t="str">
        <f>IF(DATOS_FORMS!K68="","",IFERROR(VLOOKUP(TRIM(DATOS_FORMS!K68),ESCALAS!$A$6:$B$12,2,0),"?"))</f>
        <v/>
      </c>
      <c r="L68" s="22" t="str">
        <f>IF(DATOS_FORMS!L68="","",IFERROR(VLOOKUP(TRIM(DATOS_FORMS!L68),ESCALAS!$A$6:$B$12,2,0),"?"))</f>
        <v/>
      </c>
      <c r="M68" s="22" t="str">
        <f>IF(DATOS_FORMS!M68="","",IFERROR(VLOOKUP(TRIM(DATOS_FORMS!M68),ESCALAS!$A$6:$B$12,2,0),"?"))</f>
        <v/>
      </c>
      <c r="N68" s="22" t="str">
        <f>IF(DATOS_FORMS!N68="","",IFERROR(VLOOKUP(TRIM(DATOS_FORMS!N68),ESCALAS!$A$6:$B$12,2,0),"?"))</f>
        <v/>
      </c>
      <c r="O68" s="22" t="str">
        <f>IF(DATOS_FORMS!O68="","",IFERROR(VLOOKUP(TRIM(DATOS_FORMS!O68),ESCALAS!$A$6:$B$12,2,0),"?"))</f>
        <v/>
      </c>
      <c r="P68" s="22" t="str">
        <f>IF(DATOS_FORMS!P68="","",IFERROR(VLOOKUP(TRIM(DATOS_FORMS!P68),ESCALAS!$A$6:$B$12,2,0),"?"))</f>
        <v/>
      </c>
      <c r="Q68" s="22" t="str">
        <f>IF(DATOS_FORMS!Q68="","",IFERROR(VLOOKUP(TRIM(DATOS_FORMS!Q68),ESCALAS!$A$6:$B$12,2,0),"?"))</f>
        <v/>
      </c>
      <c r="R68" s="22" t="str">
        <f>IF(DATOS_FORMS!R68="","",IFERROR(VLOOKUP(TRIM(DATOS_FORMS!R68),ESCALAS!$A$6:$B$12,2,0),"?"))</f>
        <v/>
      </c>
      <c r="S68" s="22" t="str">
        <f>IF(DATOS_FORMS!S68="","",IFERROR(VLOOKUP(TRIM(DATOS_FORMS!S68),ESCALAS!$A$6:$B$12,2,0),"?"))</f>
        <v/>
      </c>
      <c r="T68" s="22" t="str">
        <f>IF(DATOS_FORMS!T68="","",IFERROR(VLOOKUP(TRIM(DATOS_FORMS!T68),ESCALAS!$A$6:$B$12,2,0),"?"))</f>
        <v/>
      </c>
      <c r="U68" s="22" t="str">
        <f>IF(DATOS_FORMS!U68="","",IFERROR(VLOOKUP(TRIM(DATOS_FORMS!U68),ESCALAS!$A$17:$B$20,2,0),"?"))</f>
        <v/>
      </c>
      <c r="V68" s="22" t="str">
        <f>IF(DATOS_FORMS!V68="","",IFERROR(VLOOKUP(TRIM(DATOS_FORMS!V68),ESCALAS!$A$17:$B$20,2,0),"?"))</f>
        <v/>
      </c>
      <c r="W68" s="22" t="str">
        <f>IF(DATOS_FORMS!W68="","",IFERROR(VLOOKUP(TRIM(DATOS_FORMS!W68),ESCALAS!$A$17:$B$20,2,0),"?"))</f>
        <v/>
      </c>
      <c r="X68" s="22" t="str">
        <f>IF(DATOS_FORMS!X68="","",IFERROR(VLOOKUP(TRIM(DATOS_FORMS!X68),ESCALAS!$A$17:$B$20,2,0),"?"))</f>
        <v/>
      </c>
      <c r="Y68" s="22" t="str">
        <f>IF(DATOS_FORMS!Y68="","",IFERROR(VLOOKUP(TRIM(DATOS_FORMS!Y68),ESCALAS!$A$17:$B$20,2,0),"?"))</f>
        <v/>
      </c>
      <c r="Z68" s="22" t="str">
        <f>IF(DATOS_FORMS!Z68="","",IFERROR(VLOOKUP(TRIM(DATOS_FORMS!Z68),ESCALAS!$A$17:$B$20,2,0),"?"))</f>
        <v/>
      </c>
      <c r="AA68" s="22" t="str">
        <f>IF(DATOS_FORMS!AA68="","",IFERROR(VLOOKUP(TRIM(DATOS_FORMS!AA68),ESCALAS!$A$17:$B$20,2,0),"?"))</f>
        <v/>
      </c>
      <c r="AB68" s="22" t="str">
        <f>IF(DATOS_FORMS!AB68="","",IFERROR(VLOOKUP(TRIM(DATOS_FORMS!AB68),ESCALAS!$A$17:$B$20,2,0),"?"))</f>
        <v/>
      </c>
      <c r="AC68" s="22" t="str">
        <f>IF(DATOS_FORMS!AC68="","",IFERROR(VLOOKUP(TRIM(DATOS_FORMS!AC68),ESCALAS!$A$25:$B$30,2,0),"?"))</f>
        <v/>
      </c>
      <c r="AD68" s="22" t="str">
        <f>IF(DATOS_FORMS!AD68="","",IFERROR(VLOOKUP(TRIM(DATOS_FORMS!AD68),ESCALAS!$A$25:$B$30,2,0),"?"))</f>
        <v/>
      </c>
      <c r="AE68" s="22" t="str">
        <f>IF(DATOS_FORMS!AE68="","",IFERROR(VLOOKUP(TRIM(DATOS_FORMS!AE68),ESCALAS!$A$25:$B$30,2,0),"?"))</f>
        <v/>
      </c>
      <c r="AF68" s="22" t="str">
        <f>IF(DATOS_FORMS!AF68="","",IFERROR(VLOOKUP(TRIM(DATOS_FORMS!AF68),ESCALAS!$A$25:$B$30,2,0),"?"))</f>
        <v/>
      </c>
      <c r="AG68" s="22" t="str">
        <f>IF(DATOS_FORMS!AG68="","",IFERROR(VLOOKUP(TRIM(DATOS_FORMS!AG68),ESCALAS!$A$25:$B$30,2,0),"?"))</f>
        <v/>
      </c>
      <c r="AH68" s="22" t="str">
        <f>IF(DATOS_FORMS!AH68="","",IFERROR(VLOOKUP(TRIM(DATOS_FORMS!AH68),ESCALAS!$A$25:$B$30,2,0),"?"))</f>
        <v/>
      </c>
      <c r="AI68" s="22" t="str">
        <f>IF(DATOS_FORMS!AI68="","",IFERROR(VLOOKUP(TRIM(DATOS_FORMS!AI68),ESCALAS!$A$25:$B$30,2,0),"?"))</f>
        <v/>
      </c>
      <c r="AJ68" s="22" t="str">
        <f>IF(DATOS_FORMS!AJ68="","",IFERROR(VLOOKUP(TRIM(DATOS_FORMS!AJ68),ESCALAS!$A$25:$B$30,2,0),"?"))</f>
        <v/>
      </c>
      <c r="AK68" s="22" t="str">
        <f>IF(DATOS_FORMS!AK68="","",IFERROR(VLOOKUP(TRIM(DATOS_FORMS!AK68),ESCALAS!$A$25:$B$30,2,0),"?"))</f>
        <v/>
      </c>
      <c r="AL68" s="22" t="str">
        <f>IF(DATOS_FORMS!AL68="","",IFERROR(VLOOKUP(TRIM(DATOS_FORMS!AL68),ESCALAS!$A$25:$B$30,2,0),"?"))</f>
        <v/>
      </c>
      <c r="AM68" s="22" t="str">
        <f>IF(DATOS_FORMS!AM68="","",IFERROR(VLOOKUP(TRIM(DATOS_FORMS!AM68),ESCALAS!$A$35:$B$41,2,0),"?"))</f>
        <v/>
      </c>
      <c r="AN68" s="22" t="str">
        <f>IF(DATOS_FORMS!AN68="","",IFERROR(VLOOKUP(TRIM(DATOS_FORMS!AN68),ESCALAS!$A$35:$B$41,2,0),"?"))</f>
        <v/>
      </c>
      <c r="AO68" s="22" t="str">
        <f>IF(DATOS_FORMS!AO68="","",IFERROR(VLOOKUP(TRIM(DATOS_FORMS!AO68),ESCALAS!$A$35:$B$41,2,0),"?"))</f>
        <v/>
      </c>
      <c r="AP68" s="22" t="str">
        <f>IF(DATOS_FORMS!AP68="","",IFERROR(VLOOKUP(TRIM(DATOS_FORMS!AP68),ESCALAS!$A$35:$B$41,2,0),"?"))</f>
        <v/>
      </c>
      <c r="AQ68" s="22" t="str">
        <f>IF(DATOS_FORMS!AQ68="","",IFERROR(VLOOKUP(TRIM(DATOS_FORMS!AQ68),ESCALAS!$A$35:$B$41,2,0),"?"))</f>
        <v/>
      </c>
      <c r="AR68" s="22" t="str">
        <f>IF(DATOS_FORMS!AR68="","",IFERROR(VLOOKUP(TRIM(DATOS_FORMS!AR68),ESCALAS!$A$35:$B$41,2,0),"?"))</f>
        <v/>
      </c>
      <c r="AS68" s="22" t="str">
        <f>IF(DATOS_FORMS!AS68="","",IFERROR(VLOOKUP(TRIM(DATOS_FORMS!AS68),ESCALAS!$A$35:$B$41,2,0),"?"))</f>
        <v/>
      </c>
      <c r="AT68" s="22" t="str">
        <f>IF(DATOS_FORMS!AT68="","",IFERROR(VLOOKUP(TRIM(DATOS_FORMS!AT68),ESCALAS!$A$35:$B$41,2,0),"?"))</f>
        <v/>
      </c>
      <c r="AU68" s="22" t="str">
        <f>IF(DATOS_FORMS!AU68="","",IFERROR(VLOOKUP(TRIM(DATOS_FORMS!AU68),ESCALAS!$A$35:$B$41,2,0),"?"))</f>
        <v/>
      </c>
      <c r="AV68" s="22" t="str">
        <f>IF(DATOS_FORMS!AV68="","",IFERROR(VLOOKUP(TRIM(DATOS_FORMS!AV68),ESCALAS!$A$46:$B$49,2,0),"?"))</f>
        <v/>
      </c>
      <c r="AW68" s="22" t="str">
        <f>IF(DATOS_FORMS!AW68="","",IFERROR(VLOOKUP(TRIM(DATOS_FORMS!AW68),ESCALAS!$A$46:$B$49,2,0),"?"))</f>
        <v/>
      </c>
      <c r="AX68" s="22" t="str">
        <f>IF(DATOS_FORMS!AX68="","",IFERROR(VLOOKUP(TRIM(DATOS_FORMS!AX68),ESCALAS!$A$46:$B$49,2,0),"?"))</f>
        <v/>
      </c>
      <c r="AY68" s="22" t="str">
        <f>IF(DATOS_FORMS!AY68="","",IFERROR(VLOOKUP(TRIM(DATOS_FORMS!AY68),ESCALAS!$A$46:$B$49,2,0),"?"))</f>
        <v/>
      </c>
      <c r="AZ68" s="22" t="str">
        <f>IF(DATOS_FORMS!AZ68="","",IFERROR(VLOOKUP(TRIM(DATOS_FORMS!AZ68),ESCALAS!$A$46:$B$49,2,0),"?"))</f>
        <v/>
      </c>
      <c r="BA68" s="22" t="str">
        <f>IF(DATOS_FORMS!BA68="","",IFERROR(VLOOKUP(TRIM(DATOS_FORMS!BA68),ESCALAS!$A$46:$B$49,2,0),"?"))</f>
        <v/>
      </c>
      <c r="BB68" s="22" t="str">
        <f>IF(DATOS_FORMS!BB68="","",IFERROR(VLOOKUP(TRIM(DATOS_FORMS!BB68),ESCALAS!$A$46:$B$49,2,0),"?"))</f>
        <v/>
      </c>
      <c r="BC68" s="22" t="str">
        <f>IF(DATOS_FORMS!BC68="","",IFERROR(VLOOKUP(TRIM(DATOS_FORMS!BC68),ESCALAS!$A$46:$B$49,2,0),"?"))</f>
        <v/>
      </c>
      <c r="BD68" s="22" t="str">
        <f>IF(DATOS_FORMS!BD68="","",IFERROR(VLOOKUP(TRIM(DATOS_FORMS!BD68),ESCALAS!$A$46:$B$49,2,0),"?"))</f>
        <v/>
      </c>
      <c r="BE68" s="22" t="str">
        <f>IF(DATOS_FORMS!BE68="","",IFERROR(VLOOKUP(TRIM(DATOS_FORMS!BE68),ESCALAS!$A$46:$B$49,2,0),"?"))</f>
        <v/>
      </c>
      <c r="BF68" s="22" t="str">
        <f>IF(DATOS_FORMS!BF68="","",IFERROR(VLOOKUP(TRIM(DATOS_FORMS!BF68),ESCALAS!$A$46:$B$49,2,0),"?"))</f>
        <v/>
      </c>
      <c r="BG68" s="22" t="str">
        <f>IF(DATOS_FORMS!BG68="","",IFERROR(VLOOKUP(TRIM(DATOS_FORMS!BG68),ESCALAS!$A$46:$B$49,2,0),"?"))</f>
        <v/>
      </c>
      <c r="BH68" s="22" t="str">
        <f>IF(DATOS_FORMS!BH68="","",IFERROR(VLOOKUP(TRIM(DATOS_FORMS!BH68),ESCALAS!$A$46:$B$49,2,0),"?"))</f>
        <v/>
      </c>
      <c r="BI68" s="22" t="str">
        <f>IF(DATOS_FORMS!BI68="","",IFERROR(VLOOKUP(TRIM(DATOS_FORMS!BI68),ESCALAS!$A$46:$B$49,2,0),"?"))</f>
        <v/>
      </c>
      <c r="BJ68" s="22" t="str">
        <f>IF(DATOS_FORMS!BJ68="","",IFERROR(VLOOKUP(TRIM(DATOS_FORMS!BJ68),ESCALAS!$A$46:$B$49,2,0),"?"))</f>
        <v/>
      </c>
    </row>
    <row r="69" spans="1:62" x14ac:dyDescent="0.25">
      <c r="A69" s="22" t="str">
        <f>IF(DATOS_FORMS!B69="","",ROW()-1)</f>
        <v/>
      </c>
      <c r="B69" s="22" t="str">
        <f>IF(DATOS_FORMS!B69="","",IFERROR(VALUE(TRIM(DATOS_FORMS!B69)),IFERROR(VALUE(LEFT(TRIM(DATOS_FORMS!B69),FIND(" ",TRIM(DATOS_FORMS!B69)&amp;" ")-1)),"?")))</f>
        <v/>
      </c>
      <c r="C69" s="22" t="str">
        <f>IF(DATOS_FORMS!C69="","",IFERROR(VLOOKUP(TRIM(DATOS_FORMS!C69),ESCALAS!$A$54:$B$55,2,0),"?"))</f>
        <v/>
      </c>
      <c r="D69" s="22" t="str">
        <f>IF(DATOS_FORMS!D69="","",IFERROR(VLOOKUP(TRIM(DATOS_FORMS!D69),ESCALAS!$A$67:$B$68,2,0),"?"))</f>
        <v/>
      </c>
      <c r="E69" s="23" t="str">
        <f>IF(DATOS_FORMS!E69="","",DATOS_FORMS!E69)</f>
        <v/>
      </c>
      <c r="F69" s="23" t="str">
        <f>IF(DATOS_FORMS!F69="","",DATOS_FORMS!F69)</f>
        <v/>
      </c>
      <c r="G69" s="22" t="str">
        <f>IF(DATOS_FORMS!G69="","",IFERROR(VLOOKUP(TRIM(DATOS_FORMS!G69),ESCALAS!$A$60:$B$62,2,0),"?"))</f>
        <v/>
      </c>
      <c r="H69" s="23" t="str">
        <f>IF(DATOS_FORMS!H69="","",DATOS_FORMS!H69)</f>
        <v/>
      </c>
      <c r="I69" s="22" t="str">
        <f>IF(DATOS_FORMS!I69="","",IFERROR(VLOOKUP(TRIM(DATOS_FORMS!I69),ESCALAS!$A$60:$B$62,2,0),"?"))</f>
        <v/>
      </c>
      <c r="J69" s="22" t="str">
        <f>IF(DATOS_FORMS!J69="","",IFERROR(VLOOKUP(TRIM(DATOS_FORMS!J69),ESCALAS!$A$73:$B$86,2,0),7))</f>
        <v/>
      </c>
      <c r="K69" s="22" t="str">
        <f>IF(DATOS_FORMS!K69="","",IFERROR(VLOOKUP(TRIM(DATOS_FORMS!K69),ESCALAS!$A$6:$B$12,2,0),"?"))</f>
        <v/>
      </c>
      <c r="L69" s="22" t="str">
        <f>IF(DATOS_FORMS!L69="","",IFERROR(VLOOKUP(TRIM(DATOS_FORMS!L69),ESCALAS!$A$6:$B$12,2,0),"?"))</f>
        <v/>
      </c>
      <c r="M69" s="22" t="str">
        <f>IF(DATOS_FORMS!M69="","",IFERROR(VLOOKUP(TRIM(DATOS_FORMS!M69),ESCALAS!$A$6:$B$12,2,0),"?"))</f>
        <v/>
      </c>
      <c r="N69" s="22" t="str">
        <f>IF(DATOS_FORMS!N69="","",IFERROR(VLOOKUP(TRIM(DATOS_FORMS!N69),ESCALAS!$A$6:$B$12,2,0),"?"))</f>
        <v/>
      </c>
      <c r="O69" s="22" t="str">
        <f>IF(DATOS_FORMS!O69="","",IFERROR(VLOOKUP(TRIM(DATOS_FORMS!O69),ESCALAS!$A$6:$B$12,2,0),"?"))</f>
        <v/>
      </c>
      <c r="P69" s="22" t="str">
        <f>IF(DATOS_FORMS!P69="","",IFERROR(VLOOKUP(TRIM(DATOS_FORMS!P69),ESCALAS!$A$6:$B$12,2,0),"?"))</f>
        <v/>
      </c>
      <c r="Q69" s="22" t="str">
        <f>IF(DATOS_FORMS!Q69="","",IFERROR(VLOOKUP(TRIM(DATOS_FORMS!Q69),ESCALAS!$A$6:$B$12,2,0),"?"))</f>
        <v/>
      </c>
      <c r="R69" s="22" t="str">
        <f>IF(DATOS_FORMS!R69="","",IFERROR(VLOOKUP(TRIM(DATOS_FORMS!R69),ESCALAS!$A$6:$B$12,2,0),"?"))</f>
        <v/>
      </c>
      <c r="S69" s="22" t="str">
        <f>IF(DATOS_FORMS!S69="","",IFERROR(VLOOKUP(TRIM(DATOS_FORMS!S69),ESCALAS!$A$6:$B$12,2,0),"?"))</f>
        <v/>
      </c>
      <c r="T69" s="22" t="str">
        <f>IF(DATOS_FORMS!T69="","",IFERROR(VLOOKUP(TRIM(DATOS_FORMS!T69),ESCALAS!$A$6:$B$12,2,0),"?"))</f>
        <v/>
      </c>
      <c r="U69" s="22" t="str">
        <f>IF(DATOS_FORMS!U69="","",IFERROR(VLOOKUP(TRIM(DATOS_FORMS!U69),ESCALAS!$A$17:$B$20,2,0),"?"))</f>
        <v/>
      </c>
      <c r="V69" s="22" t="str">
        <f>IF(DATOS_FORMS!V69="","",IFERROR(VLOOKUP(TRIM(DATOS_FORMS!V69),ESCALAS!$A$17:$B$20,2,0),"?"))</f>
        <v/>
      </c>
      <c r="W69" s="22" t="str">
        <f>IF(DATOS_FORMS!W69="","",IFERROR(VLOOKUP(TRIM(DATOS_FORMS!W69),ESCALAS!$A$17:$B$20,2,0),"?"))</f>
        <v/>
      </c>
      <c r="X69" s="22" t="str">
        <f>IF(DATOS_FORMS!X69="","",IFERROR(VLOOKUP(TRIM(DATOS_FORMS!X69),ESCALAS!$A$17:$B$20,2,0),"?"))</f>
        <v/>
      </c>
      <c r="Y69" s="22" t="str">
        <f>IF(DATOS_FORMS!Y69="","",IFERROR(VLOOKUP(TRIM(DATOS_FORMS!Y69),ESCALAS!$A$17:$B$20,2,0),"?"))</f>
        <v/>
      </c>
      <c r="Z69" s="22" t="str">
        <f>IF(DATOS_FORMS!Z69="","",IFERROR(VLOOKUP(TRIM(DATOS_FORMS!Z69),ESCALAS!$A$17:$B$20,2,0),"?"))</f>
        <v/>
      </c>
      <c r="AA69" s="22" t="str">
        <f>IF(DATOS_FORMS!AA69="","",IFERROR(VLOOKUP(TRIM(DATOS_FORMS!AA69),ESCALAS!$A$17:$B$20,2,0),"?"))</f>
        <v/>
      </c>
      <c r="AB69" s="22" t="str">
        <f>IF(DATOS_FORMS!AB69="","",IFERROR(VLOOKUP(TRIM(DATOS_FORMS!AB69),ESCALAS!$A$17:$B$20,2,0),"?"))</f>
        <v/>
      </c>
      <c r="AC69" s="22" t="str">
        <f>IF(DATOS_FORMS!AC69="","",IFERROR(VLOOKUP(TRIM(DATOS_FORMS!AC69),ESCALAS!$A$25:$B$30,2,0),"?"))</f>
        <v/>
      </c>
      <c r="AD69" s="22" t="str">
        <f>IF(DATOS_FORMS!AD69="","",IFERROR(VLOOKUP(TRIM(DATOS_FORMS!AD69),ESCALAS!$A$25:$B$30,2,0),"?"))</f>
        <v/>
      </c>
      <c r="AE69" s="22" t="str">
        <f>IF(DATOS_FORMS!AE69="","",IFERROR(VLOOKUP(TRIM(DATOS_FORMS!AE69),ESCALAS!$A$25:$B$30,2,0),"?"))</f>
        <v/>
      </c>
      <c r="AF69" s="22" t="str">
        <f>IF(DATOS_FORMS!AF69="","",IFERROR(VLOOKUP(TRIM(DATOS_FORMS!AF69),ESCALAS!$A$25:$B$30,2,0),"?"))</f>
        <v/>
      </c>
      <c r="AG69" s="22" t="str">
        <f>IF(DATOS_FORMS!AG69="","",IFERROR(VLOOKUP(TRIM(DATOS_FORMS!AG69),ESCALAS!$A$25:$B$30,2,0),"?"))</f>
        <v/>
      </c>
      <c r="AH69" s="22" t="str">
        <f>IF(DATOS_FORMS!AH69="","",IFERROR(VLOOKUP(TRIM(DATOS_FORMS!AH69),ESCALAS!$A$25:$B$30,2,0),"?"))</f>
        <v/>
      </c>
      <c r="AI69" s="22" t="str">
        <f>IF(DATOS_FORMS!AI69="","",IFERROR(VLOOKUP(TRIM(DATOS_FORMS!AI69),ESCALAS!$A$25:$B$30,2,0),"?"))</f>
        <v/>
      </c>
      <c r="AJ69" s="22" t="str">
        <f>IF(DATOS_FORMS!AJ69="","",IFERROR(VLOOKUP(TRIM(DATOS_FORMS!AJ69),ESCALAS!$A$25:$B$30,2,0),"?"))</f>
        <v/>
      </c>
      <c r="AK69" s="22" t="str">
        <f>IF(DATOS_FORMS!AK69="","",IFERROR(VLOOKUP(TRIM(DATOS_FORMS!AK69),ESCALAS!$A$25:$B$30,2,0),"?"))</f>
        <v/>
      </c>
      <c r="AL69" s="22" t="str">
        <f>IF(DATOS_FORMS!AL69="","",IFERROR(VLOOKUP(TRIM(DATOS_FORMS!AL69),ESCALAS!$A$25:$B$30,2,0),"?"))</f>
        <v/>
      </c>
      <c r="AM69" s="22" t="str">
        <f>IF(DATOS_FORMS!AM69="","",IFERROR(VLOOKUP(TRIM(DATOS_FORMS!AM69),ESCALAS!$A$35:$B$41,2,0),"?"))</f>
        <v/>
      </c>
      <c r="AN69" s="22" t="str">
        <f>IF(DATOS_FORMS!AN69="","",IFERROR(VLOOKUP(TRIM(DATOS_FORMS!AN69),ESCALAS!$A$35:$B$41,2,0),"?"))</f>
        <v/>
      </c>
      <c r="AO69" s="22" t="str">
        <f>IF(DATOS_FORMS!AO69="","",IFERROR(VLOOKUP(TRIM(DATOS_FORMS!AO69),ESCALAS!$A$35:$B$41,2,0),"?"))</f>
        <v/>
      </c>
      <c r="AP69" s="22" t="str">
        <f>IF(DATOS_FORMS!AP69="","",IFERROR(VLOOKUP(TRIM(DATOS_FORMS!AP69),ESCALAS!$A$35:$B$41,2,0),"?"))</f>
        <v/>
      </c>
      <c r="AQ69" s="22" t="str">
        <f>IF(DATOS_FORMS!AQ69="","",IFERROR(VLOOKUP(TRIM(DATOS_FORMS!AQ69),ESCALAS!$A$35:$B$41,2,0),"?"))</f>
        <v/>
      </c>
      <c r="AR69" s="22" t="str">
        <f>IF(DATOS_FORMS!AR69="","",IFERROR(VLOOKUP(TRIM(DATOS_FORMS!AR69),ESCALAS!$A$35:$B$41,2,0),"?"))</f>
        <v/>
      </c>
      <c r="AS69" s="22" t="str">
        <f>IF(DATOS_FORMS!AS69="","",IFERROR(VLOOKUP(TRIM(DATOS_FORMS!AS69),ESCALAS!$A$35:$B$41,2,0),"?"))</f>
        <v/>
      </c>
      <c r="AT69" s="22" t="str">
        <f>IF(DATOS_FORMS!AT69="","",IFERROR(VLOOKUP(TRIM(DATOS_FORMS!AT69),ESCALAS!$A$35:$B$41,2,0),"?"))</f>
        <v/>
      </c>
      <c r="AU69" s="22" t="str">
        <f>IF(DATOS_FORMS!AU69="","",IFERROR(VLOOKUP(TRIM(DATOS_FORMS!AU69),ESCALAS!$A$35:$B$41,2,0),"?"))</f>
        <v/>
      </c>
      <c r="AV69" s="22" t="str">
        <f>IF(DATOS_FORMS!AV69="","",IFERROR(VLOOKUP(TRIM(DATOS_FORMS!AV69),ESCALAS!$A$46:$B$49,2,0),"?"))</f>
        <v/>
      </c>
      <c r="AW69" s="22" t="str">
        <f>IF(DATOS_FORMS!AW69="","",IFERROR(VLOOKUP(TRIM(DATOS_FORMS!AW69),ESCALAS!$A$46:$B$49,2,0),"?"))</f>
        <v/>
      </c>
      <c r="AX69" s="22" t="str">
        <f>IF(DATOS_FORMS!AX69="","",IFERROR(VLOOKUP(TRIM(DATOS_FORMS!AX69),ESCALAS!$A$46:$B$49,2,0),"?"))</f>
        <v/>
      </c>
      <c r="AY69" s="22" t="str">
        <f>IF(DATOS_FORMS!AY69="","",IFERROR(VLOOKUP(TRIM(DATOS_FORMS!AY69),ESCALAS!$A$46:$B$49,2,0),"?"))</f>
        <v/>
      </c>
      <c r="AZ69" s="22" t="str">
        <f>IF(DATOS_FORMS!AZ69="","",IFERROR(VLOOKUP(TRIM(DATOS_FORMS!AZ69),ESCALAS!$A$46:$B$49,2,0),"?"))</f>
        <v/>
      </c>
      <c r="BA69" s="22" t="str">
        <f>IF(DATOS_FORMS!BA69="","",IFERROR(VLOOKUP(TRIM(DATOS_FORMS!BA69),ESCALAS!$A$46:$B$49,2,0),"?"))</f>
        <v/>
      </c>
      <c r="BB69" s="22" t="str">
        <f>IF(DATOS_FORMS!BB69="","",IFERROR(VLOOKUP(TRIM(DATOS_FORMS!BB69),ESCALAS!$A$46:$B$49,2,0),"?"))</f>
        <v/>
      </c>
      <c r="BC69" s="22" t="str">
        <f>IF(DATOS_FORMS!BC69="","",IFERROR(VLOOKUP(TRIM(DATOS_FORMS!BC69),ESCALAS!$A$46:$B$49,2,0),"?"))</f>
        <v/>
      </c>
      <c r="BD69" s="22" t="str">
        <f>IF(DATOS_FORMS!BD69="","",IFERROR(VLOOKUP(TRIM(DATOS_FORMS!BD69),ESCALAS!$A$46:$B$49,2,0),"?"))</f>
        <v/>
      </c>
      <c r="BE69" s="22" t="str">
        <f>IF(DATOS_FORMS!BE69="","",IFERROR(VLOOKUP(TRIM(DATOS_FORMS!BE69),ESCALAS!$A$46:$B$49,2,0),"?"))</f>
        <v/>
      </c>
      <c r="BF69" s="22" t="str">
        <f>IF(DATOS_FORMS!BF69="","",IFERROR(VLOOKUP(TRIM(DATOS_FORMS!BF69),ESCALAS!$A$46:$B$49,2,0),"?"))</f>
        <v/>
      </c>
      <c r="BG69" s="22" t="str">
        <f>IF(DATOS_FORMS!BG69="","",IFERROR(VLOOKUP(TRIM(DATOS_FORMS!BG69),ESCALAS!$A$46:$B$49,2,0),"?"))</f>
        <v/>
      </c>
      <c r="BH69" s="22" t="str">
        <f>IF(DATOS_FORMS!BH69="","",IFERROR(VLOOKUP(TRIM(DATOS_FORMS!BH69),ESCALAS!$A$46:$B$49,2,0),"?"))</f>
        <v/>
      </c>
      <c r="BI69" s="22" t="str">
        <f>IF(DATOS_FORMS!BI69="","",IFERROR(VLOOKUP(TRIM(DATOS_FORMS!BI69),ESCALAS!$A$46:$B$49,2,0),"?"))</f>
        <v/>
      </c>
      <c r="BJ69" s="22" t="str">
        <f>IF(DATOS_FORMS!BJ69="","",IFERROR(VLOOKUP(TRIM(DATOS_FORMS!BJ69),ESCALAS!$A$46:$B$49,2,0),"?"))</f>
        <v/>
      </c>
    </row>
    <row r="70" spans="1:62" x14ac:dyDescent="0.25">
      <c r="A70" s="22" t="str">
        <f>IF(DATOS_FORMS!B70="","",ROW()-1)</f>
        <v/>
      </c>
      <c r="B70" s="22" t="str">
        <f>IF(DATOS_FORMS!B70="","",IFERROR(VALUE(TRIM(DATOS_FORMS!B70)),IFERROR(VALUE(LEFT(TRIM(DATOS_FORMS!B70),FIND(" ",TRIM(DATOS_FORMS!B70)&amp;" ")-1)),"?")))</f>
        <v/>
      </c>
      <c r="C70" s="22" t="str">
        <f>IF(DATOS_FORMS!C70="","",IFERROR(VLOOKUP(TRIM(DATOS_FORMS!C70),ESCALAS!$A$54:$B$55,2,0),"?"))</f>
        <v/>
      </c>
      <c r="D70" s="22" t="str">
        <f>IF(DATOS_FORMS!D70="","",IFERROR(VLOOKUP(TRIM(DATOS_FORMS!D70),ESCALAS!$A$67:$B$68,2,0),"?"))</f>
        <v/>
      </c>
      <c r="E70" s="23" t="str">
        <f>IF(DATOS_FORMS!E70="","",DATOS_FORMS!E70)</f>
        <v/>
      </c>
      <c r="F70" s="23" t="str">
        <f>IF(DATOS_FORMS!F70="","",DATOS_FORMS!F70)</f>
        <v/>
      </c>
      <c r="G70" s="22" t="str">
        <f>IF(DATOS_FORMS!G70="","",IFERROR(VLOOKUP(TRIM(DATOS_FORMS!G70),ESCALAS!$A$60:$B$62,2,0),"?"))</f>
        <v/>
      </c>
      <c r="H70" s="23" t="str">
        <f>IF(DATOS_FORMS!H70="","",DATOS_FORMS!H70)</f>
        <v/>
      </c>
      <c r="I70" s="22" t="str">
        <f>IF(DATOS_FORMS!I70="","",IFERROR(VLOOKUP(TRIM(DATOS_FORMS!I70),ESCALAS!$A$60:$B$62,2,0),"?"))</f>
        <v/>
      </c>
      <c r="J70" s="22" t="str">
        <f>IF(DATOS_FORMS!J70="","",IFERROR(VLOOKUP(TRIM(DATOS_FORMS!J70),ESCALAS!$A$73:$B$86,2,0),7))</f>
        <v/>
      </c>
      <c r="K70" s="22" t="str">
        <f>IF(DATOS_FORMS!K70="","",IFERROR(VLOOKUP(TRIM(DATOS_FORMS!K70),ESCALAS!$A$6:$B$12,2,0),"?"))</f>
        <v/>
      </c>
      <c r="L70" s="22" t="str">
        <f>IF(DATOS_FORMS!L70="","",IFERROR(VLOOKUP(TRIM(DATOS_FORMS!L70),ESCALAS!$A$6:$B$12,2,0),"?"))</f>
        <v/>
      </c>
      <c r="M70" s="22" t="str">
        <f>IF(DATOS_FORMS!M70="","",IFERROR(VLOOKUP(TRIM(DATOS_FORMS!M70),ESCALAS!$A$6:$B$12,2,0),"?"))</f>
        <v/>
      </c>
      <c r="N70" s="22" t="str">
        <f>IF(DATOS_FORMS!N70="","",IFERROR(VLOOKUP(TRIM(DATOS_FORMS!N70),ESCALAS!$A$6:$B$12,2,0),"?"))</f>
        <v/>
      </c>
      <c r="O70" s="22" t="str">
        <f>IF(DATOS_FORMS!O70="","",IFERROR(VLOOKUP(TRIM(DATOS_FORMS!O70),ESCALAS!$A$6:$B$12,2,0),"?"))</f>
        <v/>
      </c>
      <c r="P70" s="22" t="str">
        <f>IF(DATOS_FORMS!P70="","",IFERROR(VLOOKUP(TRIM(DATOS_FORMS!P70),ESCALAS!$A$6:$B$12,2,0),"?"))</f>
        <v/>
      </c>
      <c r="Q70" s="22" t="str">
        <f>IF(DATOS_FORMS!Q70="","",IFERROR(VLOOKUP(TRIM(DATOS_FORMS!Q70),ESCALAS!$A$6:$B$12,2,0),"?"))</f>
        <v/>
      </c>
      <c r="R70" s="22" t="str">
        <f>IF(DATOS_FORMS!R70="","",IFERROR(VLOOKUP(TRIM(DATOS_FORMS!R70),ESCALAS!$A$6:$B$12,2,0),"?"))</f>
        <v/>
      </c>
      <c r="S70" s="22" t="str">
        <f>IF(DATOS_FORMS!S70="","",IFERROR(VLOOKUP(TRIM(DATOS_FORMS!S70),ESCALAS!$A$6:$B$12,2,0),"?"))</f>
        <v/>
      </c>
      <c r="T70" s="22" t="str">
        <f>IF(DATOS_FORMS!T70="","",IFERROR(VLOOKUP(TRIM(DATOS_FORMS!T70),ESCALAS!$A$6:$B$12,2,0),"?"))</f>
        <v/>
      </c>
      <c r="U70" s="22" t="str">
        <f>IF(DATOS_FORMS!U70="","",IFERROR(VLOOKUP(TRIM(DATOS_FORMS!U70),ESCALAS!$A$17:$B$20,2,0),"?"))</f>
        <v/>
      </c>
      <c r="V70" s="22" t="str">
        <f>IF(DATOS_FORMS!V70="","",IFERROR(VLOOKUP(TRIM(DATOS_FORMS!V70),ESCALAS!$A$17:$B$20,2,0),"?"))</f>
        <v/>
      </c>
      <c r="W70" s="22" t="str">
        <f>IF(DATOS_FORMS!W70="","",IFERROR(VLOOKUP(TRIM(DATOS_FORMS!W70),ESCALAS!$A$17:$B$20,2,0),"?"))</f>
        <v/>
      </c>
      <c r="X70" s="22" t="str">
        <f>IF(DATOS_FORMS!X70="","",IFERROR(VLOOKUP(TRIM(DATOS_FORMS!X70),ESCALAS!$A$17:$B$20,2,0),"?"))</f>
        <v/>
      </c>
      <c r="Y70" s="22" t="str">
        <f>IF(DATOS_FORMS!Y70="","",IFERROR(VLOOKUP(TRIM(DATOS_FORMS!Y70),ESCALAS!$A$17:$B$20,2,0),"?"))</f>
        <v/>
      </c>
      <c r="Z70" s="22" t="str">
        <f>IF(DATOS_FORMS!Z70="","",IFERROR(VLOOKUP(TRIM(DATOS_FORMS!Z70),ESCALAS!$A$17:$B$20,2,0),"?"))</f>
        <v/>
      </c>
      <c r="AA70" s="22" t="str">
        <f>IF(DATOS_FORMS!AA70="","",IFERROR(VLOOKUP(TRIM(DATOS_FORMS!AA70),ESCALAS!$A$17:$B$20,2,0),"?"))</f>
        <v/>
      </c>
      <c r="AB70" s="22" t="str">
        <f>IF(DATOS_FORMS!AB70="","",IFERROR(VLOOKUP(TRIM(DATOS_FORMS!AB70),ESCALAS!$A$17:$B$20,2,0),"?"))</f>
        <v/>
      </c>
      <c r="AC70" s="22" t="str">
        <f>IF(DATOS_FORMS!AC70="","",IFERROR(VLOOKUP(TRIM(DATOS_FORMS!AC70),ESCALAS!$A$25:$B$30,2,0),"?"))</f>
        <v/>
      </c>
      <c r="AD70" s="22" t="str">
        <f>IF(DATOS_FORMS!AD70="","",IFERROR(VLOOKUP(TRIM(DATOS_FORMS!AD70),ESCALAS!$A$25:$B$30,2,0),"?"))</f>
        <v/>
      </c>
      <c r="AE70" s="22" t="str">
        <f>IF(DATOS_FORMS!AE70="","",IFERROR(VLOOKUP(TRIM(DATOS_FORMS!AE70),ESCALAS!$A$25:$B$30,2,0),"?"))</f>
        <v/>
      </c>
      <c r="AF70" s="22" t="str">
        <f>IF(DATOS_FORMS!AF70="","",IFERROR(VLOOKUP(TRIM(DATOS_FORMS!AF70),ESCALAS!$A$25:$B$30,2,0),"?"))</f>
        <v/>
      </c>
      <c r="AG70" s="22" t="str">
        <f>IF(DATOS_FORMS!AG70="","",IFERROR(VLOOKUP(TRIM(DATOS_FORMS!AG70),ESCALAS!$A$25:$B$30,2,0),"?"))</f>
        <v/>
      </c>
      <c r="AH70" s="22" t="str">
        <f>IF(DATOS_FORMS!AH70="","",IFERROR(VLOOKUP(TRIM(DATOS_FORMS!AH70),ESCALAS!$A$25:$B$30,2,0),"?"))</f>
        <v/>
      </c>
      <c r="AI70" s="22" t="str">
        <f>IF(DATOS_FORMS!AI70="","",IFERROR(VLOOKUP(TRIM(DATOS_FORMS!AI70),ESCALAS!$A$25:$B$30,2,0),"?"))</f>
        <v/>
      </c>
      <c r="AJ70" s="22" t="str">
        <f>IF(DATOS_FORMS!AJ70="","",IFERROR(VLOOKUP(TRIM(DATOS_FORMS!AJ70),ESCALAS!$A$25:$B$30,2,0),"?"))</f>
        <v/>
      </c>
      <c r="AK70" s="22" t="str">
        <f>IF(DATOS_FORMS!AK70="","",IFERROR(VLOOKUP(TRIM(DATOS_FORMS!AK70),ESCALAS!$A$25:$B$30,2,0),"?"))</f>
        <v/>
      </c>
      <c r="AL70" s="22" t="str">
        <f>IF(DATOS_FORMS!AL70="","",IFERROR(VLOOKUP(TRIM(DATOS_FORMS!AL70),ESCALAS!$A$25:$B$30,2,0),"?"))</f>
        <v/>
      </c>
      <c r="AM70" s="22" t="str">
        <f>IF(DATOS_FORMS!AM70="","",IFERROR(VLOOKUP(TRIM(DATOS_FORMS!AM70),ESCALAS!$A$35:$B$41,2,0),"?"))</f>
        <v/>
      </c>
      <c r="AN70" s="22" t="str">
        <f>IF(DATOS_FORMS!AN70="","",IFERROR(VLOOKUP(TRIM(DATOS_FORMS!AN70),ESCALAS!$A$35:$B$41,2,0),"?"))</f>
        <v/>
      </c>
      <c r="AO70" s="22" t="str">
        <f>IF(DATOS_FORMS!AO70="","",IFERROR(VLOOKUP(TRIM(DATOS_FORMS!AO70),ESCALAS!$A$35:$B$41,2,0),"?"))</f>
        <v/>
      </c>
      <c r="AP70" s="22" t="str">
        <f>IF(DATOS_FORMS!AP70="","",IFERROR(VLOOKUP(TRIM(DATOS_FORMS!AP70),ESCALAS!$A$35:$B$41,2,0),"?"))</f>
        <v/>
      </c>
      <c r="AQ70" s="22" t="str">
        <f>IF(DATOS_FORMS!AQ70="","",IFERROR(VLOOKUP(TRIM(DATOS_FORMS!AQ70),ESCALAS!$A$35:$B$41,2,0),"?"))</f>
        <v/>
      </c>
      <c r="AR70" s="22" t="str">
        <f>IF(DATOS_FORMS!AR70="","",IFERROR(VLOOKUP(TRIM(DATOS_FORMS!AR70),ESCALAS!$A$35:$B$41,2,0),"?"))</f>
        <v/>
      </c>
      <c r="AS70" s="22" t="str">
        <f>IF(DATOS_FORMS!AS70="","",IFERROR(VLOOKUP(TRIM(DATOS_FORMS!AS70),ESCALAS!$A$35:$B$41,2,0),"?"))</f>
        <v/>
      </c>
      <c r="AT70" s="22" t="str">
        <f>IF(DATOS_FORMS!AT70="","",IFERROR(VLOOKUP(TRIM(DATOS_FORMS!AT70),ESCALAS!$A$35:$B$41,2,0),"?"))</f>
        <v/>
      </c>
      <c r="AU70" s="22" t="str">
        <f>IF(DATOS_FORMS!AU70="","",IFERROR(VLOOKUP(TRIM(DATOS_FORMS!AU70),ESCALAS!$A$35:$B$41,2,0),"?"))</f>
        <v/>
      </c>
      <c r="AV70" s="22" t="str">
        <f>IF(DATOS_FORMS!AV70="","",IFERROR(VLOOKUP(TRIM(DATOS_FORMS!AV70),ESCALAS!$A$46:$B$49,2,0),"?"))</f>
        <v/>
      </c>
      <c r="AW70" s="22" t="str">
        <f>IF(DATOS_FORMS!AW70="","",IFERROR(VLOOKUP(TRIM(DATOS_FORMS!AW70),ESCALAS!$A$46:$B$49,2,0),"?"))</f>
        <v/>
      </c>
      <c r="AX70" s="22" t="str">
        <f>IF(DATOS_FORMS!AX70="","",IFERROR(VLOOKUP(TRIM(DATOS_FORMS!AX70),ESCALAS!$A$46:$B$49,2,0),"?"))</f>
        <v/>
      </c>
      <c r="AY70" s="22" t="str">
        <f>IF(DATOS_FORMS!AY70="","",IFERROR(VLOOKUP(TRIM(DATOS_FORMS!AY70),ESCALAS!$A$46:$B$49,2,0),"?"))</f>
        <v/>
      </c>
      <c r="AZ70" s="22" t="str">
        <f>IF(DATOS_FORMS!AZ70="","",IFERROR(VLOOKUP(TRIM(DATOS_FORMS!AZ70),ESCALAS!$A$46:$B$49,2,0),"?"))</f>
        <v/>
      </c>
      <c r="BA70" s="22" t="str">
        <f>IF(DATOS_FORMS!BA70="","",IFERROR(VLOOKUP(TRIM(DATOS_FORMS!BA70),ESCALAS!$A$46:$B$49,2,0),"?"))</f>
        <v/>
      </c>
      <c r="BB70" s="22" t="str">
        <f>IF(DATOS_FORMS!BB70="","",IFERROR(VLOOKUP(TRIM(DATOS_FORMS!BB70),ESCALAS!$A$46:$B$49,2,0),"?"))</f>
        <v/>
      </c>
      <c r="BC70" s="22" t="str">
        <f>IF(DATOS_FORMS!BC70="","",IFERROR(VLOOKUP(TRIM(DATOS_FORMS!BC70),ESCALAS!$A$46:$B$49,2,0),"?"))</f>
        <v/>
      </c>
      <c r="BD70" s="22" t="str">
        <f>IF(DATOS_FORMS!BD70="","",IFERROR(VLOOKUP(TRIM(DATOS_FORMS!BD70),ESCALAS!$A$46:$B$49,2,0),"?"))</f>
        <v/>
      </c>
      <c r="BE70" s="22" t="str">
        <f>IF(DATOS_FORMS!BE70="","",IFERROR(VLOOKUP(TRIM(DATOS_FORMS!BE70),ESCALAS!$A$46:$B$49,2,0),"?"))</f>
        <v/>
      </c>
      <c r="BF70" s="22" t="str">
        <f>IF(DATOS_FORMS!BF70="","",IFERROR(VLOOKUP(TRIM(DATOS_FORMS!BF70),ESCALAS!$A$46:$B$49,2,0),"?"))</f>
        <v/>
      </c>
      <c r="BG70" s="22" t="str">
        <f>IF(DATOS_FORMS!BG70="","",IFERROR(VLOOKUP(TRIM(DATOS_FORMS!BG70),ESCALAS!$A$46:$B$49,2,0),"?"))</f>
        <v/>
      </c>
      <c r="BH70" s="22" t="str">
        <f>IF(DATOS_FORMS!BH70="","",IFERROR(VLOOKUP(TRIM(DATOS_FORMS!BH70),ESCALAS!$A$46:$B$49,2,0),"?"))</f>
        <v/>
      </c>
      <c r="BI70" s="22" t="str">
        <f>IF(DATOS_FORMS!BI70="","",IFERROR(VLOOKUP(TRIM(DATOS_FORMS!BI70),ESCALAS!$A$46:$B$49,2,0),"?"))</f>
        <v/>
      </c>
      <c r="BJ70" s="22" t="str">
        <f>IF(DATOS_FORMS!BJ70="","",IFERROR(VLOOKUP(TRIM(DATOS_FORMS!BJ70),ESCALAS!$A$46:$B$49,2,0),"?"))</f>
        <v/>
      </c>
    </row>
    <row r="71" spans="1:62" x14ac:dyDescent="0.25">
      <c r="A71" s="22" t="str">
        <f>IF(DATOS_FORMS!B71="","",ROW()-1)</f>
        <v/>
      </c>
      <c r="B71" s="22" t="str">
        <f>IF(DATOS_FORMS!B71="","",IFERROR(VALUE(TRIM(DATOS_FORMS!B71)),IFERROR(VALUE(LEFT(TRIM(DATOS_FORMS!B71),FIND(" ",TRIM(DATOS_FORMS!B71)&amp;" ")-1)),"?")))</f>
        <v/>
      </c>
      <c r="C71" s="22" t="str">
        <f>IF(DATOS_FORMS!C71="","",IFERROR(VLOOKUP(TRIM(DATOS_FORMS!C71),ESCALAS!$A$54:$B$55,2,0),"?"))</f>
        <v/>
      </c>
      <c r="D71" s="22" t="str">
        <f>IF(DATOS_FORMS!D71="","",IFERROR(VLOOKUP(TRIM(DATOS_FORMS!D71),ESCALAS!$A$67:$B$68,2,0),"?"))</f>
        <v/>
      </c>
      <c r="E71" s="23" t="str">
        <f>IF(DATOS_FORMS!E71="","",DATOS_FORMS!E71)</f>
        <v/>
      </c>
      <c r="F71" s="23" t="str">
        <f>IF(DATOS_FORMS!F71="","",DATOS_FORMS!F71)</f>
        <v/>
      </c>
      <c r="G71" s="22" t="str">
        <f>IF(DATOS_FORMS!G71="","",IFERROR(VLOOKUP(TRIM(DATOS_FORMS!G71),ESCALAS!$A$60:$B$62,2,0),"?"))</f>
        <v/>
      </c>
      <c r="H71" s="23" t="str">
        <f>IF(DATOS_FORMS!H71="","",DATOS_FORMS!H71)</f>
        <v/>
      </c>
      <c r="I71" s="22" t="str">
        <f>IF(DATOS_FORMS!I71="","",IFERROR(VLOOKUP(TRIM(DATOS_FORMS!I71),ESCALAS!$A$60:$B$62,2,0),"?"))</f>
        <v/>
      </c>
      <c r="J71" s="22" t="str">
        <f>IF(DATOS_FORMS!J71="","",IFERROR(VLOOKUP(TRIM(DATOS_FORMS!J71),ESCALAS!$A$73:$B$86,2,0),7))</f>
        <v/>
      </c>
      <c r="K71" s="22" t="str">
        <f>IF(DATOS_FORMS!K71="","",IFERROR(VLOOKUP(TRIM(DATOS_FORMS!K71),ESCALAS!$A$6:$B$12,2,0),"?"))</f>
        <v/>
      </c>
      <c r="L71" s="22" t="str">
        <f>IF(DATOS_FORMS!L71="","",IFERROR(VLOOKUP(TRIM(DATOS_FORMS!L71),ESCALAS!$A$6:$B$12,2,0),"?"))</f>
        <v/>
      </c>
      <c r="M71" s="22" t="str">
        <f>IF(DATOS_FORMS!M71="","",IFERROR(VLOOKUP(TRIM(DATOS_FORMS!M71),ESCALAS!$A$6:$B$12,2,0),"?"))</f>
        <v/>
      </c>
      <c r="N71" s="22" t="str">
        <f>IF(DATOS_FORMS!N71="","",IFERROR(VLOOKUP(TRIM(DATOS_FORMS!N71),ESCALAS!$A$6:$B$12,2,0),"?"))</f>
        <v/>
      </c>
      <c r="O71" s="22" t="str">
        <f>IF(DATOS_FORMS!O71="","",IFERROR(VLOOKUP(TRIM(DATOS_FORMS!O71),ESCALAS!$A$6:$B$12,2,0),"?"))</f>
        <v/>
      </c>
      <c r="P71" s="22" t="str">
        <f>IF(DATOS_FORMS!P71="","",IFERROR(VLOOKUP(TRIM(DATOS_FORMS!P71),ESCALAS!$A$6:$B$12,2,0),"?"))</f>
        <v/>
      </c>
      <c r="Q71" s="22" t="str">
        <f>IF(DATOS_FORMS!Q71="","",IFERROR(VLOOKUP(TRIM(DATOS_FORMS!Q71),ESCALAS!$A$6:$B$12,2,0),"?"))</f>
        <v/>
      </c>
      <c r="R71" s="22" t="str">
        <f>IF(DATOS_FORMS!R71="","",IFERROR(VLOOKUP(TRIM(DATOS_FORMS!R71),ESCALAS!$A$6:$B$12,2,0),"?"))</f>
        <v/>
      </c>
      <c r="S71" s="22" t="str">
        <f>IF(DATOS_FORMS!S71="","",IFERROR(VLOOKUP(TRIM(DATOS_FORMS!S71),ESCALAS!$A$6:$B$12,2,0),"?"))</f>
        <v/>
      </c>
      <c r="T71" s="22" t="str">
        <f>IF(DATOS_FORMS!T71="","",IFERROR(VLOOKUP(TRIM(DATOS_FORMS!T71),ESCALAS!$A$6:$B$12,2,0),"?"))</f>
        <v/>
      </c>
      <c r="U71" s="22" t="str">
        <f>IF(DATOS_FORMS!U71="","",IFERROR(VLOOKUP(TRIM(DATOS_FORMS!U71),ESCALAS!$A$17:$B$20,2,0),"?"))</f>
        <v/>
      </c>
      <c r="V71" s="22" t="str">
        <f>IF(DATOS_FORMS!V71="","",IFERROR(VLOOKUP(TRIM(DATOS_FORMS!V71),ESCALAS!$A$17:$B$20,2,0),"?"))</f>
        <v/>
      </c>
      <c r="W71" s="22" t="str">
        <f>IF(DATOS_FORMS!W71="","",IFERROR(VLOOKUP(TRIM(DATOS_FORMS!W71),ESCALAS!$A$17:$B$20,2,0),"?"))</f>
        <v/>
      </c>
      <c r="X71" s="22" t="str">
        <f>IF(DATOS_FORMS!X71="","",IFERROR(VLOOKUP(TRIM(DATOS_FORMS!X71),ESCALAS!$A$17:$B$20,2,0),"?"))</f>
        <v/>
      </c>
      <c r="Y71" s="22" t="str">
        <f>IF(DATOS_FORMS!Y71="","",IFERROR(VLOOKUP(TRIM(DATOS_FORMS!Y71),ESCALAS!$A$17:$B$20,2,0),"?"))</f>
        <v/>
      </c>
      <c r="Z71" s="22" t="str">
        <f>IF(DATOS_FORMS!Z71="","",IFERROR(VLOOKUP(TRIM(DATOS_FORMS!Z71),ESCALAS!$A$17:$B$20,2,0),"?"))</f>
        <v/>
      </c>
      <c r="AA71" s="22" t="str">
        <f>IF(DATOS_FORMS!AA71="","",IFERROR(VLOOKUP(TRIM(DATOS_FORMS!AA71),ESCALAS!$A$17:$B$20,2,0),"?"))</f>
        <v/>
      </c>
      <c r="AB71" s="22" t="str">
        <f>IF(DATOS_FORMS!AB71="","",IFERROR(VLOOKUP(TRIM(DATOS_FORMS!AB71),ESCALAS!$A$17:$B$20,2,0),"?"))</f>
        <v/>
      </c>
      <c r="AC71" s="22" t="str">
        <f>IF(DATOS_FORMS!AC71="","",IFERROR(VLOOKUP(TRIM(DATOS_FORMS!AC71),ESCALAS!$A$25:$B$30,2,0),"?"))</f>
        <v/>
      </c>
      <c r="AD71" s="22" t="str">
        <f>IF(DATOS_FORMS!AD71="","",IFERROR(VLOOKUP(TRIM(DATOS_FORMS!AD71),ESCALAS!$A$25:$B$30,2,0),"?"))</f>
        <v/>
      </c>
      <c r="AE71" s="22" t="str">
        <f>IF(DATOS_FORMS!AE71="","",IFERROR(VLOOKUP(TRIM(DATOS_FORMS!AE71),ESCALAS!$A$25:$B$30,2,0),"?"))</f>
        <v/>
      </c>
      <c r="AF71" s="22" t="str">
        <f>IF(DATOS_FORMS!AF71="","",IFERROR(VLOOKUP(TRIM(DATOS_FORMS!AF71),ESCALAS!$A$25:$B$30,2,0),"?"))</f>
        <v/>
      </c>
      <c r="AG71" s="22" t="str">
        <f>IF(DATOS_FORMS!AG71="","",IFERROR(VLOOKUP(TRIM(DATOS_FORMS!AG71),ESCALAS!$A$25:$B$30,2,0),"?"))</f>
        <v/>
      </c>
      <c r="AH71" s="22" t="str">
        <f>IF(DATOS_FORMS!AH71="","",IFERROR(VLOOKUP(TRIM(DATOS_FORMS!AH71),ESCALAS!$A$25:$B$30,2,0),"?"))</f>
        <v/>
      </c>
      <c r="AI71" s="22" t="str">
        <f>IF(DATOS_FORMS!AI71="","",IFERROR(VLOOKUP(TRIM(DATOS_FORMS!AI71),ESCALAS!$A$25:$B$30,2,0),"?"))</f>
        <v/>
      </c>
      <c r="AJ71" s="22" t="str">
        <f>IF(DATOS_FORMS!AJ71="","",IFERROR(VLOOKUP(TRIM(DATOS_FORMS!AJ71),ESCALAS!$A$25:$B$30,2,0),"?"))</f>
        <v/>
      </c>
      <c r="AK71" s="22" t="str">
        <f>IF(DATOS_FORMS!AK71="","",IFERROR(VLOOKUP(TRIM(DATOS_FORMS!AK71),ESCALAS!$A$25:$B$30,2,0),"?"))</f>
        <v/>
      </c>
      <c r="AL71" s="22" t="str">
        <f>IF(DATOS_FORMS!AL71="","",IFERROR(VLOOKUP(TRIM(DATOS_FORMS!AL71),ESCALAS!$A$25:$B$30,2,0),"?"))</f>
        <v/>
      </c>
      <c r="AM71" s="22" t="str">
        <f>IF(DATOS_FORMS!AM71="","",IFERROR(VLOOKUP(TRIM(DATOS_FORMS!AM71),ESCALAS!$A$35:$B$41,2,0),"?"))</f>
        <v/>
      </c>
      <c r="AN71" s="22" t="str">
        <f>IF(DATOS_FORMS!AN71="","",IFERROR(VLOOKUP(TRIM(DATOS_FORMS!AN71),ESCALAS!$A$35:$B$41,2,0),"?"))</f>
        <v/>
      </c>
      <c r="AO71" s="22" t="str">
        <f>IF(DATOS_FORMS!AO71="","",IFERROR(VLOOKUP(TRIM(DATOS_FORMS!AO71),ESCALAS!$A$35:$B$41,2,0),"?"))</f>
        <v/>
      </c>
      <c r="AP71" s="22" t="str">
        <f>IF(DATOS_FORMS!AP71="","",IFERROR(VLOOKUP(TRIM(DATOS_FORMS!AP71),ESCALAS!$A$35:$B$41,2,0),"?"))</f>
        <v/>
      </c>
      <c r="AQ71" s="22" t="str">
        <f>IF(DATOS_FORMS!AQ71="","",IFERROR(VLOOKUP(TRIM(DATOS_FORMS!AQ71),ESCALAS!$A$35:$B$41,2,0),"?"))</f>
        <v/>
      </c>
      <c r="AR71" s="22" t="str">
        <f>IF(DATOS_FORMS!AR71="","",IFERROR(VLOOKUP(TRIM(DATOS_FORMS!AR71),ESCALAS!$A$35:$B$41,2,0),"?"))</f>
        <v/>
      </c>
      <c r="AS71" s="22" t="str">
        <f>IF(DATOS_FORMS!AS71="","",IFERROR(VLOOKUP(TRIM(DATOS_FORMS!AS71),ESCALAS!$A$35:$B$41,2,0),"?"))</f>
        <v/>
      </c>
      <c r="AT71" s="22" t="str">
        <f>IF(DATOS_FORMS!AT71="","",IFERROR(VLOOKUP(TRIM(DATOS_FORMS!AT71),ESCALAS!$A$35:$B$41,2,0),"?"))</f>
        <v/>
      </c>
      <c r="AU71" s="22" t="str">
        <f>IF(DATOS_FORMS!AU71="","",IFERROR(VLOOKUP(TRIM(DATOS_FORMS!AU71),ESCALAS!$A$35:$B$41,2,0),"?"))</f>
        <v/>
      </c>
      <c r="AV71" s="22" t="str">
        <f>IF(DATOS_FORMS!AV71="","",IFERROR(VLOOKUP(TRIM(DATOS_FORMS!AV71),ESCALAS!$A$46:$B$49,2,0),"?"))</f>
        <v/>
      </c>
      <c r="AW71" s="22" t="str">
        <f>IF(DATOS_FORMS!AW71="","",IFERROR(VLOOKUP(TRIM(DATOS_FORMS!AW71),ESCALAS!$A$46:$B$49,2,0),"?"))</f>
        <v/>
      </c>
      <c r="AX71" s="22" t="str">
        <f>IF(DATOS_FORMS!AX71="","",IFERROR(VLOOKUP(TRIM(DATOS_FORMS!AX71),ESCALAS!$A$46:$B$49,2,0),"?"))</f>
        <v/>
      </c>
      <c r="AY71" s="22" t="str">
        <f>IF(DATOS_FORMS!AY71="","",IFERROR(VLOOKUP(TRIM(DATOS_FORMS!AY71),ESCALAS!$A$46:$B$49,2,0),"?"))</f>
        <v/>
      </c>
      <c r="AZ71" s="22" t="str">
        <f>IF(DATOS_FORMS!AZ71="","",IFERROR(VLOOKUP(TRIM(DATOS_FORMS!AZ71),ESCALAS!$A$46:$B$49,2,0),"?"))</f>
        <v/>
      </c>
      <c r="BA71" s="22" t="str">
        <f>IF(DATOS_FORMS!BA71="","",IFERROR(VLOOKUP(TRIM(DATOS_FORMS!BA71),ESCALAS!$A$46:$B$49,2,0),"?"))</f>
        <v/>
      </c>
      <c r="BB71" s="22" t="str">
        <f>IF(DATOS_FORMS!BB71="","",IFERROR(VLOOKUP(TRIM(DATOS_FORMS!BB71),ESCALAS!$A$46:$B$49,2,0),"?"))</f>
        <v/>
      </c>
      <c r="BC71" s="22" t="str">
        <f>IF(DATOS_FORMS!BC71="","",IFERROR(VLOOKUP(TRIM(DATOS_FORMS!BC71),ESCALAS!$A$46:$B$49,2,0),"?"))</f>
        <v/>
      </c>
      <c r="BD71" s="22" t="str">
        <f>IF(DATOS_FORMS!BD71="","",IFERROR(VLOOKUP(TRIM(DATOS_FORMS!BD71),ESCALAS!$A$46:$B$49,2,0),"?"))</f>
        <v/>
      </c>
      <c r="BE71" s="22" t="str">
        <f>IF(DATOS_FORMS!BE71="","",IFERROR(VLOOKUP(TRIM(DATOS_FORMS!BE71),ESCALAS!$A$46:$B$49,2,0),"?"))</f>
        <v/>
      </c>
      <c r="BF71" s="22" t="str">
        <f>IF(DATOS_FORMS!BF71="","",IFERROR(VLOOKUP(TRIM(DATOS_FORMS!BF71),ESCALAS!$A$46:$B$49,2,0),"?"))</f>
        <v/>
      </c>
      <c r="BG71" s="22" t="str">
        <f>IF(DATOS_FORMS!BG71="","",IFERROR(VLOOKUP(TRIM(DATOS_FORMS!BG71),ESCALAS!$A$46:$B$49,2,0),"?"))</f>
        <v/>
      </c>
      <c r="BH71" s="22" t="str">
        <f>IF(DATOS_FORMS!BH71="","",IFERROR(VLOOKUP(TRIM(DATOS_FORMS!BH71),ESCALAS!$A$46:$B$49,2,0),"?"))</f>
        <v/>
      </c>
      <c r="BI71" s="22" t="str">
        <f>IF(DATOS_FORMS!BI71="","",IFERROR(VLOOKUP(TRIM(DATOS_FORMS!BI71),ESCALAS!$A$46:$B$49,2,0),"?"))</f>
        <v/>
      </c>
      <c r="BJ71" s="22" t="str">
        <f>IF(DATOS_FORMS!BJ71="","",IFERROR(VLOOKUP(TRIM(DATOS_FORMS!BJ71),ESCALAS!$A$46:$B$49,2,0),"?"))</f>
        <v/>
      </c>
    </row>
    <row r="72" spans="1:62" x14ac:dyDescent="0.25">
      <c r="A72" s="22" t="str">
        <f>IF(DATOS_FORMS!B72="","",ROW()-1)</f>
        <v/>
      </c>
      <c r="B72" s="22" t="str">
        <f>IF(DATOS_FORMS!B72="","",IFERROR(VALUE(TRIM(DATOS_FORMS!B72)),IFERROR(VALUE(LEFT(TRIM(DATOS_FORMS!B72),FIND(" ",TRIM(DATOS_FORMS!B72)&amp;" ")-1)),"?")))</f>
        <v/>
      </c>
      <c r="C72" s="22" t="str">
        <f>IF(DATOS_FORMS!C72="","",IFERROR(VLOOKUP(TRIM(DATOS_FORMS!C72),ESCALAS!$A$54:$B$55,2,0),"?"))</f>
        <v/>
      </c>
      <c r="D72" s="22" t="str">
        <f>IF(DATOS_FORMS!D72="","",IFERROR(VLOOKUP(TRIM(DATOS_FORMS!D72),ESCALAS!$A$67:$B$68,2,0),"?"))</f>
        <v/>
      </c>
      <c r="E72" s="23" t="str">
        <f>IF(DATOS_FORMS!E72="","",DATOS_FORMS!E72)</f>
        <v/>
      </c>
      <c r="F72" s="23" t="str">
        <f>IF(DATOS_FORMS!F72="","",DATOS_FORMS!F72)</f>
        <v/>
      </c>
      <c r="G72" s="22" t="str">
        <f>IF(DATOS_FORMS!G72="","",IFERROR(VLOOKUP(TRIM(DATOS_FORMS!G72),ESCALAS!$A$60:$B$62,2,0),"?"))</f>
        <v/>
      </c>
      <c r="H72" s="23" t="str">
        <f>IF(DATOS_FORMS!H72="","",DATOS_FORMS!H72)</f>
        <v/>
      </c>
      <c r="I72" s="22" t="str">
        <f>IF(DATOS_FORMS!I72="","",IFERROR(VLOOKUP(TRIM(DATOS_FORMS!I72),ESCALAS!$A$60:$B$62,2,0),"?"))</f>
        <v/>
      </c>
      <c r="J72" s="22" t="str">
        <f>IF(DATOS_FORMS!J72="","",IFERROR(VLOOKUP(TRIM(DATOS_FORMS!J72),ESCALAS!$A$73:$B$86,2,0),7))</f>
        <v/>
      </c>
      <c r="K72" s="22" t="str">
        <f>IF(DATOS_FORMS!K72="","",IFERROR(VLOOKUP(TRIM(DATOS_FORMS!K72),ESCALAS!$A$6:$B$12,2,0),"?"))</f>
        <v/>
      </c>
      <c r="L72" s="22" t="str">
        <f>IF(DATOS_FORMS!L72="","",IFERROR(VLOOKUP(TRIM(DATOS_FORMS!L72),ESCALAS!$A$6:$B$12,2,0),"?"))</f>
        <v/>
      </c>
      <c r="M72" s="22" t="str">
        <f>IF(DATOS_FORMS!M72="","",IFERROR(VLOOKUP(TRIM(DATOS_FORMS!M72),ESCALAS!$A$6:$B$12,2,0),"?"))</f>
        <v/>
      </c>
      <c r="N72" s="22" t="str">
        <f>IF(DATOS_FORMS!N72="","",IFERROR(VLOOKUP(TRIM(DATOS_FORMS!N72),ESCALAS!$A$6:$B$12,2,0),"?"))</f>
        <v/>
      </c>
      <c r="O72" s="22" t="str">
        <f>IF(DATOS_FORMS!O72="","",IFERROR(VLOOKUP(TRIM(DATOS_FORMS!O72),ESCALAS!$A$6:$B$12,2,0),"?"))</f>
        <v/>
      </c>
      <c r="P72" s="22" t="str">
        <f>IF(DATOS_FORMS!P72="","",IFERROR(VLOOKUP(TRIM(DATOS_FORMS!P72),ESCALAS!$A$6:$B$12,2,0),"?"))</f>
        <v/>
      </c>
      <c r="Q72" s="22" t="str">
        <f>IF(DATOS_FORMS!Q72="","",IFERROR(VLOOKUP(TRIM(DATOS_FORMS!Q72),ESCALAS!$A$6:$B$12,2,0),"?"))</f>
        <v/>
      </c>
      <c r="R72" s="22" t="str">
        <f>IF(DATOS_FORMS!R72="","",IFERROR(VLOOKUP(TRIM(DATOS_FORMS!R72),ESCALAS!$A$6:$B$12,2,0),"?"))</f>
        <v/>
      </c>
      <c r="S72" s="22" t="str">
        <f>IF(DATOS_FORMS!S72="","",IFERROR(VLOOKUP(TRIM(DATOS_FORMS!S72),ESCALAS!$A$6:$B$12,2,0),"?"))</f>
        <v/>
      </c>
      <c r="T72" s="22" t="str">
        <f>IF(DATOS_FORMS!T72="","",IFERROR(VLOOKUP(TRIM(DATOS_FORMS!T72),ESCALAS!$A$6:$B$12,2,0),"?"))</f>
        <v/>
      </c>
      <c r="U72" s="22" t="str">
        <f>IF(DATOS_FORMS!U72="","",IFERROR(VLOOKUP(TRIM(DATOS_FORMS!U72),ESCALAS!$A$17:$B$20,2,0),"?"))</f>
        <v/>
      </c>
      <c r="V72" s="22" t="str">
        <f>IF(DATOS_FORMS!V72="","",IFERROR(VLOOKUP(TRIM(DATOS_FORMS!V72),ESCALAS!$A$17:$B$20,2,0),"?"))</f>
        <v/>
      </c>
      <c r="W72" s="22" t="str">
        <f>IF(DATOS_FORMS!W72="","",IFERROR(VLOOKUP(TRIM(DATOS_FORMS!W72),ESCALAS!$A$17:$B$20,2,0),"?"))</f>
        <v/>
      </c>
      <c r="X72" s="22" t="str">
        <f>IF(DATOS_FORMS!X72="","",IFERROR(VLOOKUP(TRIM(DATOS_FORMS!X72),ESCALAS!$A$17:$B$20,2,0),"?"))</f>
        <v/>
      </c>
      <c r="Y72" s="22" t="str">
        <f>IF(DATOS_FORMS!Y72="","",IFERROR(VLOOKUP(TRIM(DATOS_FORMS!Y72),ESCALAS!$A$17:$B$20,2,0),"?"))</f>
        <v/>
      </c>
      <c r="Z72" s="22" t="str">
        <f>IF(DATOS_FORMS!Z72="","",IFERROR(VLOOKUP(TRIM(DATOS_FORMS!Z72),ESCALAS!$A$17:$B$20,2,0),"?"))</f>
        <v/>
      </c>
      <c r="AA72" s="22" t="str">
        <f>IF(DATOS_FORMS!AA72="","",IFERROR(VLOOKUP(TRIM(DATOS_FORMS!AA72),ESCALAS!$A$17:$B$20,2,0),"?"))</f>
        <v/>
      </c>
      <c r="AB72" s="22" t="str">
        <f>IF(DATOS_FORMS!AB72="","",IFERROR(VLOOKUP(TRIM(DATOS_FORMS!AB72),ESCALAS!$A$17:$B$20,2,0),"?"))</f>
        <v/>
      </c>
      <c r="AC72" s="22" t="str">
        <f>IF(DATOS_FORMS!AC72="","",IFERROR(VLOOKUP(TRIM(DATOS_FORMS!AC72),ESCALAS!$A$25:$B$30,2,0),"?"))</f>
        <v/>
      </c>
      <c r="AD72" s="22" t="str">
        <f>IF(DATOS_FORMS!AD72="","",IFERROR(VLOOKUP(TRIM(DATOS_FORMS!AD72),ESCALAS!$A$25:$B$30,2,0),"?"))</f>
        <v/>
      </c>
      <c r="AE72" s="22" t="str">
        <f>IF(DATOS_FORMS!AE72="","",IFERROR(VLOOKUP(TRIM(DATOS_FORMS!AE72),ESCALAS!$A$25:$B$30,2,0),"?"))</f>
        <v/>
      </c>
      <c r="AF72" s="22" t="str">
        <f>IF(DATOS_FORMS!AF72="","",IFERROR(VLOOKUP(TRIM(DATOS_FORMS!AF72),ESCALAS!$A$25:$B$30,2,0),"?"))</f>
        <v/>
      </c>
      <c r="AG72" s="22" t="str">
        <f>IF(DATOS_FORMS!AG72="","",IFERROR(VLOOKUP(TRIM(DATOS_FORMS!AG72),ESCALAS!$A$25:$B$30,2,0),"?"))</f>
        <v/>
      </c>
      <c r="AH72" s="22" t="str">
        <f>IF(DATOS_FORMS!AH72="","",IFERROR(VLOOKUP(TRIM(DATOS_FORMS!AH72),ESCALAS!$A$25:$B$30,2,0),"?"))</f>
        <v/>
      </c>
      <c r="AI72" s="22" t="str">
        <f>IF(DATOS_FORMS!AI72="","",IFERROR(VLOOKUP(TRIM(DATOS_FORMS!AI72),ESCALAS!$A$25:$B$30,2,0),"?"))</f>
        <v/>
      </c>
      <c r="AJ72" s="22" t="str">
        <f>IF(DATOS_FORMS!AJ72="","",IFERROR(VLOOKUP(TRIM(DATOS_FORMS!AJ72),ESCALAS!$A$25:$B$30,2,0),"?"))</f>
        <v/>
      </c>
      <c r="AK72" s="22" t="str">
        <f>IF(DATOS_FORMS!AK72="","",IFERROR(VLOOKUP(TRIM(DATOS_FORMS!AK72),ESCALAS!$A$25:$B$30,2,0),"?"))</f>
        <v/>
      </c>
      <c r="AL72" s="22" t="str">
        <f>IF(DATOS_FORMS!AL72="","",IFERROR(VLOOKUP(TRIM(DATOS_FORMS!AL72),ESCALAS!$A$25:$B$30,2,0),"?"))</f>
        <v/>
      </c>
      <c r="AM72" s="22" t="str">
        <f>IF(DATOS_FORMS!AM72="","",IFERROR(VLOOKUP(TRIM(DATOS_FORMS!AM72),ESCALAS!$A$35:$B$41,2,0),"?"))</f>
        <v/>
      </c>
      <c r="AN72" s="22" t="str">
        <f>IF(DATOS_FORMS!AN72="","",IFERROR(VLOOKUP(TRIM(DATOS_FORMS!AN72),ESCALAS!$A$35:$B$41,2,0),"?"))</f>
        <v/>
      </c>
      <c r="AO72" s="22" t="str">
        <f>IF(DATOS_FORMS!AO72="","",IFERROR(VLOOKUP(TRIM(DATOS_FORMS!AO72),ESCALAS!$A$35:$B$41,2,0),"?"))</f>
        <v/>
      </c>
      <c r="AP72" s="22" t="str">
        <f>IF(DATOS_FORMS!AP72="","",IFERROR(VLOOKUP(TRIM(DATOS_FORMS!AP72),ESCALAS!$A$35:$B$41,2,0),"?"))</f>
        <v/>
      </c>
      <c r="AQ72" s="22" t="str">
        <f>IF(DATOS_FORMS!AQ72="","",IFERROR(VLOOKUP(TRIM(DATOS_FORMS!AQ72),ESCALAS!$A$35:$B$41,2,0),"?"))</f>
        <v/>
      </c>
      <c r="AR72" s="22" t="str">
        <f>IF(DATOS_FORMS!AR72="","",IFERROR(VLOOKUP(TRIM(DATOS_FORMS!AR72),ESCALAS!$A$35:$B$41,2,0),"?"))</f>
        <v/>
      </c>
      <c r="AS72" s="22" t="str">
        <f>IF(DATOS_FORMS!AS72="","",IFERROR(VLOOKUP(TRIM(DATOS_FORMS!AS72),ESCALAS!$A$35:$B$41,2,0),"?"))</f>
        <v/>
      </c>
      <c r="AT72" s="22" t="str">
        <f>IF(DATOS_FORMS!AT72="","",IFERROR(VLOOKUP(TRIM(DATOS_FORMS!AT72),ESCALAS!$A$35:$B$41,2,0),"?"))</f>
        <v/>
      </c>
      <c r="AU72" s="22" t="str">
        <f>IF(DATOS_FORMS!AU72="","",IFERROR(VLOOKUP(TRIM(DATOS_FORMS!AU72),ESCALAS!$A$35:$B$41,2,0),"?"))</f>
        <v/>
      </c>
      <c r="AV72" s="22" t="str">
        <f>IF(DATOS_FORMS!AV72="","",IFERROR(VLOOKUP(TRIM(DATOS_FORMS!AV72),ESCALAS!$A$46:$B$49,2,0),"?"))</f>
        <v/>
      </c>
      <c r="AW72" s="22" t="str">
        <f>IF(DATOS_FORMS!AW72="","",IFERROR(VLOOKUP(TRIM(DATOS_FORMS!AW72),ESCALAS!$A$46:$B$49,2,0),"?"))</f>
        <v/>
      </c>
      <c r="AX72" s="22" t="str">
        <f>IF(DATOS_FORMS!AX72="","",IFERROR(VLOOKUP(TRIM(DATOS_FORMS!AX72),ESCALAS!$A$46:$B$49,2,0),"?"))</f>
        <v/>
      </c>
      <c r="AY72" s="22" t="str">
        <f>IF(DATOS_FORMS!AY72="","",IFERROR(VLOOKUP(TRIM(DATOS_FORMS!AY72),ESCALAS!$A$46:$B$49,2,0),"?"))</f>
        <v/>
      </c>
      <c r="AZ72" s="22" t="str">
        <f>IF(DATOS_FORMS!AZ72="","",IFERROR(VLOOKUP(TRIM(DATOS_FORMS!AZ72),ESCALAS!$A$46:$B$49,2,0),"?"))</f>
        <v/>
      </c>
      <c r="BA72" s="22" t="str">
        <f>IF(DATOS_FORMS!BA72="","",IFERROR(VLOOKUP(TRIM(DATOS_FORMS!BA72),ESCALAS!$A$46:$B$49,2,0),"?"))</f>
        <v/>
      </c>
      <c r="BB72" s="22" t="str">
        <f>IF(DATOS_FORMS!BB72="","",IFERROR(VLOOKUP(TRIM(DATOS_FORMS!BB72),ESCALAS!$A$46:$B$49,2,0),"?"))</f>
        <v/>
      </c>
      <c r="BC72" s="22" t="str">
        <f>IF(DATOS_FORMS!BC72="","",IFERROR(VLOOKUP(TRIM(DATOS_FORMS!BC72),ESCALAS!$A$46:$B$49,2,0),"?"))</f>
        <v/>
      </c>
      <c r="BD72" s="22" t="str">
        <f>IF(DATOS_FORMS!BD72="","",IFERROR(VLOOKUP(TRIM(DATOS_FORMS!BD72),ESCALAS!$A$46:$B$49,2,0),"?"))</f>
        <v/>
      </c>
      <c r="BE72" s="22" t="str">
        <f>IF(DATOS_FORMS!BE72="","",IFERROR(VLOOKUP(TRIM(DATOS_FORMS!BE72),ESCALAS!$A$46:$B$49,2,0),"?"))</f>
        <v/>
      </c>
      <c r="BF72" s="22" t="str">
        <f>IF(DATOS_FORMS!BF72="","",IFERROR(VLOOKUP(TRIM(DATOS_FORMS!BF72),ESCALAS!$A$46:$B$49,2,0),"?"))</f>
        <v/>
      </c>
      <c r="BG72" s="22" t="str">
        <f>IF(DATOS_FORMS!BG72="","",IFERROR(VLOOKUP(TRIM(DATOS_FORMS!BG72),ESCALAS!$A$46:$B$49,2,0),"?"))</f>
        <v/>
      </c>
      <c r="BH72" s="22" t="str">
        <f>IF(DATOS_FORMS!BH72="","",IFERROR(VLOOKUP(TRIM(DATOS_FORMS!BH72),ESCALAS!$A$46:$B$49,2,0),"?"))</f>
        <v/>
      </c>
      <c r="BI72" s="22" t="str">
        <f>IF(DATOS_FORMS!BI72="","",IFERROR(VLOOKUP(TRIM(DATOS_FORMS!BI72),ESCALAS!$A$46:$B$49,2,0),"?"))</f>
        <v/>
      </c>
      <c r="BJ72" s="22" t="str">
        <f>IF(DATOS_FORMS!BJ72="","",IFERROR(VLOOKUP(TRIM(DATOS_FORMS!BJ72),ESCALAS!$A$46:$B$49,2,0),"?"))</f>
        <v/>
      </c>
    </row>
    <row r="73" spans="1:62" x14ac:dyDescent="0.25">
      <c r="A73" s="22" t="str">
        <f>IF(DATOS_FORMS!B73="","",ROW()-1)</f>
        <v/>
      </c>
      <c r="B73" s="22" t="str">
        <f>IF(DATOS_FORMS!B73="","",IFERROR(VALUE(TRIM(DATOS_FORMS!B73)),IFERROR(VALUE(LEFT(TRIM(DATOS_FORMS!B73),FIND(" ",TRIM(DATOS_FORMS!B73)&amp;" ")-1)),"?")))</f>
        <v/>
      </c>
      <c r="C73" s="22" t="str">
        <f>IF(DATOS_FORMS!C73="","",IFERROR(VLOOKUP(TRIM(DATOS_FORMS!C73),ESCALAS!$A$54:$B$55,2,0),"?"))</f>
        <v/>
      </c>
      <c r="D73" s="22" t="str">
        <f>IF(DATOS_FORMS!D73="","",IFERROR(VLOOKUP(TRIM(DATOS_FORMS!D73),ESCALAS!$A$67:$B$68,2,0),"?"))</f>
        <v/>
      </c>
      <c r="E73" s="23" t="str">
        <f>IF(DATOS_FORMS!E73="","",DATOS_FORMS!E73)</f>
        <v/>
      </c>
      <c r="F73" s="23" t="str">
        <f>IF(DATOS_FORMS!F73="","",DATOS_FORMS!F73)</f>
        <v/>
      </c>
      <c r="G73" s="22" t="str">
        <f>IF(DATOS_FORMS!G73="","",IFERROR(VLOOKUP(TRIM(DATOS_FORMS!G73),ESCALAS!$A$60:$B$62,2,0),"?"))</f>
        <v/>
      </c>
      <c r="H73" s="23" t="str">
        <f>IF(DATOS_FORMS!H73="","",DATOS_FORMS!H73)</f>
        <v/>
      </c>
      <c r="I73" s="22" t="str">
        <f>IF(DATOS_FORMS!I73="","",IFERROR(VLOOKUP(TRIM(DATOS_FORMS!I73),ESCALAS!$A$60:$B$62,2,0),"?"))</f>
        <v/>
      </c>
      <c r="J73" s="22" t="str">
        <f>IF(DATOS_FORMS!J73="","",IFERROR(VLOOKUP(TRIM(DATOS_FORMS!J73),ESCALAS!$A$73:$B$86,2,0),7))</f>
        <v/>
      </c>
      <c r="K73" s="22" t="str">
        <f>IF(DATOS_FORMS!K73="","",IFERROR(VLOOKUP(TRIM(DATOS_FORMS!K73),ESCALAS!$A$6:$B$12,2,0),"?"))</f>
        <v/>
      </c>
      <c r="L73" s="22" t="str">
        <f>IF(DATOS_FORMS!L73="","",IFERROR(VLOOKUP(TRIM(DATOS_FORMS!L73),ESCALAS!$A$6:$B$12,2,0),"?"))</f>
        <v/>
      </c>
      <c r="M73" s="22" t="str">
        <f>IF(DATOS_FORMS!M73="","",IFERROR(VLOOKUP(TRIM(DATOS_FORMS!M73),ESCALAS!$A$6:$B$12,2,0),"?"))</f>
        <v/>
      </c>
      <c r="N73" s="22" t="str">
        <f>IF(DATOS_FORMS!N73="","",IFERROR(VLOOKUP(TRIM(DATOS_FORMS!N73),ESCALAS!$A$6:$B$12,2,0),"?"))</f>
        <v/>
      </c>
      <c r="O73" s="22" t="str">
        <f>IF(DATOS_FORMS!O73="","",IFERROR(VLOOKUP(TRIM(DATOS_FORMS!O73),ESCALAS!$A$6:$B$12,2,0),"?"))</f>
        <v/>
      </c>
      <c r="P73" s="22" t="str">
        <f>IF(DATOS_FORMS!P73="","",IFERROR(VLOOKUP(TRIM(DATOS_FORMS!P73),ESCALAS!$A$6:$B$12,2,0),"?"))</f>
        <v/>
      </c>
      <c r="Q73" s="22" t="str">
        <f>IF(DATOS_FORMS!Q73="","",IFERROR(VLOOKUP(TRIM(DATOS_FORMS!Q73),ESCALAS!$A$6:$B$12,2,0),"?"))</f>
        <v/>
      </c>
      <c r="R73" s="22" t="str">
        <f>IF(DATOS_FORMS!R73="","",IFERROR(VLOOKUP(TRIM(DATOS_FORMS!R73),ESCALAS!$A$6:$B$12,2,0),"?"))</f>
        <v/>
      </c>
      <c r="S73" s="22" t="str">
        <f>IF(DATOS_FORMS!S73="","",IFERROR(VLOOKUP(TRIM(DATOS_FORMS!S73),ESCALAS!$A$6:$B$12,2,0),"?"))</f>
        <v/>
      </c>
      <c r="T73" s="22" t="str">
        <f>IF(DATOS_FORMS!T73="","",IFERROR(VLOOKUP(TRIM(DATOS_FORMS!T73),ESCALAS!$A$6:$B$12,2,0),"?"))</f>
        <v/>
      </c>
      <c r="U73" s="22" t="str">
        <f>IF(DATOS_FORMS!U73="","",IFERROR(VLOOKUP(TRIM(DATOS_FORMS!U73),ESCALAS!$A$17:$B$20,2,0),"?"))</f>
        <v/>
      </c>
      <c r="V73" s="22" t="str">
        <f>IF(DATOS_FORMS!V73="","",IFERROR(VLOOKUP(TRIM(DATOS_FORMS!V73),ESCALAS!$A$17:$B$20,2,0),"?"))</f>
        <v/>
      </c>
      <c r="W73" s="22" t="str">
        <f>IF(DATOS_FORMS!W73="","",IFERROR(VLOOKUP(TRIM(DATOS_FORMS!W73),ESCALAS!$A$17:$B$20,2,0),"?"))</f>
        <v/>
      </c>
      <c r="X73" s="22" t="str">
        <f>IF(DATOS_FORMS!X73="","",IFERROR(VLOOKUP(TRIM(DATOS_FORMS!X73),ESCALAS!$A$17:$B$20,2,0),"?"))</f>
        <v/>
      </c>
      <c r="Y73" s="22" t="str">
        <f>IF(DATOS_FORMS!Y73="","",IFERROR(VLOOKUP(TRIM(DATOS_FORMS!Y73),ESCALAS!$A$17:$B$20,2,0),"?"))</f>
        <v/>
      </c>
      <c r="Z73" s="22" t="str">
        <f>IF(DATOS_FORMS!Z73="","",IFERROR(VLOOKUP(TRIM(DATOS_FORMS!Z73),ESCALAS!$A$17:$B$20,2,0),"?"))</f>
        <v/>
      </c>
      <c r="AA73" s="22" t="str">
        <f>IF(DATOS_FORMS!AA73="","",IFERROR(VLOOKUP(TRIM(DATOS_FORMS!AA73),ESCALAS!$A$17:$B$20,2,0),"?"))</f>
        <v/>
      </c>
      <c r="AB73" s="22" t="str">
        <f>IF(DATOS_FORMS!AB73="","",IFERROR(VLOOKUP(TRIM(DATOS_FORMS!AB73),ESCALAS!$A$17:$B$20,2,0),"?"))</f>
        <v/>
      </c>
      <c r="AC73" s="22" t="str">
        <f>IF(DATOS_FORMS!AC73="","",IFERROR(VLOOKUP(TRIM(DATOS_FORMS!AC73),ESCALAS!$A$25:$B$30,2,0),"?"))</f>
        <v/>
      </c>
      <c r="AD73" s="22" t="str">
        <f>IF(DATOS_FORMS!AD73="","",IFERROR(VLOOKUP(TRIM(DATOS_FORMS!AD73),ESCALAS!$A$25:$B$30,2,0),"?"))</f>
        <v/>
      </c>
      <c r="AE73" s="22" t="str">
        <f>IF(DATOS_FORMS!AE73="","",IFERROR(VLOOKUP(TRIM(DATOS_FORMS!AE73),ESCALAS!$A$25:$B$30,2,0),"?"))</f>
        <v/>
      </c>
      <c r="AF73" s="22" t="str">
        <f>IF(DATOS_FORMS!AF73="","",IFERROR(VLOOKUP(TRIM(DATOS_FORMS!AF73),ESCALAS!$A$25:$B$30,2,0),"?"))</f>
        <v/>
      </c>
      <c r="AG73" s="22" t="str">
        <f>IF(DATOS_FORMS!AG73="","",IFERROR(VLOOKUP(TRIM(DATOS_FORMS!AG73),ESCALAS!$A$25:$B$30,2,0),"?"))</f>
        <v/>
      </c>
      <c r="AH73" s="22" t="str">
        <f>IF(DATOS_FORMS!AH73="","",IFERROR(VLOOKUP(TRIM(DATOS_FORMS!AH73),ESCALAS!$A$25:$B$30,2,0),"?"))</f>
        <v/>
      </c>
      <c r="AI73" s="22" t="str">
        <f>IF(DATOS_FORMS!AI73="","",IFERROR(VLOOKUP(TRIM(DATOS_FORMS!AI73),ESCALAS!$A$25:$B$30,2,0),"?"))</f>
        <v/>
      </c>
      <c r="AJ73" s="22" t="str">
        <f>IF(DATOS_FORMS!AJ73="","",IFERROR(VLOOKUP(TRIM(DATOS_FORMS!AJ73),ESCALAS!$A$25:$B$30,2,0),"?"))</f>
        <v/>
      </c>
      <c r="AK73" s="22" t="str">
        <f>IF(DATOS_FORMS!AK73="","",IFERROR(VLOOKUP(TRIM(DATOS_FORMS!AK73),ESCALAS!$A$25:$B$30,2,0),"?"))</f>
        <v/>
      </c>
      <c r="AL73" s="22" t="str">
        <f>IF(DATOS_FORMS!AL73="","",IFERROR(VLOOKUP(TRIM(DATOS_FORMS!AL73),ESCALAS!$A$25:$B$30,2,0),"?"))</f>
        <v/>
      </c>
      <c r="AM73" s="22" t="str">
        <f>IF(DATOS_FORMS!AM73="","",IFERROR(VLOOKUP(TRIM(DATOS_FORMS!AM73),ESCALAS!$A$35:$B$41,2,0),"?"))</f>
        <v/>
      </c>
      <c r="AN73" s="22" t="str">
        <f>IF(DATOS_FORMS!AN73="","",IFERROR(VLOOKUP(TRIM(DATOS_FORMS!AN73),ESCALAS!$A$35:$B$41,2,0),"?"))</f>
        <v/>
      </c>
      <c r="AO73" s="22" t="str">
        <f>IF(DATOS_FORMS!AO73="","",IFERROR(VLOOKUP(TRIM(DATOS_FORMS!AO73),ESCALAS!$A$35:$B$41,2,0),"?"))</f>
        <v/>
      </c>
      <c r="AP73" s="22" t="str">
        <f>IF(DATOS_FORMS!AP73="","",IFERROR(VLOOKUP(TRIM(DATOS_FORMS!AP73),ESCALAS!$A$35:$B$41,2,0),"?"))</f>
        <v/>
      </c>
      <c r="AQ73" s="22" t="str">
        <f>IF(DATOS_FORMS!AQ73="","",IFERROR(VLOOKUP(TRIM(DATOS_FORMS!AQ73),ESCALAS!$A$35:$B$41,2,0),"?"))</f>
        <v/>
      </c>
      <c r="AR73" s="22" t="str">
        <f>IF(DATOS_FORMS!AR73="","",IFERROR(VLOOKUP(TRIM(DATOS_FORMS!AR73),ESCALAS!$A$35:$B$41,2,0),"?"))</f>
        <v/>
      </c>
      <c r="AS73" s="22" t="str">
        <f>IF(DATOS_FORMS!AS73="","",IFERROR(VLOOKUP(TRIM(DATOS_FORMS!AS73),ESCALAS!$A$35:$B$41,2,0),"?"))</f>
        <v/>
      </c>
      <c r="AT73" s="22" t="str">
        <f>IF(DATOS_FORMS!AT73="","",IFERROR(VLOOKUP(TRIM(DATOS_FORMS!AT73),ESCALAS!$A$35:$B$41,2,0),"?"))</f>
        <v/>
      </c>
      <c r="AU73" s="22" t="str">
        <f>IF(DATOS_FORMS!AU73="","",IFERROR(VLOOKUP(TRIM(DATOS_FORMS!AU73),ESCALAS!$A$35:$B$41,2,0),"?"))</f>
        <v/>
      </c>
      <c r="AV73" s="22" t="str">
        <f>IF(DATOS_FORMS!AV73="","",IFERROR(VLOOKUP(TRIM(DATOS_FORMS!AV73),ESCALAS!$A$46:$B$49,2,0),"?"))</f>
        <v/>
      </c>
      <c r="AW73" s="22" t="str">
        <f>IF(DATOS_FORMS!AW73="","",IFERROR(VLOOKUP(TRIM(DATOS_FORMS!AW73),ESCALAS!$A$46:$B$49,2,0),"?"))</f>
        <v/>
      </c>
      <c r="AX73" s="22" t="str">
        <f>IF(DATOS_FORMS!AX73="","",IFERROR(VLOOKUP(TRIM(DATOS_FORMS!AX73),ESCALAS!$A$46:$B$49,2,0),"?"))</f>
        <v/>
      </c>
      <c r="AY73" s="22" t="str">
        <f>IF(DATOS_FORMS!AY73="","",IFERROR(VLOOKUP(TRIM(DATOS_FORMS!AY73),ESCALAS!$A$46:$B$49,2,0),"?"))</f>
        <v/>
      </c>
      <c r="AZ73" s="22" t="str">
        <f>IF(DATOS_FORMS!AZ73="","",IFERROR(VLOOKUP(TRIM(DATOS_FORMS!AZ73),ESCALAS!$A$46:$B$49,2,0),"?"))</f>
        <v/>
      </c>
      <c r="BA73" s="22" t="str">
        <f>IF(DATOS_FORMS!BA73="","",IFERROR(VLOOKUP(TRIM(DATOS_FORMS!BA73),ESCALAS!$A$46:$B$49,2,0),"?"))</f>
        <v/>
      </c>
      <c r="BB73" s="22" t="str">
        <f>IF(DATOS_FORMS!BB73="","",IFERROR(VLOOKUP(TRIM(DATOS_FORMS!BB73),ESCALAS!$A$46:$B$49,2,0),"?"))</f>
        <v/>
      </c>
      <c r="BC73" s="22" t="str">
        <f>IF(DATOS_FORMS!BC73="","",IFERROR(VLOOKUP(TRIM(DATOS_FORMS!BC73),ESCALAS!$A$46:$B$49,2,0),"?"))</f>
        <v/>
      </c>
      <c r="BD73" s="22" t="str">
        <f>IF(DATOS_FORMS!BD73="","",IFERROR(VLOOKUP(TRIM(DATOS_FORMS!BD73),ESCALAS!$A$46:$B$49,2,0),"?"))</f>
        <v/>
      </c>
      <c r="BE73" s="22" t="str">
        <f>IF(DATOS_FORMS!BE73="","",IFERROR(VLOOKUP(TRIM(DATOS_FORMS!BE73),ESCALAS!$A$46:$B$49,2,0),"?"))</f>
        <v/>
      </c>
      <c r="BF73" s="22" t="str">
        <f>IF(DATOS_FORMS!BF73="","",IFERROR(VLOOKUP(TRIM(DATOS_FORMS!BF73),ESCALAS!$A$46:$B$49,2,0),"?"))</f>
        <v/>
      </c>
      <c r="BG73" s="22" t="str">
        <f>IF(DATOS_FORMS!BG73="","",IFERROR(VLOOKUP(TRIM(DATOS_FORMS!BG73),ESCALAS!$A$46:$B$49,2,0),"?"))</f>
        <v/>
      </c>
      <c r="BH73" s="22" t="str">
        <f>IF(DATOS_FORMS!BH73="","",IFERROR(VLOOKUP(TRIM(DATOS_FORMS!BH73),ESCALAS!$A$46:$B$49,2,0),"?"))</f>
        <v/>
      </c>
      <c r="BI73" s="22" t="str">
        <f>IF(DATOS_FORMS!BI73="","",IFERROR(VLOOKUP(TRIM(DATOS_FORMS!BI73),ESCALAS!$A$46:$B$49,2,0),"?"))</f>
        <v/>
      </c>
      <c r="BJ73" s="22" t="str">
        <f>IF(DATOS_FORMS!BJ73="","",IFERROR(VLOOKUP(TRIM(DATOS_FORMS!BJ73),ESCALAS!$A$46:$B$49,2,0),"?"))</f>
        <v/>
      </c>
    </row>
    <row r="74" spans="1:62" x14ac:dyDescent="0.25">
      <c r="A74" s="22" t="str">
        <f>IF(DATOS_FORMS!B74="","",ROW()-1)</f>
        <v/>
      </c>
      <c r="B74" s="22" t="str">
        <f>IF(DATOS_FORMS!B74="","",IFERROR(VALUE(TRIM(DATOS_FORMS!B74)),IFERROR(VALUE(LEFT(TRIM(DATOS_FORMS!B74),FIND(" ",TRIM(DATOS_FORMS!B74)&amp;" ")-1)),"?")))</f>
        <v/>
      </c>
      <c r="C74" s="22" t="str">
        <f>IF(DATOS_FORMS!C74="","",IFERROR(VLOOKUP(TRIM(DATOS_FORMS!C74),ESCALAS!$A$54:$B$55,2,0),"?"))</f>
        <v/>
      </c>
      <c r="D74" s="22" t="str">
        <f>IF(DATOS_FORMS!D74="","",IFERROR(VLOOKUP(TRIM(DATOS_FORMS!D74),ESCALAS!$A$67:$B$68,2,0),"?"))</f>
        <v/>
      </c>
      <c r="E74" s="23" t="str">
        <f>IF(DATOS_FORMS!E74="","",DATOS_FORMS!E74)</f>
        <v/>
      </c>
      <c r="F74" s="23" t="str">
        <f>IF(DATOS_FORMS!F74="","",DATOS_FORMS!F74)</f>
        <v/>
      </c>
      <c r="G74" s="22" t="str">
        <f>IF(DATOS_FORMS!G74="","",IFERROR(VLOOKUP(TRIM(DATOS_FORMS!G74),ESCALAS!$A$60:$B$62,2,0),"?"))</f>
        <v/>
      </c>
      <c r="H74" s="23" t="str">
        <f>IF(DATOS_FORMS!H74="","",DATOS_FORMS!H74)</f>
        <v/>
      </c>
      <c r="I74" s="22" t="str">
        <f>IF(DATOS_FORMS!I74="","",IFERROR(VLOOKUP(TRIM(DATOS_FORMS!I74),ESCALAS!$A$60:$B$62,2,0),"?"))</f>
        <v/>
      </c>
      <c r="J74" s="22" t="str">
        <f>IF(DATOS_FORMS!J74="","",IFERROR(VLOOKUP(TRIM(DATOS_FORMS!J74),ESCALAS!$A$73:$B$86,2,0),7))</f>
        <v/>
      </c>
      <c r="K74" s="22" t="str">
        <f>IF(DATOS_FORMS!K74="","",IFERROR(VLOOKUP(TRIM(DATOS_FORMS!K74),ESCALAS!$A$6:$B$12,2,0),"?"))</f>
        <v/>
      </c>
      <c r="L74" s="22" t="str">
        <f>IF(DATOS_FORMS!L74="","",IFERROR(VLOOKUP(TRIM(DATOS_FORMS!L74),ESCALAS!$A$6:$B$12,2,0),"?"))</f>
        <v/>
      </c>
      <c r="M74" s="22" t="str">
        <f>IF(DATOS_FORMS!M74="","",IFERROR(VLOOKUP(TRIM(DATOS_FORMS!M74),ESCALAS!$A$6:$B$12,2,0),"?"))</f>
        <v/>
      </c>
      <c r="N74" s="22" t="str">
        <f>IF(DATOS_FORMS!N74="","",IFERROR(VLOOKUP(TRIM(DATOS_FORMS!N74),ESCALAS!$A$6:$B$12,2,0),"?"))</f>
        <v/>
      </c>
      <c r="O74" s="22" t="str">
        <f>IF(DATOS_FORMS!O74="","",IFERROR(VLOOKUP(TRIM(DATOS_FORMS!O74),ESCALAS!$A$6:$B$12,2,0),"?"))</f>
        <v/>
      </c>
      <c r="P74" s="22" t="str">
        <f>IF(DATOS_FORMS!P74="","",IFERROR(VLOOKUP(TRIM(DATOS_FORMS!P74),ESCALAS!$A$6:$B$12,2,0),"?"))</f>
        <v/>
      </c>
      <c r="Q74" s="22" t="str">
        <f>IF(DATOS_FORMS!Q74="","",IFERROR(VLOOKUP(TRIM(DATOS_FORMS!Q74),ESCALAS!$A$6:$B$12,2,0),"?"))</f>
        <v/>
      </c>
      <c r="R74" s="22" t="str">
        <f>IF(DATOS_FORMS!R74="","",IFERROR(VLOOKUP(TRIM(DATOS_FORMS!R74),ESCALAS!$A$6:$B$12,2,0),"?"))</f>
        <v/>
      </c>
      <c r="S74" s="22" t="str">
        <f>IF(DATOS_FORMS!S74="","",IFERROR(VLOOKUP(TRIM(DATOS_FORMS!S74),ESCALAS!$A$6:$B$12,2,0),"?"))</f>
        <v/>
      </c>
      <c r="T74" s="22" t="str">
        <f>IF(DATOS_FORMS!T74="","",IFERROR(VLOOKUP(TRIM(DATOS_FORMS!T74),ESCALAS!$A$6:$B$12,2,0),"?"))</f>
        <v/>
      </c>
      <c r="U74" s="22" t="str">
        <f>IF(DATOS_FORMS!U74="","",IFERROR(VLOOKUP(TRIM(DATOS_FORMS!U74),ESCALAS!$A$17:$B$20,2,0),"?"))</f>
        <v/>
      </c>
      <c r="V74" s="22" t="str">
        <f>IF(DATOS_FORMS!V74="","",IFERROR(VLOOKUP(TRIM(DATOS_FORMS!V74),ESCALAS!$A$17:$B$20,2,0),"?"))</f>
        <v/>
      </c>
      <c r="W74" s="22" t="str">
        <f>IF(DATOS_FORMS!W74="","",IFERROR(VLOOKUP(TRIM(DATOS_FORMS!W74),ESCALAS!$A$17:$B$20,2,0),"?"))</f>
        <v/>
      </c>
      <c r="X74" s="22" t="str">
        <f>IF(DATOS_FORMS!X74="","",IFERROR(VLOOKUP(TRIM(DATOS_FORMS!X74),ESCALAS!$A$17:$B$20,2,0),"?"))</f>
        <v/>
      </c>
      <c r="Y74" s="22" t="str">
        <f>IF(DATOS_FORMS!Y74="","",IFERROR(VLOOKUP(TRIM(DATOS_FORMS!Y74),ESCALAS!$A$17:$B$20,2,0),"?"))</f>
        <v/>
      </c>
      <c r="Z74" s="22" t="str">
        <f>IF(DATOS_FORMS!Z74="","",IFERROR(VLOOKUP(TRIM(DATOS_FORMS!Z74),ESCALAS!$A$17:$B$20,2,0),"?"))</f>
        <v/>
      </c>
      <c r="AA74" s="22" t="str">
        <f>IF(DATOS_FORMS!AA74="","",IFERROR(VLOOKUP(TRIM(DATOS_FORMS!AA74),ESCALAS!$A$17:$B$20,2,0),"?"))</f>
        <v/>
      </c>
      <c r="AB74" s="22" t="str">
        <f>IF(DATOS_FORMS!AB74="","",IFERROR(VLOOKUP(TRIM(DATOS_FORMS!AB74),ESCALAS!$A$17:$B$20,2,0),"?"))</f>
        <v/>
      </c>
      <c r="AC74" s="22" t="str">
        <f>IF(DATOS_FORMS!AC74="","",IFERROR(VLOOKUP(TRIM(DATOS_FORMS!AC74),ESCALAS!$A$25:$B$30,2,0),"?"))</f>
        <v/>
      </c>
      <c r="AD74" s="22" t="str">
        <f>IF(DATOS_FORMS!AD74="","",IFERROR(VLOOKUP(TRIM(DATOS_FORMS!AD74),ESCALAS!$A$25:$B$30,2,0),"?"))</f>
        <v/>
      </c>
      <c r="AE74" s="22" t="str">
        <f>IF(DATOS_FORMS!AE74="","",IFERROR(VLOOKUP(TRIM(DATOS_FORMS!AE74),ESCALAS!$A$25:$B$30,2,0),"?"))</f>
        <v/>
      </c>
      <c r="AF74" s="22" t="str">
        <f>IF(DATOS_FORMS!AF74="","",IFERROR(VLOOKUP(TRIM(DATOS_FORMS!AF74),ESCALAS!$A$25:$B$30,2,0),"?"))</f>
        <v/>
      </c>
      <c r="AG74" s="22" t="str">
        <f>IF(DATOS_FORMS!AG74="","",IFERROR(VLOOKUP(TRIM(DATOS_FORMS!AG74),ESCALAS!$A$25:$B$30,2,0),"?"))</f>
        <v/>
      </c>
      <c r="AH74" s="22" t="str">
        <f>IF(DATOS_FORMS!AH74="","",IFERROR(VLOOKUP(TRIM(DATOS_FORMS!AH74),ESCALAS!$A$25:$B$30,2,0),"?"))</f>
        <v/>
      </c>
      <c r="AI74" s="22" t="str">
        <f>IF(DATOS_FORMS!AI74="","",IFERROR(VLOOKUP(TRIM(DATOS_FORMS!AI74),ESCALAS!$A$25:$B$30,2,0),"?"))</f>
        <v/>
      </c>
      <c r="AJ74" s="22" t="str">
        <f>IF(DATOS_FORMS!AJ74="","",IFERROR(VLOOKUP(TRIM(DATOS_FORMS!AJ74),ESCALAS!$A$25:$B$30,2,0),"?"))</f>
        <v/>
      </c>
      <c r="AK74" s="22" t="str">
        <f>IF(DATOS_FORMS!AK74="","",IFERROR(VLOOKUP(TRIM(DATOS_FORMS!AK74),ESCALAS!$A$25:$B$30,2,0),"?"))</f>
        <v/>
      </c>
      <c r="AL74" s="22" t="str">
        <f>IF(DATOS_FORMS!AL74="","",IFERROR(VLOOKUP(TRIM(DATOS_FORMS!AL74),ESCALAS!$A$25:$B$30,2,0),"?"))</f>
        <v/>
      </c>
      <c r="AM74" s="22" t="str">
        <f>IF(DATOS_FORMS!AM74="","",IFERROR(VLOOKUP(TRIM(DATOS_FORMS!AM74),ESCALAS!$A$35:$B$41,2,0),"?"))</f>
        <v/>
      </c>
      <c r="AN74" s="22" t="str">
        <f>IF(DATOS_FORMS!AN74="","",IFERROR(VLOOKUP(TRIM(DATOS_FORMS!AN74),ESCALAS!$A$35:$B$41,2,0),"?"))</f>
        <v/>
      </c>
      <c r="AO74" s="22" t="str">
        <f>IF(DATOS_FORMS!AO74="","",IFERROR(VLOOKUP(TRIM(DATOS_FORMS!AO74),ESCALAS!$A$35:$B$41,2,0),"?"))</f>
        <v/>
      </c>
      <c r="AP74" s="22" t="str">
        <f>IF(DATOS_FORMS!AP74="","",IFERROR(VLOOKUP(TRIM(DATOS_FORMS!AP74),ESCALAS!$A$35:$B$41,2,0),"?"))</f>
        <v/>
      </c>
      <c r="AQ74" s="22" t="str">
        <f>IF(DATOS_FORMS!AQ74="","",IFERROR(VLOOKUP(TRIM(DATOS_FORMS!AQ74),ESCALAS!$A$35:$B$41,2,0),"?"))</f>
        <v/>
      </c>
      <c r="AR74" s="22" t="str">
        <f>IF(DATOS_FORMS!AR74="","",IFERROR(VLOOKUP(TRIM(DATOS_FORMS!AR74),ESCALAS!$A$35:$B$41,2,0),"?"))</f>
        <v/>
      </c>
      <c r="AS74" s="22" t="str">
        <f>IF(DATOS_FORMS!AS74="","",IFERROR(VLOOKUP(TRIM(DATOS_FORMS!AS74),ESCALAS!$A$35:$B$41,2,0),"?"))</f>
        <v/>
      </c>
      <c r="AT74" s="22" t="str">
        <f>IF(DATOS_FORMS!AT74="","",IFERROR(VLOOKUP(TRIM(DATOS_FORMS!AT74),ESCALAS!$A$35:$B$41,2,0),"?"))</f>
        <v/>
      </c>
      <c r="AU74" s="22" t="str">
        <f>IF(DATOS_FORMS!AU74="","",IFERROR(VLOOKUP(TRIM(DATOS_FORMS!AU74),ESCALAS!$A$35:$B$41,2,0),"?"))</f>
        <v/>
      </c>
      <c r="AV74" s="22" t="str">
        <f>IF(DATOS_FORMS!AV74="","",IFERROR(VLOOKUP(TRIM(DATOS_FORMS!AV74),ESCALAS!$A$46:$B$49,2,0),"?"))</f>
        <v/>
      </c>
      <c r="AW74" s="22" t="str">
        <f>IF(DATOS_FORMS!AW74="","",IFERROR(VLOOKUP(TRIM(DATOS_FORMS!AW74),ESCALAS!$A$46:$B$49,2,0),"?"))</f>
        <v/>
      </c>
      <c r="AX74" s="22" t="str">
        <f>IF(DATOS_FORMS!AX74="","",IFERROR(VLOOKUP(TRIM(DATOS_FORMS!AX74),ESCALAS!$A$46:$B$49,2,0),"?"))</f>
        <v/>
      </c>
      <c r="AY74" s="22" t="str">
        <f>IF(DATOS_FORMS!AY74="","",IFERROR(VLOOKUP(TRIM(DATOS_FORMS!AY74),ESCALAS!$A$46:$B$49,2,0),"?"))</f>
        <v/>
      </c>
      <c r="AZ74" s="22" t="str">
        <f>IF(DATOS_FORMS!AZ74="","",IFERROR(VLOOKUP(TRIM(DATOS_FORMS!AZ74),ESCALAS!$A$46:$B$49,2,0),"?"))</f>
        <v/>
      </c>
      <c r="BA74" s="22" t="str">
        <f>IF(DATOS_FORMS!BA74="","",IFERROR(VLOOKUP(TRIM(DATOS_FORMS!BA74),ESCALAS!$A$46:$B$49,2,0),"?"))</f>
        <v/>
      </c>
      <c r="BB74" s="22" t="str">
        <f>IF(DATOS_FORMS!BB74="","",IFERROR(VLOOKUP(TRIM(DATOS_FORMS!BB74),ESCALAS!$A$46:$B$49,2,0),"?"))</f>
        <v/>
      </c>
      <c r="BC74" s="22" t="str">
        <f>IF(DATOS_FORMS!BC74="","",IFERROR(VLOOKUP(TRIM(DATOS_FORMS!BC74),ESCALAS!$A$46:$B$49,2,0),"?"))</f>
        <v/>
      </c>
      <c r="BD74" s="22" t="str">
        <f>IF(DATOS_FORMS!BD74="","",IFERROR(VLOOKUP(TRIM(DATOS_FORMS!BD74),ESCALAS!$A$46:$B$49,2,0),"?"))</f>
        <v/>
      </c>
      <c r="BE74" s="22" t="str">
        <f>IF(DATOS_FORMS!BE74="","",IFERROR(VLOOKUP(TRIM(DATOS_FORMS!BE74),ESCALAS!$A$46:$B$49,2,0),"?"))</f>
        <v/>
      </c>
      <c r="BF74" s="22" t="str">
        <f>IF(DATOS_FORMS!BF74="","",IFERROR(VLOOKUP(TRIM(DATOS_FORMS!BF74),ESCALAS!$A$46:$B$49,2,0),"?"))</f>
        <v/>
      </c>
      <c r="BG74" s="22" t="str">
        <f>IF(DATOS_FORMS!BG74="","",IFERROR(VLOOKUP(TRIM(DATOS_FORMS!BG74),ESCALAS!$A$46:$B$49,2,0),"?"))</f>
        <v/>
      </c>
      <c r="BH74" s="22" t="str">
        <f>IF(DATOS_FORMS!BH74="","",IFERROR(VLOOKUP(TRIM(DATOS_FORMS!BH74),ESCALAS!$A$46:$B$49,2,0),"?"))</f>
        <v/>
      </c>
      <c r="BI74" s="22" t="str">
        <f>IF(DATOS_FORMS!BI74="","",IFERROR(VLOOKUP(TRIM(DATOS_FORMS!BI74),ESCALAS!$A$46:$B$49,2,0),"?"))</f>
        <v/>
      </c>
      <c r="BJ74" s="22" t="str">
        <f>IF(DATOS_FORMS!BJ74="","",IFERROR(VLOOKUP(TRIM(DATOS_FORMS!BJ74),ESCALAS!$A$46:$B$49,2,0),"?"))</f>
        <v/>
      </c>
    </row>
    <row r="75" spans="1:62" x14ac:dyDescent="0.25">
      <c r="A75" s="22" t="str">
        <f>IF(DATOS_FORMS!B75="","",ROW()-1)</f>
        <v/>
      </c>
      <c r="B75" s="22" t="str">
        <f>IF(DATOS_FORMS!B75="","",IFERROR(VALUE(TRIM(DATOS_FORMS!B75)),IFERROR(VALUE(LEFT(TRIM(DATOS_FORMS!B75),FIND(" ",TRIM(DATOS_FORMS!B75)&amp;" ")-1)),"?")))</f>
        <v/>
      </c>
      <c r="C75" s="22" t="str">
        <f>IF(DATOS_FORMS!C75="","",IFERROR(VLOOKUP(TRIM(DATOS_FORMS!C75),ESCALAS!$A$54:$B$55,2,0),"?"))</f>
        <v/>
      </c>
      <c r="D75" s="22" t="str">
        <f>IF(DATOS_FORMS!D75="","",IFERROR(VLOOKUP(TRIM(DATOS_FORMS!D75),ESCALAS!$A$67:$B$68,2,0),"?"))</f>
        <v/>
      </c>
      <c r="E75" s="23" t="str">
        <f>IF(DATOS_FORMS!E75="","",DATOS_FORMS!E75)</f>
        <v/>
      </c>
      <c r="F75" s="23" t="str">
        <f>IF(DATOS_FORMS!F75="","",DATOS_FORMS!F75)</f>
        <v/>
      </c>
      <c r="G75" s="22" t="str">
        <f>IF(DATOS_FORMS!G75="","",IFERROR(VLOOKUP(TRIM(DATOS_FORMS!G75),ESCALAS!$A$60:$B$62,2,0),"?"))</f>
        <v/>
      </c>
      <c r="H75" s="23" t="str">
        <f>IF(DATOS_FORMS!H75="","",DATOS_FORMS!H75)</f>
        <v/>
      </c>
      <c r="I75" s="22" t="str">
        <f>IF(DATOS_FORMS!I75="","",IFERROR(VLOOKUP(TRIM(DATOS_FORMS!I75),ESCALAS!$A$60:$B$62,2,0),"?"))</f>
        <v/>
      </c>
      <c r="J75" s="22" t="str">
        <f>IF(DATOS_FORMS!J75="","",IFERROR(VLOOKUP(TRIM(DATOS_FORMS!J75),ESCALAS!$A$73:$B$86,2,0),7))</f>
        <v/>
      </c>
      <c r="K75" s="22" t="str">
        <f>IF(DATOS_FORMS!K75="","",IFERROR(VLOOKUP(TRIM(DATOS_FORMS!K75),ESCALAS!$A$6:$B$12,2,0),"?"))</f>
        <v/>
      </c>
      <c r="L75" s="22" t="str">
        <f>IF(DATOS_FORMS!L75="","",IFERROR(VLOOKUP(TRIM(DATOS_FORMS!L75),ESCALAS!$A$6:$B$12,2,0),"?"))</f>
        <v/>
      </c>
      <c r="M75" s="22" t="str">
        <f>IF(DATOS_FORMS!M75="","",IFERROR(VLOOKUP(TRIM(DATOS_FORMS!M75),ESCALAS!$A$6:$B$12,2,0),"?"))</f>
        <v/>
      </c>
      <c r="N75" s="22" t="str">
        <f>IF(DATOS_FORMS!N75="","",IFERROR(VLOOKUP(TRIM(DATOS_FORMS!N75),ESCALAS!$A$6:$B$12,2,0),"?"))</f>
        <v/>
      </c>
      <c r="O75" s="22" t="str">
        <f>IF(DATOS_FORMS!O75="","",IFERROR(VLOOKUP(TRIM(DATOS_FORMS!O75),ESCALAS!$A$6:$B$12,2,0),"?"))</f>
        <v/>
      </c>
      <c r="P75" s="22" t="str">
        <f>IF(DATOS_FORMS!P75="","",IFERROR(VLOOKUP(TRIM(DATOS_FORMS!P75),ESCALAS!$A$6:$B$12,2,0),"?"))</f>
        <v/>
      </c>
      <c r="Q75" s="22" t="str">
        <f>IF(DATOS_FORMS!Q75="","",IFERROR(VLOOKUP(TRIM(DATOS_FORMS!Q75),ESCALAS!$A$6:$B$12,2,0),"?"))</f>
        <v/>
      </c>
      <c r="R75" s="22" t="str">
        <f>IF(DATOS_FORMS!R75="","",IFERROR(VLOOKUP(TRIM(DATOS_FORMS!R75),ESCALAS!$A$6:$B$12,2,0),"?"))</f>
        <v/>
      </c>
      <c r="S75" s="22" t="str">
        <f>IF(DATOS_FORMS!S75="","",IFERROR(VLOOKUP(TRIM(DATOS_FORMS!S75),ESCALAS!$A$6:$B$12,2,0),"?"))</f>
        <v/>
      </c>
      <c r="T75" s="22" t="str">
        <f>IF(DATOS_FORMS!T75="","",IFERROR(VLOOKUP(TRIM(DATOS_FORMS!T75),ESCALAS!$A$6:$B$12,2,0),"?"))</f>
        <v/>
      </c>
      <c r="U75" s="22" t="str">
        <f>IF(DATOS_FORMS!U75="","",IFERROR(VLOOKUP(TRIM(DATOS_FORMS!U75),ESCALAS!$A$17:$B$20,2,0),"?"))</f>
        <v/>
      </c>
      <c r="V75" s="22" t="str">
        <f>IF(DATOS_FORMS!V75="","",IFERROR(VLOOKUP(TRIM(DATOS_FORMS!V75),ESCALAS!$A$17:$B$20,2,0),"?"))</f>
        <v/>
      </c>
      <c r="W75" s="22" t="str">
        <f>IF(DATOS_FORMS!W75="","",IFERROR(VLOOKUP(TRIM(DATOS_FORMS!W75),ESCALAS!$A$17:$B$20,2,0),"?"))</f>
        <v/>
      </c>
      <c r="X75" s="22" t="str">
        <f>IF(DATOS_FORMS!X75="","",IFERROR(VLOOKUP(TRIM(DATOS_FORMS!X75),ESCALAS!$A$17:$B$20,2,0),"?"))</f>
        <v/>
      </c>
      <c r="Y75" s="22" t="str">
        <f>IF(DATOS_FORMS!Y75="","",IFERROR(VLOOKUP(TRIM(DATOS_FORMS!Y75),ESCALAS!$A$17:$B$20,2,0),"?"))</f>
        <v/>
      </c>
      <c r="Z75" s="22" t="str">
        <f>IF(DATOS_FORMS!Z75="","",IFERROR(VLOOKUP(TRIM(DATOS_FORMS!Z75),ESCALAS!$A$17:$B$20,2,0),"?"))</f>
        <v/>
      </c>
      <c r="AA75" s="22" t="str">
        <f>IF(DATOS_FORMS!AA75="","",IFERROR(VLOOKUP(TRIM(DATOS_FORMS!AA75),ESCALAS!$A$17:$B$20,2,0),"?"))</f>
        <v/>
      </c>
      <c r="AB75" s="22" t="str">
        <f>IF(DATOS_FORMS!AB75="","",IFERROR(VLOOKUP(TRIM(DATOS_FORMS!AB75),ESCALAS!$A$17:$B$20,2,0),"?"))</f>
        <v/>
      </c>
      <c r="AC75" s="22" t="str">
        <f>IF(DATOS_FORMS!AC75="","",IFERROR(VLOOKUP(TRIM(DATOS_FORMS!AC75),ESCALAS!$A$25:$B$30,2,0),"?"))</f>
        <v/>
      </c>
      <c r="AD75" s="22" t="str">
        <f>IF(DATOS_FORMS!AD75="","",IFERROR(VLOOKUP(TRIM(DATOS_FORMS!AD75),ESCALAS!$A$25:$B$30,2,0),"?"))</f>
        <v/>
      </c>
      <c r="AE75" s="22" t="str">
        <f>IF(DATOS_FORMS!AE75="","",IFERROR(VLOOKUP(TRIM(DATOS_FORMS!AE75),ESCALAS!$A$25:$B$30,2,0),"?"))</f>
        <v/>
      </c>
      <c r="AF75" s="22" t="str">
        <f>IF(DATOS_FORMS!AF75="","",IFERROR(VLOOKUP(TRIM(DATOS_FORMS!AF75),ESCALAS!$A$25:$B$30,2,0),"?"))</f>
        <v/>
      </c>
      <c r="AG75" s="22" t="str">
        <f>IF(DATOS_FORMS!AG75="","",IFERROR(VLOOKUP(TRIM(DATOS_FORMS!AG75),ESCALAS!$A$25:$B$30,2,0),"?"))</f>
        <v/>
      </c>
      <c r="AH75" s="22" t="str">
        <f>IF(DATOS_FORMS!AH75="","",IFERROR(VLOOKUP(TRIM(DATOS_FORMS!AH75),ESCALAS!$A$25:$B$30,2,0),"?"))</f>
        <v/>
      </c>
      <c r="AI75" s="22" t="str">
        <f>IF(DATOS_FORMS!AI75="","",IFERROR(VLOOKUP(TRIM(DATOS_FORMS!AI75),ESCALAS!$A$25:$B$30,2,0),"?"))</f>
        <v/>
      </c>
      <c r="AJ75" s="22" t="str">
        <f>IF(DATOS_FORMS!AJ75="","",IFERROR(VLOOKUP(TRIM(DATOS_FORMS!AJ75),ESCALAS!$A$25:$B$30,2,0),"?"))</f>
        <v/>
      </c>
      <c r="AK75" s="22" t="str">
        <f>IF(DATOS_FORMS!AK75="","",IFERROR(VLOOKUP(TRIM(DATOS_FORMS!AK75),ESCALAS!$A$25:$B$30,2,0),"?"))</f>
        <v/>
      </c>
      <c r="AL75" s="22" t="str">
        <f>IF(DATOS_FORMS!AL75="","",IFERROR(VLOOKUP(TRIM(DATOS_FORMS!AL75),ESCALAS!$A$25:$B$30,2,0),"?"))</f>
        <v/>
      </c>
      <c r="AM75" s="22" t="str">
        <f>IF(DATOS_FORMS!AM75="","",IFERROR(VLOOKUP(TRIM(DATOS_FORMS!AM75),ESCALAS!$A$35:$B$41,2,0),"?"))</f>
        <v/>
      </c>
      <c r="AN75" s="22" t="str">
        <f>IF(DATOS_FORMS!AN75="","",IFERROR(VLOOKUP(TRIM(DATOS_FORMS!AN75),ESCALAS!$A$35:$B$41,2,0),"?"))</f>
        <v/>
      </c>
      <c r="AO75" s="22" t="str">
        <f>IF(DATOS_FORMS!AO75="","",IFERROR(VLOOKUP(TRIM(DATOS_FORMS!AO75),ESCALAS!$A$35:$B$41,2,0),"?"))</f>
        <v/>
      </c>
      <c r="AP75" s="22" t="str">
        <f>IF(DATOS_FORMS!AP75="","",IFERROR(VLOOKUP(TRIM(DATOS_FORMS!AP75),ESCALAS!$A$35:$B$41,2,0),"?"))</f>
        <v/>
      </c>
      <c r="AQ75" s="22" t="str">
        <f>IF(DATOS_FORMS!AQ75="","",IFERROR(VLOOKUP(TRIM(DATOS_FORMS!AQ75),ESCALAS!$A$35:$B$41,2,0),"?"))</f>
        <v/>
      </c>
      <c r="AR75" s="22" t="str">
        <f>IF(DATOS_FORMS!AR75="","",IFERROR(VLOOKUP(TRIM(DATOS_FORMS!AR75),ESCALAS!$A$35:$B$41,2,0),"?"))</f>
        <v/>
      </c>
      <c r="AS75" s="22" t="str">
        <f>IF(DATOS_FORMS!AS75="","",IFERROR(VLOOKUP(TRIM(DATOS_FORMS!AS75),ESCALAS!$A$35:$B$41,2,0),"?"))</f>
        <v/>
      </c>
      <c r="AT75" s="22" t="str">
        <f>IF(DATOS_FORMS!AT75="","",IFERROR(VLOOKUP(TRIM(DATOS_FORMS!AT75),ESCALAS!$A$35:$B$41,2,0),"?"))</f>
        <v/>
      </c>
      <c r="AU75" s="22" t="str">
        <f>IF(DATOS_FORMS!AU75="","",IFERROR(VLOOKUP(TRIM(DATOS_FORMS!AU75),ESCALAS!$A$35:$B$41,2,0),"?"))</f>
        <v/>
      </c>
      <c r="AV75" s="22" t="str">
        <f>IF(DATOS_FORMS!AV75="","",IFERROR(VLOOKUP(TRIM(DATOS_FORMS!AV75),ESCALAS!$A$46:$B$49,2,0),"?"))</f>
        <v/>
      </c>
      <c r="AW75" s="22" t="str">
        <f>IF(DATOS_FORMS!AW75="","",IFERROR(VLOOKUP(TRIM(DATOS_FORMS!AW75),ESCALAS!$A$46:$B$49,2,0),"?"))</f>
        <v/>
      </c>
      <c r="AX75" s="22" t="str">
        <f>IF(DATOS_FORMS!AX75="","",IFERROR(VLOOKUP(TRIM(DATOS_FORMS!AX75),ESCALAS!$A$46:$B$49,2,0),"?"))</f>
        <v/>
      </c>
      <c r="AY75" s="22" t="str">
        <f>IF(DATOS_FORMS!AY75="","",IFERROR(VLOOKUP(TRIM(DATOS_FORMS!AY75),ESCALAS!$A$46:$B$49,2,0),"?"))</f>
        <v/>
      </c>
      <c r="AZ75" s="22" t="str">
        <f>IF(DATOS_FORMS!AZ75="","",IFERROR(VLOOKUP(TRIM(DATOS_FORMS!AZ75),ESCALAS!$A$46:$B$49,2,0),"?"))</f>
        <v/>
      </c>
      <c r="BA75" s="22" t="str">
        <f>IF(DATOS_FORMS!BA75="","",IFERROR(VLOOKUP(TRIM(DATOS_FORMS!BA75),ESCALAS!$A$46:$B$49,2,0),"?"))</f>
        <v/>
      </c>
      <c r="BB75" s="22" t="str">
        <f>IF(DATOS_FORMS!BB75="","",IFERROR(VLOOKUP(TRIM(DATOS_FORMS!BB75),ESCALAS!$A$46:$B$49,2,0),"?"))</f>
        <v/>
      </c>
      <c r="BC75" s="22" t="str">
        <f>IF(DATOS_FORMS!BC75="","",IFERROR(VLOOKUP(TRIM(DATOS_FORMS!BC75),ESCALAS!$A$46:$B$49,2,0),"?"))</f>
        <v/>
      </c>
      <c r="BD75" s="22" t="str">
        <f>IF(DATOS_FORMS!BD75="","",IFERROR(VLOOKUP(TRIM(DATOS_FORMS!BD75),ESCALAS!$A$46:$B$49,2,0),"?"))</f>
        <v/>
      </c>
      <c r="BE75" s="22" t="str">
        <f>IF(DATOS_FORMS!BE75="","",IFERROR(VLOOKUP(TRIM(DATOS_FORMS!BE75),ESCALAS!$A$46:$B$49,2,0),"?"))</f>
        <v/>
      </c>
      <c r="BF75" s="22" t="str">
        <f>IF(DATOS_FORMS!BF75="","",IFERROR(VLOOKUP(TRIM(DATOS_FORMS!BF75),ESCALAS!$A$46:$B$49,2,0),"?"))</f>
        <v/>
      </c>
      <c r="BG75" s="22" t="str">
        <f>IF(DATOS_FORMS!BG75="","",IFERROR(VLOOKUP(TRIM(DATOS_FORMS!BG75),ESCALAS!$A$46:$B$49,2,0),"?"))</f>
        <v/>
      </c>
      <c r="BH75" s="22" t="str">
        <f>IF(DATOS_FORMS!BH75="","",IFERROR(VLOOKUP(TRIM(DATOS_FORMS!BH75),ESCALAS!$A$46:$B$49,2,0),"?"))</f>
        <v/>
      </c>
      <c r="BI75" s="22" t="str">
        <f>IF(DATOS_FORMS!BI75="","",IFERROR(VLOOKUP(TRIM(DATOS_FORMS!BI75),ESCALAS!$A$46:$B$49,2,0),"?"))</f>
        <v/>
      </c>
      <c r="BJ75" s="22" t="str">
        <f>IF(DATOS_FORMS!BJ75="","",IFERROR(VLOOKUP(TRIM(DATOS_FORMS!BJ75),ESCALAS!$A$46:$B$49,2,0),"?"))</f>
        <v/>
      </c>
    </row>
    <row r="76" spans="1:62" x14ac:dyDescent="0.25">
      <c r="A76" s="22" t="str">
        <f>IF(DATOS_FORMS!B76="","",ROW()-1)</f>
        <v/>
      </c>
      <c r="B76" s="22" t="str">
        <f>IF(DATOS_FORMS!B76="","",IFERROR(VALUE(TRIM(DATOS_FORMS!B76)),IFERROR(VALUE(LEFT(TRIM(DATOS_FORMS!B76),FIND(" ",TRIM(DATOS_FORMS!B76)&amp;" ")-1)),"?")))</f>
        <v/>
      </c>
      <c r="C76" s="22" t="str">
        <f>IF(DATOS_FORMS!C76="","",IFERROR(VLOOKUP(TRIM(DATOS_FORMS!C76),ESCALAS!$A$54:$B$55,2,0),"?"))</f>
        <v/>
      </c>
      <c r="D76" s="22" t="str">
        <f>IF(DATOS_FORMS!D76="","",IFERROR(VLOOKUP(TRIM(DATOS_FORMS!D76),ESCALAS!$A$67:$B$68,2,0),"?"))</f>
        <v/>
      </c>
      <c r="E76" s="23" t="str">
        <f>IF(DATOS_FORMS!E76="","",DATOS_FORMS!E76)</f>
        <v/>
      </c>
      <c r="F76" s="23" t="str">
        <f>IF(DATOS_FORMS!F76="","",DATOS_FORMS!F76)</f>
        <v/>
      </c>
      <c r="G76" s="22" t="str">
        <f>IF(DATOS_FORMS!G76="","",IFERROR(VLOOKUP(TRIM(DATOS_FORMS!G76),ESCALAS!$A$60:$B$62,2,0),"?"))</f>
        <v/>
      </c>
      <c r="H76" s="23" t="str">
        <f>IF(DATOS_FORMS!H76="","",DATOS_FORMS!H76)</f>
        <v/>
      </c>
      <c r="I76" s="22" t="str">
        <f>IF(DATOS_FORMS!I76="","",IFERROR(VLOOKUP(TRIM(DATOS_FORMS!I76),ESCALAS!$A$60:$B$62,2,0),"?"))</f>
        <v/>
      </c>
      <c r="J76" s="22" t="str">
        <f>IF(DATOS_FORMS!J76="","",IFERROR(VLOOKUP(TRIM(DATOS_FORMS!J76),ESCALAS!$A$73:$B$86,2,0),7))</f>
        <v/>
      </c>
      <c r="K76" s="22" t="str">
        <f>IF(DATOS_FORMS!K76="","",IFERROR(VLOOKUP(TRIM(DATOS_FORMS!K76),ESCALAS!$A$6:$B$12,2,0),"?"))</f>
        <v/>
      </c>
      <c r="L76" s="22" t="str">
        <f>IF(DATOS_FORMS!L76="","",IFERROR(VLOOKUP(TRIM(DATOS_FORMS!L76),ESCALAS!$A$6:$B$12,2,0),"?"))</f>
        <v/>
      </c>
      <c r="M76" s="22" t="str">
        <f>IF(DATOS_FORMS!M76="","",IFERROR(VLOOKUP(TRIM(DATOS_FORMS!M76),ESCALAS!$A$6:$B$12,2,0),"?"))</f>
        <v/>
      </c>
      <c r="N76" s="22" t="str">
        <f>IF(DATOS_FORMS!N76="","",IFERROR(VLOOKUP(TRIM(DATOS_FORMS!N76),ESCALAS!$A$6:$B$12,2,0),"?"))</f>
        <v/>
      </c>
      <c r="O76" s="22" t="str">
        <f>IF(DATOS_FORMS!O76="","",IFERROR(VLOOKUP(TRIM(DATOS_FORMS!O76),ESCALAS!$A$6:$B$12,2,0),"?"))</f>
        <v/>
      </c>
      <c r="P76" s="22" t="str">
        <f>IF(DATOS_FORMS!P76="","",IFERROR(VLOOKUP(TRIM(DATOS_FORMS!P76),ESCALAS!$A$6:$B$12,2,0),"?"))</f>
        <v/>
      </c>
      <c r="Q76" s="22" t="str">
        <f>IF(DATOS_FORMS!Q76="","",IFERROR(VLOOKUP(TRIM(DATOS_FORMS!Q76),ESCALAS!$A$6:$B$12,2,0),"?"))</f>
        <v/>
      </c>
      <c r="R76" s="22" t="str">
        <f>IF(DATOS_FORMS!R76="","",IFERROR(VLOOKUP(TRIM(DATOS_FORMS!R76),ESCALAS!$A$6:$B$12,2,0),"?"))</f>
        <v/>
      </c>
      <c r="S76" s="22" t="str">
        <f>IF(DATOS_FORMS!S76="","",IFERROR(VLOOKUP(TRIM(DATOS_FORMS!S76),ESCALAS!$A$6:$B$12,2,0),"?"))</f>
        <v/>
      </c>
      <c r="T76" s="22" t="str">
        <f>IF(DATOS_FORMS!T76="","",IFERROR(VLOOKUP(TRIM(DATOS_FORMS!T76),ESCALAS!$A$6:$B$12,2,0),"?"))</f>
        <v/>
      </c>
      <c r="U76" s="22" t="str">
        <f>IF(DATOS_FORMS!U76="","",IFERROR(VLOOKUP(TRIM(DATOS_FORMS!U76),ESCALAS!$A$17:$B$20,2,0),"?"))</f>
        <v/>
      </c>
      <c r="V76" s="22" t="str">
        <f>IF(DATOS_FORMS!V76="","",IFERROR(VLOOKUP(TRIM(DATOS_FORMS!V76),ESCALAS!$A$17:$B$20,2,0),"?"))</f>
        <v/>
      </c>
      <c r="W76" s="22" t="str">
        <f>IF(DATOS_FORMS!W76="","",IFERROR(VLOOKUP(TRIM(DATOS_FORMS!W76),ESCALAS!$A$17:$B$20,2,0),"?"))</f>
        <v/>
      </c>
      <c r="X76" s="22" t="str">
        <f>IF(DATOS_FORMS!X76="","",IFERROR(VLOOKUP(TRIM(DATOS_FORMS!X76),ESCALAS!$A$17:$B$20,2,0),"?"))</f>
        <v/>
      </c>
      <c r="Y76" s="22" t="str">
        <f>IF(DATOS_FORMS!Y76="","",IFERROR(VLOOKUP(TRIM(DATOS_FORMS!Y76),ESCALAS!$A$17:$B$20,2,0),"?"))</f>
        <v/>
      </c>
      <c r="Z76" s="22" t="str">
        <f>IF(DATOS_FORMS!Z76="","",IFERROR(VLOOKUP(TRIM(DATOS_FORMS!Z76),ESCALAS!$A$17:$B$20,2,0),"?"))</f>
        <v/>
      </c>
      <c r="AA76" s="22" t="str">
        <f>IF(DATOS_FORMS!AA76="","",IFERROR(VLOOKUP(TRIM(DATOS_FORMS!AA76),ESCALAS!$A$17:$B$20,2,0),"?"))</f>
        <v/>
      </c>
      <c r="AB76" s="22" t="str">
        <f>IF(DATOS_FORMS!AB76="","",IFERROR(VLOOKUP(TRIM(DATOS_FORMS!AB76),ESCALAS!$A$17:$B$20,2,0),"?"))</f>
        <v/>
      </c>
      <c r="AC76" s="22" t="str">
        <f>IF(DATOS_FORMS!AC76="","",IFERROR(VLOOKUP(TRIM(DATOS_FORMS!AC76),ESCALAS!$A$25:$B$30,2,0),"?"))</f>
        <v/>
      </c>
      <c r="AD76" s="22" t="str">
        <f>IF(DATOS_FORMS!AD76="","",IFERROR(VLOOKUP(TRIM(DATOS_FORMS!AD76),ESCALAS!$A$25:$B$30,2,0),"?"))</f>
        <v/>
      </c>
      <c r="AE76" s="22" t="str">
        <f>IF(DATOS_FORMS!AE76="","",IFERROR(VLOOKUP(TRIM(DATOS_FORMS!AE76),ESCALAS!$A$25:$B$30,2,0),"?"))</f>
        <v/>
      </c>
      <c r="AF76" s="22" t="str">
        <f>IF(DATOS_FORMS!AF76="","",IFERROR(VLOOKUP(TRIM(DATOS_FORMS!AF76),ESCALAS!$A$25:$B$30,2,0),"?"))</f>
        <v/>
      </c>
      <c r="AG76" s="22" t="str">
        <f>IF(DATOS_FORMS!AG76="","",IFERROR(VLOOKUP(TRIM(DATOS_FORMS!AG76),ESCALAS!$A$25:$B$30,2,0),"?"))</f>
        <v/>
      </c>
      <c r="AH76" s="22" t="str">
        <f>IF(DATOS_FORMS!AH76="","",IFERROR(VLOOKUP(TRIM(DATOS_FORMS!AH76),ESCALAS!$A$25:$B$30,2,0),"?"))</f>
        <v/>
      </c>
      <c r="AI76" s="22" t="str">
        <f>IF(DATOS_FORMS!AI76="","",IFERROR(VLOOKUP(TRIM(DATOS_FORMS!AI76),ESCALAS!$A$25:$B$30,2,0),"?"))</f>
        <v/>
      </c>
      <c r="AJ76" s="22" t="str">
        <f>IF(DATOS_FORMS!AJ76="","",IFERROR(VLOOKUP(TRIM(DATOS_FORMS!AJ76),ESCALAS!$A$25:$B$30,2,0),"?"))</f>
        <v/>
      </c>
      <c r="AK76" s="22" t="str">
        <f>IF(DATOS_FORMS!AK76="","",IFERROR(VLOOKUP(TRIM(DATOS_FORMS!AK76),ESCALAS!$A$25:$B$30,2,0),"?"))</f>
        <v/>
      </c>
      <c r="AL76" s="22" t="str">
        <f>IF(DATOS_FORMS!AL76="","",IFERROR(VLOOKUP(TRIM(DATOS_FORMS!AL76),ESCALAS!$A$25:$B$30,2,0),"?"))</f>
        <v/>
      </c>
      <c r="AM76" s="22" t="str">
        <f>IF(DATOS_FORMS!AM76="","",IFERROR(VLOOKUP(TRIM(DATOS_FORMS!AM76),ESCALAS!$A$35:$B$41,2,0),"?"))</f>
        <v/>
      </c>
      <c r="AN76" s="22" t="str">
        <f>IF(DATOS_FORMS!AN76="","",IFERROR(VLOOKUP(TRIM(DATOS_FORMS!AN76),ESCALAS!$A$35:$B$41,2,0),"?"))</f>
        <v/>
      </c>
      <c r="AO76" s="22" t="str">
        <f>IF(DATOS_FORMS!AO76="","",IFERROR(VLOOKUP(TRIM(DATOS_FORMS!AO76),ESCALAS!$A$35:$B$41,2,0),"?"))</f>
        <v/>
      </c>
      <c r="AP76" s="22" t="str">
        <f>IF(DATOS_FORMS!AP76="","",IFERROR(VLOOKUP(TRIM(DATOS_FORMS!AP76),ESCALAS!$A$35:$B$41,2,0),"?"))</f>
        <v/>
      </c>
      <c r="AQ76" s="22" t="str">
        <f>IF(DATOS_FORMS!AQ76="","",IFERROR(VLOOKUP(TRIM(DATOS_FORMS!AQ76),ESCALAS!$A$35:$B$41,2,0),"?"))</f>
        <v/>
      </c>
      <c r="AR76" s="22" t="str">
        <f>IF(DATOS_FORMS!AR76="","",IFERROR(VLOOKUP(TRIM(DATOS_FORMS!AR76),ESCALAS!$A$35:$B$41,2,0),"?"))</f>
        <v/>
      </c>
      <c r="AS76" s="22" t="str">
        <f>IF(DATOS_FORMS!AS76="","",IFERROR(VLOOKUP(TRIM(DATOS_FORMS!AS76),ESCALAS!$A$35:$B$41,2,0),"?"))</f>
        <v/>
      </c>
      <c r="AT76" s="22" t="str">
        <f>IF(DATOS_FORMS!AT76="","",IFERROR(VLOOKUP(TRIM(DATOS_FORMS!AT76),ESCALAS!$A$35:$B$41,2,0),"?"))</f>
        <v/>
      </c>
      <c r="AU76" s="22" t="str">
        <f>IF(DATOS_FORMS!AU76="","",IFERROR(VLOOKUP(TRIM(DATOS_FORMS!AU76),ESCALAS!$A$35:$B$41,2,0),"?"))</f>
        <v/>
      </c>
      <c r="AV76" s="22" t="str">
        <f>IF(DATOS_FORMS!AV76="","",IFERROR(VLOOKUP(TRIM(DATOS_FORMS!AV76),ESCALAS!$A$46:$B$49,2,0),"?"))</f>
        <v/>
      </c>
      <c r="AW76" s="22" t="str">
        <f>IF(DATOS_FORMS!AW76="","",IFERROR(VLOOKUP(TRIM(DATOS_FORMS!AW76),ESCALAS!$A$46:$B$49,2,0),"?"))</f>
        <v/>
      </c>
      <c r="AX76" s="22" t="str">
        <f>IF(DATOS_FORMS!AX76="","",IFERROR(VLOOKUP(TRIM(DATOS_FORMS!AX76),ESCALAS!$A$46:$B$49,2,0),"?"))</f>
        <v/>
      </c>
      <c r="AY76" s="22" t="str">
        <f>IF(DATOS_FORMS!AY76="","",IFERROR(VLOOKUP(TRIM(DATOS_FORMS!AY76),ESCALAS!$A$46:$B$49,2,0),"?"))</f>
        <v/>
      </c>
      <c r="AZ76" s="22" t="str">
        <f>IF(DATOS_FORMS!AZ76="","",IFERROR(VLOOKUP(TRIM(DATOS_FORMS!AZ76),ESCALAS!$A$46:$B$49,2,0),"?"))</f>
        <v/>
      </c>
      <c r="BA76" s="22" t="str">
        <f>IF(DATOS_FORMS!BA76="","",IFERROR(VLOOKUP(TRIM(DATOS_FORMS!BA76),ESCALAS!$A$46:$B$49,2,0),"?"))</f>
        <v/>
      </c>
      <c r="BB76" s="22" t="str">
        <f>IF(DATOS_FORMS!BB76="","",IFERROR(VLOOKUP(TRIM(DATOS_FORMS!BB76),ESCALAS!$A$46:$B$49,2,0),"?"))</f>
        <v/>
      </c>
      <c r="BC76" s="22" t="str">
        <f>IF(DATOS_FORMS!BC76="","",IFERROR(VLOOKUP(TRIM(DATOS_FORMS!BC76),ESCALAS!$A$46:$B$49,2,0),"?"))</f>
        <v/>
      </c>
      <c r="BD76" s="22" t="str">
        <f>IF(DATOS_FORMS!BD76="","",IFERROR(VLOOKUP(TRIM(DATOS_FORMS!BD76),ESCALAS!$A$46:$B$49,2,0),"?"))</f>
        <v/>
      </c>
      <c r="BE76" s="22" t="str">
        <f>IF(DATOS_FORMS!BE76="","",IFERROR(VLOOKUP(TRIM(DATOS_FORMS!BE76),ESCALAS!$A$46:$B$49,2,0),"?"))</f>
        <v/>
      </c>
      <c r="BF76" s="22" t="str">
        <f>IF(DATOS_FORMS!BF76="","",IFERROR(VLOOKUP(TRIM(DATOS_FORMS!BF76),ESCALAS!$A$46:$B$49,2,0),"?"))</f>
        <v/>
      </c>
      <c r="BG76" s="22" t="str">
        <f>IF(DATOS_FORMS!BG76="","",IFERROR(VLOOKUP(TRIM(DATOS_FORMS!BG76),ESCALAS!$A$46:$B$49,2,0),"?"))</f>
        <v/>
      </c>
      <c r="BH76" s="22" t="str">
        <f>IF(DATOS_FORMS!BH76="","",IFERROR(VLOOKUP(TRIM(DATOS_FORMS!BH76),ESCALAS!$A$46:$B$49,2,0),"?"))</f>
        <v/>
      </c>
      <c r="BI76" s="22" t="str">
        <f>IF(DATOS_FORMS!BI76="","",IFERROR(VLOOKUP(TRIM(DATOS_FORMS!BI76),ESCALAS!$A$46:$B$49,2,0),"?"))</f>
        <v/>
      </c>
      <c r="BJ76" s="22" t="str">
        <f>IF(DATOS_FORMS!BJ76="","",IFERROR(VLOOKUP(TRIM(DATOS_FORMS!BJ76),ESCALAS!$A$46:$B$49,2,0),"?"))</f>
        <v/>
      </c>
    </row>
    <row r="77" spans="1:62" x14ac:dyDescent="0.25">
      <c r="A77" s="22" t="str">
        <f>IF(DATOS_FORMS!B77="","",ROW()-1)</f>
        <v/>
      </c>
      <c r="B77" s="22" t="str">
        <f>IF(DATOS_FORMS!B77="","",IFERROR(VALUE(TRIM(DATOS_FORMS!B77)),IFERROR(VALUE(LEFT(TRIM(DATOS_FORMS!B77),FIND(" ",TRIM(DATOS_FORMS!B77)&amp;" ")-1)),"?")))</f>
        <v/>
      </c>
      <c r="C77" s="22" t="str">
        <f>IF(DATOS_FORMS!C77="","",IFERROR(VLOOKUP(TRIM(DATOS_FORMS!C77),ESCALAS!$A$54:$B$55,2,0),"?"))</f>
        <v/>
      </c>
      <c r="D77" s="22" t="str">
        <f>IF(DATOS_FORMS!D77="","",IFERROR(VLOOKUP(TRIM(DATOS_FORMS!D77),ESCALAS!$A$67:$B$68,2,0),"?"))</f>
        <v/>
      </c>
      <c r="E77" s="23" t="str">
        <f>IF(DATOS_FORMS!E77="","",DATOS_FORMS!E77)</f>
        <v/>
      </c>
      <c r="F77" s="23" t="str">
        <f>IF(DATOS_FORMS!F77="","",DATOS_FORMS!F77)</f>
        <v/>
      </c>
      <c r="G77" s="22" t="str">
        <f>IF(DATOS_FORMS!G77="","",IFERROR(VLOOKUP(TRIM(DATOS_FORMS!G77),ESCALAS!$A$60:$B$62,2,0),"?"))</f>
        <v/>
      </c>
      <c r="H77" s="23" t="str">
        <f>IF(DATOS_FORMS!H77="","",DATOS_FORMS!H77)</f>
        <v/>
      </c>
      <c r="I77" s="22" t="str">
        <f>IF(DATOS_FORMS!I77="","",IFERROR(VLOOKUP(TRIM(DATOS_FORMS!I77),ESCALAS!$A$60:$B$62,2,0),"?"))</f>
        <v/>
      </c>
      <c r="J77" s="22" t="str">
        <f>IF(DATOS_FORMS!J77="","",IFERROR(VLOOKUP(TRIM(DATOS_FORMS!J77),ESCALAS!$A$73:$B$86,2,0),7))</f>
        <v/>
      </c>
      <c r="K77" s="22" t="str">
        <f>IF(DATOS_FORMS!K77="","",IFERROR(VLOOKUP(TRIM(DATOS_FORMS!K77),ESCALAS!$A$6:$B$12,2,0),"?"))</f>
        <v/>
      </c>
      <c r="L77" s="22" t="str">
        <f>IF(DATOS_FORMS!L77="","",IFERROR(VLOOKUP(TRIM(DATOS_FORMS!L77),ESCALAS!$A$6:$B$12,2,0),"?"))</f>
        <v/>
      </c>
      <c r="M77" s="22" t="str">
        <f>IF(DATOS_FORMS!M77="","",IFERROR(VLOOKUP(TRIM(DATOS_FORMS!M77),ESCALAS!$A$6:$B$12,2,0),"?"))</f>
        <v/>
      </c>
      <c r="N77" s="22" t="str">
        <f>IF(DATOS_FORMS!N77="","",IFERROR(VLOOKUP(TRIM(DATOS_FORMS!N77),ESCALAS!$A$6:$B$12,2,0),"?"))</f>
        <v/>
      </c>
      <c r="O77" s="22" t="str">
        <f>IF(DATOS_FORMS!O77="","",IFERROR(VLOOKUP(TRIM(DATOS_FORMS!O77),ESCALAS!$A$6:$B$12,2,0),"?"))</f>
        <v/>
      </c>
      <c r="P77" s="22" t="str">
        <f>IF(DATOS_FORMS!P77="","",IFERROR(VLOOKUP(TRIM(DATOS_FORMS!P77),ESCALAS!$A$6:$B$12,2,0),"?"))</f>
        <v/>
      </c>
      <c r="Q77" s="22" t="str">
        <f>IF(DATOS_FORMS!Q77="","",IFERROR(VLOOKUP(TRIM(DATOS_FORMS!Q77),ESCALAS!$A$6:$B$12,2,0),"?"))</f>
        <v/>
      </c>
      <c r="R77" s="22" t="str">
        <f>IF(DATOS_FORMS!R77="","",IFERROR(VLOOKUP(TRIM(DATOS_FORMS!R77),ESCALAS!$A$6:$B$12,2,0),"?"))</f>
        <v/>
      </c>
      <c r="S77" s="22" t="str">
        <f>IF(DATOS_FORMS!S77="","",IFERROR(VLOOKUP(TRIM(DATOS_FORMS!S77),ESCALAS!$A$6:$B$12,2,0),"?"))</f>
        <v/>
      </c>
      <c r="T77" s="22" t="str">
        <f>IF(DATOS_FORMS!T77="","",IFERROR(VLOOKUP(TRIM(DATOS_FORMS!T77),ESCALAS!$A$6:$B$12,2,0),"?"))</f>
        <v/>
      </c>
      <c r="U77" s="22" t="str">
        <f>IF(DATOS_FORMS!U77="","",IFERROR(VLOOKUP(TRIM(DATOS_FORMS!U77),ESCALAS!$A$17:$B$20,2,0),"?"))</f>
        <v/>
      </c>
      <c r="V77" s="22" t="str">
        <f>IF(DATOS_FORMS!V77="","",IFERROR(VLOOKUP(TRIM(DATOS_FORMS!V77),ESCALAS!$A$17:$B$20,2,0),"?"))</f>
        <v/>
      </c>
      <c r="W77" s="22" t="str">
        <f>IF(DATOS_FORMS!W77="","",IFERROR(VLOOKUP(TRIM(DATOS_FORMS!W77),ESCALAS!$A$17:$B$20,2,0),"?"))</f>
        <v/>
      </c>
      <c r="X77" s="22" t="str">
        <f>IF(DATOS_FORMS!X77="","",IFERROR(VLOOKUP(TRIM(DATOS_FORMS!X77),ESCALAS!$A$17:$B$20,2,0),"?"))</f>
        <v/>
      </c>
      <c r="Y77" s="22" t="str">
        <f>IF(DATOS_FORMS!Y77="","",IFERROR(VLOOKUP(TRIM(DATOS_FORMS!Y77),ESCALAS!$A$17:$B$20,2,0),"?"))</f>
        <v/>
      </c>
      <c r="Z77" s="22" t="str">
        <f>IF(DATOS_FORMS!Z77="","",IFERROR(VLOOKUP(TRIM(DATOS_FORMS!Z77),ESCALAS!$A$17:$B$20,2,0),"?"))</f>
        <v/>
      </c>
      <c r="AA77" s="22" t="str">
        <f>IF(DATOS_FORMS!AA77="","",IFERROR(VLOOKUP(TRIM(DATOS_FORMS!AA77),ESCALAS!$A$17:$B$20,2,0),"?"))</f>
        <v/>
      </c>
      <c r="AB77" s="22" t="str">
        <f>IF(DATOS_FORMS!AB77="","",IFERROR(VLOOKUP(TRIM(DATOS_FORMS!AB77),ESCALAS!$A$17:$B$20,2,0),"?"))</f>
        <v/>
      </c>
      <c r="AC77" s="22" t="str">
        <f>IF(DATOS_FORMS!AC77="","",IFERROR(VLOOKUP(TRIM(DATOS_FORMS!AC77),ESCALAS!$A$25:$B$30,2,0),"?"))</f>
        <v/>
      </c>
      <c r="AD77" s="22" t="str">
        <f>IF(DATOS_FORMS!AD77="","",IFERROR(VLOOKUP(TRIM(DATOS_FORMS!AD77),ESCALAS!$A$25:$B$30,2,0),"?"))</f>
        <v/>
      </c>
      <c r="AE77" s="22" t="str">
        <f>IF(DATOS_FORMS!AE77="","",IFERROR(VLOOKUP(TRIM(DATOS_FORMS!AE77),ESCALAS!$A$25:$B$30,2,0),"?"))</f>
        <v/>
      </c>
      <c r="AF77" s="22" t="str">
        <f>IF(DATOS_FORMS!AF77="","",IFERROR(VLOOKUP(TRIM(DATOS_FORMS!AF77),ESCALAS!$A$25:$B$30,2,0),"?"))</f>
        <v/>
      </c>
      <c r="AG77" s="22" t="str">
        <f>IF(DATOS_FORMS!AG77="","",IFERROR(VLOOKUP(TRIM(DATOS_FORMS!AG77),ESCALAS!$A$25:$B$30,2,0),"?"))</f>
        <v/>
      </c>
      <c r="AH77" s="22" t="str">
        <f>IF(DATOS_FORMS!AH77="","",IFERROR(VLOOKUP(TRIM(DATOS_FORMS!AH77),ESCALAS!$A$25:$B$30,2,0),"?"))</f>
        <v/>
      </c>
      <c r="AI77" s="22" t="str">
        <f>IF(DATOS_FORMS!AI77="","",IFERROR(VLOOKUP(TRIM(DATOS_FORMS!AI77),ESCALAS!$A$25:$B$30,2,0),"?"))</f>
        <v/>
      </c>
      <c r="AJ77" s="22" t="str">
        <f>IF(DATOS_FORMS!AJ77="","",IFERROR(VLOOKUP(TRIM(DATOS_FORMS!AJ77),ESCALAS!$A$25:$B$30,2,0),"?"))</f>
        <v/>
      </c>
      <c r="AK77" s="22" t="str">
        <f>IF(DATOS_FORMS!AK77="","",IFERROR(VLOOKUP(TRIM(DATOS_FORMS!AK77),ESCALAS!$A$25:$B$30,2,0),"?"))</f>
        <v/>
      </c>
      <c r="AL77" s="22" t="str">
        <f>IF(DATOS_FORMS!AL77="","",IFERROR(VLOOKUP(TRIM(DATOS_FORMS!AL77),ESCALAS!$A$25:$B$30,2,0),"?"))</f>
        <v/>
      </c>
      <c r="AM77" s="22" t="str">
        <f>IF(DATOS_FORMS!AM77="","",IFERROR(VLOOKUP(TRIM(DATOS_FORMS!AM77),ESCALAS!$A$35:$B$41,2,0),"?"))</f>
        <v/>
      </c>
      <c r="AN77" s="22" t="str">
        <f>IF(DATOS_FORMS!AN77="","",IFERROR(VLOOKUP(TRIM(DATOS_FORMS!AN77),ESCALAS!$A$35:$B$41,2,0),"?"))</f>
        <v/>
      </c>
      <c r="AO77" s="22" t="str">
        <f>IF(DATOS_FORMS!AO77="","",IFERROR(VLOOKUP(TRIM(DATOS_FORMS!AO77),ESCALAS!$A$35:$B$41,2,0),"?"))</f>
        <v/>
      </c>
      <c r="AP77" s="22" t="str">
        <f>IF(DATOS_FORMS!AP77="","",IFERROR(VLOOKUP(TRIM(DATOS_FORMS!AP77),ESCALAS!$A$35:$B$41,2,0),"?"))</f>
        <v/>
      </c>
      <c r="AQ77" s="22" t="str">
        <f>IF(DATOS_FORMS!AQ77="","",IFERROR(VLOOKUP(TRIM(DATOS_FORMS!AQ77),ESCALAS!$A$35:$B$41,2,0),"?"))</f>
        <v/>
      </c>
      <c r="AR77" s="22" t="str">
        <f>IF(DATOS_FORMS!AR77="","",IFERROR(VLOOKUP(TRIM(DATOS_FORMS!AR77),ESCALAS!$A$35:$B$41,2,0),"?"))</f>
        <v/>
      </c>
      <c r="AS77" s="22" t="str">
        <f>IF(DATOS_FORMS!AS77="","",IFERROR(VLOOKUP(TRIM(DATOS_FORMS!AS77),ESCALAS!$A$35:$B$41,2,0),"?"))</f>
        <v/>
      </c>
      <c r="AT77" s="22" t="str">
        <f>IF(DATOS_FORMS!AT77="","",IFERROR(VLOOKUP(TRIM(DATOS_FORMS!AT77),ESCALAS!$A$35:$B$41,2,0),"?"))</f>
        <v/>
      </c>
      <c r="AU77" s="22" t="str">
        <f>IF(DATOS_FORMS!AU77="","",IFERROR(VLOOKUP(TRIM(DATOS_FORMS!AU77),ESCALAS!$A$35:$B$41,2,0),"?"))</f>
        <v/>
      </c>
      <c r="AV77" s="22" t="str">
        <f>IF(DATOS_FORMS!AV77="","",IFERROR(VLOOKUP(TRIM(DATOS_FORMS!AV77),ESCALAS!$A$46:$B$49,2,0),"?"))</f>
        <v/>
      </c>
      <c r="AW77" s="22" t="str">
        <f>IF(DATOS_FORMS!AW77="","",IFERROR(VLOOKUP(TRIM(DATOS_FORMS!AW77),ESCALAS!$A$46:$B$49,2,0),"?"))</f>
        <v/>
      </c>
      <c r="AX77" s="22" t="str">
        <f>IF(DATOS_FORMS!AX77="","",IFERROR(VLOOKUP(TRIM(DATOS_FORMS!AX77),ESCALAS!$A$46:$B$49,2,0),"?"))</f>
        <v/>
      </c>
      <c r="AY77" s="22" t="str">
        <f>IF(DATOS_FORMS!AY77="","",IFERROR(VLOOKUP(TRIM(DATOS_FORMS!AY77),ESCALAS!$A$46:$B$49,2,0),"?"))</f>
        <v/>
      </c>
      <c r="AZ77" s="22" t="str">
        <f>IF(DATOS_FORMS!AZ77="","",IFERROR(VLOOKUP(TRIM(DATOS_FORMS!AZ77),ESCALAS!$A$46:$B$49,2,0),"?"))</f>
        <v/>
      </c>
      <c r="BA77" s="22" t="str">
        <f>IF(DATOS_FORMS!BA77="","",IFERROR(VLOOKUP(TRIM(DATOS_FORMS!BA77),ESCALAS!$A$46:$B$49,2,0),"?"))</f>
        <v/>
      </c>
      <c r="BB77" s="22" t="str">
        <f>IF(DATOS_FORMS!BB77="","",IFERROR(VLOOKUP(TRIM(DATOS_FORMS!BB77),ESCALAS!$A$46:$B$49,2,0),"?"))</f>
        <v/>
      </c>
      <c r="BC77" s="22" t="str">
        <f>IF(DATOS_FORMS!BC77="","",IFERROR(VLOOKUP(TRIM(DATOS_FORMS!BC77),ESCALAS!$A$46:$B$49,2,0),"?"))</f>
        <v/>
      </c>
      <c r="BD77" s="22" t="str">
        <f>IF(DATOS_FORMS!BD77="","",IFERROR(VLOOKUP(TRIM(DATOS_FORMS!BD77),ESCALAS!$A$46:$B$49,2,0),"?"))</f>
        <v/>
      </c>
      <c r="BE77" s="22" t="str">
        <f>IF(DATOS_FORMS!BE77="","",IFERROR(VLOOKUP(TRIM(DATOS_FORMS!BE77),ESCALAS!$A$46:$B$49,2,0),"?"))</f>
        <v/>
      </c>
      <c r="BF77" s="22" t="str">
        <f>IF(DATOS_FORMS!BF77="","",IFERROR(VLOOKUP(TRIM(DATOS_FORMS!BF77),ESCALAS!$A$46:$B$49,2,0),"?"))</f>
        <v/>
      </c>
      <c r="BG77" s="22" t="str">
        <f>IF(DATOS_FORMS!BG77="","",IFERROR(VLOOKUP(TRIM(DATOS_FORMS!BG77),ESCALAS!$A$46:$B$49,2,0),"?"))</f>
        <v/>
      </c>
      <c r="BH77" s="22" t="str">
        <f>IF(DATOS_FORMS!BH77="","",IFERROR(VLOOKUP(TRIM(DATOS_FORMS!BH77),ESCALAS!$A$46:$B$49,2,0),"?"))</f>
        <v/>
      </c>
      <c r="BI77" s="22" t="str">
        <f>IF(DATOS_FORMS!BI77="","",IFERROR(VLOOKUP(TRIM(DATOS_FORMS!BI77),ESCALAS!$A$46:$B$49,2,0),"?"))</f>
        <v/>
      </c>
      <c r="BJ77" s="22" t="str">
        <f>IF(DATOS_FORMS!BJ77="","",IFERROR(VLOOKUP(TRIM(DATOS_FORMS!BJ77),ESCALAS!$A$46:$B$49,2,0),"?"))</f>
        <v/>
      </c>
    </row>
    <row r="78" spans="1:62" x14ac:dyDescent="0.25">
      <c r="A78" s="22" t="str">
        <f>IF(DATOS_FORMS!B78="","",ROW()-1)</f>
        <v/>
      </c>
      <c r="B78" s="22" t="str">
        <f>IF(DATOS_FORMS!B78="","",IFERROR(VALUE(TRIM(DATOS_FORMS!B78)),IFERROR(VALUE(LEFT(TRIM(DATOS_FORMS!B78),FIND(" ",TRIM(DATOS_FORMS!B78)&amp;" ")-1)),"?")))</f>
        <v/>
      </c>
      <c r="C78" s="22" t="str">
        <f>IF(DATOS_FORMS!C78="","",IFERROR(VLOOKUP(TRIM(DATOS_FORMS!C78),ESCALAS!$A$54:$B$55,2,0),"?"))</f>
        <v/>
      </c>
      <c r="D78" s="22" t="str">
        <f>IF(DATOS_FORMS!D78="","",IFERROR(VLOOKUP(TRIM(DATOS_FORMS!D78),ESCALAS!$A$67:$B$68,2,0),"?"))</f>
        <v/>
      </c>
      <c r="E78" s="23" t="str">
        <f>IF(DATOS_FORMS!E78="","",DATOS_FORMS!E78)</f>
        <v/>
      </c>
      <c r="F78" s="23" t="str">
        <f>IF(DATOS_FORMS!F78="","",DATOS_FORMS!F78)</f>
        <v/>
      </c>
      <c r="G78" s="22" t="str">
        <f>IF(DATOS_FORMS!G78="","",IFERROR(VLOOKUP(TRIM(DATOS_FORMS!G78),ESCALAS!$A$60:$B$62,2,0),"?"))</f>
        <v/>
      </c>
      <c r="H78" s="23" t="str">
        <f>IF(DATOS_FORMS!H78="","",DATOS_FORMS!H78)</f>
        <v/>
      </c>
      <c r="I78" s="22" t="str">
        <f>IF(DATOS_FORMS!I78="","",IFERROR(VLOOKUP(TRIM(DATOS_FORMS!I78),ESCALAS!$A$60:$B$62,2,0),"?"))</f>
        <v/>
      </c>
      <c r="J78" s="22" t="str">
        <f>IF(DATOS_FORMS!J78="","",IFERROR(VLOOKUP(TRIM(DATOS_FORMS!J78),ESCALAS!$A$73:$B$86,2,0),7))</f>
        <v/>
      </c>
      <c r="K78" s="22" t="str">
        <f>IF(DATOS_FORMS!K78="","",IFERROR(VLOOKUP(TRIM(DATOS_FORMS!K78),ESCALAS!$A$6:$B$12,2,0),"?"))</f>
        <v/>
      </c>
      <c r="L78" s="22" t="str">
        <f>IF(DATOS_FORMS!L78="","",IFERROR(VLOOKUP(TRIM(DATOS_FORMS!L78),ESCALAS!$A$6:$B$12,2,0),"?"))</f>
        <v/>
      </c>
      <c r="M78" s="22" t="str">
        <f>IF(DATOS_FORMS!M78="","",IFERROR(VLOOKUP(TRIM(DATOS_FORMS!M78),ESCALAS!$A$6:$B$12,2,0),"?"))</f>
        <v/>
      </c>
      <c r="N78" s="22" t="str">
        <f>IF(DATOS_FORMS!N78="","",IFERROR(VLOOKUP(TRIM(DATOS_FORMS!N78),ESCALAS!$A$6:$B$12,2,0),"?"))</f>
        <v/>
      </c>
      <c r="O78" s="22" t="str">
        <f>IF(DATOS_FORMS!O78="","",IFERROR(VLOOKUP(TRIM(DATOS_FORMS!O78),ESCALAS!$A$6:$B$12,2,0),"?"))</f>
        <v/>
      </c>
      <c r="P78" s="22" t="str">
        <f>IF(DATOS_FORMS!P78="","",IFERROR(VLOOKUP(TRIM(DATOS_FORMS!P78),ESCALAS!$A$6:$B$12,2,0),"?"))</f>
        <v/>
      </c>
      <c r="Q78" s="22" t="str">
        <f>IF(DATOS_FORMS!Q78="","",IFERROR(VLOOKUP(TRIM(DATOS_FORMS!Q78),ESCALAS!$A$6:$B$12,2,0),"?"))</f>
        <v/>
      </c>
      <c r="R78" s="22" t="str">
        <f>IF(DATOS_FORMS!R78="","",IFERROR(VLOOKUP(TRIM(DATOS_FORMS!R78),ESCALAS!$A$6:$B$12,2,0),"?"))</f>
        <v/>
      </c>
      <c r="S78" s="22" t="str">
        <f>IF(DATOS_FORMS!S78="","",IFERROR(VLOOKUP(TRIM(DATOS_FORMS!S78),ESCALAS!$A$6:$B$12,2,0),"?"))</f>
        <v/>
      </c>
      <c r="T78" s="22" t="str">
        <f>IF(DATOS_FORMS!T78="","",IFERROR(VLOOKUP(TRIM(DATOS_FORMS!T78),ESCALAS!$A$6:$B$12,2,0),"?"))</f>
        <v/>
      </c>
      <c r="U78" s="22" t="str">
        <f>IF(DATOS_FORMS!U78="","",IFERROR(VLOOKUP(TRIM(DATOS_FORMS!U78),ESCALAS!$A$17:$B$20,2,0),"?"))</f>
        <v/>
      </c>
      <c r="V78" s="22" t="str">
        <f>IF(DATOS_FORMS!V78="","",IFERROR(VLOOKUP(TRIM(DATOS_FORMS!V78),ESCALAS!$A$17:$B$20,2,0),"?"))</f>
        <v/>
      </c>
      <c r="W78" s="22" t="str">
        <f>IF(DATOS_FORMS!W78="","",IFERROR(VLOOKUP(TRIM(DATOS_FORMS!W78),ESCALAS!$A$17:$B$20,2,0),"?"))</f>
        <v/>
      </c>
      <c r="X78" s="22" t="str">
        <f>IF(DATOS_FORMS!X78="","",IFERROR(VLOOKUP(TRIM(DATOS_FORMS!X78),ESCALAS!$A$17:$B$20,2,0),"?"))</f>
        <v/>
      </c>
      <c r="Y78" s="22" t="str">
        <f>IF(DATOS_FORMS!Y78="","",IFERROR(VLOOKUP(TRIM(DATOS_FORMS!Y78),ESCALAS!$A$17:$B$20,2,0),"?"))</f>
        <v/>
      </c>
      <c r="Z78" s="22" t="str">
        <f>IF(DATOS_FORMS!Z78="","",IFERROR(VLOOKUP(TRIM(DATOS_FORMS!Z78),ESCALAS!$A$17:$B$20,2,0),"?"))</f>
        <v/>
      </c>
      <c r="AA78" s="22" t="str">
        <f>IF(DATOS_FORMS!AA78="","",IFERROR(VLOOKUP(TRIM(DATOS_FORMS!AA78),ESCALAS!$A$17:$B$20,2,0),"?"))</f>
        <v/>
      </c>
      <c r="AB78" s="22" t="str">
        <f>IF(DATOS_FORMS!AB78="","",IFERROR(VLOOKUP(TRIM(DATOS_FORMS!AB78),ESCALAS!$A$17:$B$20,2,0),"?"))</f>
        <v/>
      </c>
      <c r="AC78" s="22" t="str">
        <f>IF(DATOS_FORMS!AC78="","",IFERROR(VLOOKUP(TRIM(DATOS_FORMS!AC78),ESCALAS!$A$25:$B$30,2,0),"?"))</f>
        <v/>
      </c>
      <c r="AD78" s="22" t="str">
        <f>IF(DATOS_FORMS!AD78="","",IFERROR(VLOOKUP(TRIM(DATOS_FORMS!AD78),ESCALAS!$A$25:$B$30,2,0),"?"))</f>
        <v/>
      </c>
      <c r="AE78" s="22" t="str">
        <f>IF(DATOS_FORMS!AE78="","",IFERROR(VLOOKUP(TRIM(DATOS_FORMS!AE78),ESCALAS!$A$25:$B$30,2,0),"?"))</f>
        <v/>
      </c>
      <c r="AF78" s="22" t="str">
        <f>IF(DATOS_FORMS!AF78="","",IFERROR(VLOOKUP(TRIM(DATOS_FORMS!AF78),ESCALAS!$A$25:$B$30,2,0),"?"))</f>
        <v/>
      </c>
      <c r="AG78" s="22" t="str">
        <f>IF(DATOS_FORMS!AG78="","",IFERROR(VLOOKUP(TRIM(DATOS_FORMS!AG78),ESCALAS!$A$25:$B$30,2,0),"?"))</f>
        <v/>
      </c>
      <c r="AH78" s="22" t="str">
        <f>IF(DATOS_FORMS!AH78="","",IFERROR(VLOOKUP(TRIM(DATOS_FORMS!AH78),ESCALAS!$A$25:$B$30,2,0),"?"))</f>
        <v/>
      </c>
      <c r="AI78" s="22" t="str">
        <f>IF(DATOS_FORMS!AI78="","",IFERROR(VLOOKUP(TRIM(DATOS_FORMS!AI78),ESCALAS!$A$25:$B$30,2,0),"?"))</f>
        <v/>
      </c>
      <c r="AJ78" s="22" t="str">
        <f>IF(DATOS_FORMS!AJ78="","",IFERROR(VLOOKUP(TRIM(DATOS_FORMS!AJ78),ESCALAS!$A$25:$B$30,2,0),"?"))</f>
        <v/>
      </c>
      <c r="AK78" s="22" t="str">
        <f>IF(DATOS_FORMS!AK78="","",IFERROR(VLOOKUP(TRIM(DATOS_FORMS!AK78),ESCALAS!$A$25:$B$30,2,0),"?"))</f>
        <v/>
      </c>
      <c r="AL78" s="22" t="str">
        <f>IF(DATOS_FORMS!AL78="","",IFERROR(VLOOKUP(TRIM(DATOS_FORMS!AL78),ESCALAS!$A$25:$B$30,2,0),"?"))</f>
        <v/>
      </c>
      <c r="AM78" s="22" t="str">
        <f>IF(DATOS_FORMS!AM78="","",IFERROR(VLOOKUP(TRIM(DATOS_FORMS!AM78),ESCALAS!$A$35:$B$41,2,0),"?"))</f>
        <v/>
      </c>
      <c r="AN78" s="22" t="str">
        <f>IF(DATOS_FORMS!AN78="","",IFERROR(VLOOKUP(TRIM(DATOS_FORMS!AN78),ESCALAS!$A$35:$B$41,2,0),"?"))</f>
        <v/>
      </c>
      <c r="AO78" s="22" t="str">
        <f>IF(DATOS_FORMS!AO78="","",IFERROR(VLOOKUP(TRIM(DATOS_FORMS!AO78),ESCALAS!$A$35:$B$41,2,0),"?"))</f>
        <v/>
      </c>
      <c r="AP78" s="22" t="str">
        <f>IF(DATOS_FORMS!AP78="","",IFERROR(VLOOKUP(TRIM(DATOS_FORMS!AP78),ESCALAS!$A$35:$B$41,2,0),"?"))</f>
        <v/>
      </c>
      <c r="AQ78" s="22" t="str">
        <f>IF(DATOS_FORMS!AQ78="","",IFERROR(VLOOKUP(TRIM(DATOS_FORMS!AQ78),ESCALAS!$A$35:$B$41,2,0),"?"))</f>
        <v/>
      </c>
      <c r="AR78" s="22" t="str">
        <f>IF(DATOS_FORMS!AR78="","",IFERROR(VLOOKUP(TRIM(DATOS_FORMS!AR78),ESCALAS!$A$35:$B$41,2,0),"?"))</f>
        <v/>
      </c>
      <c r="AS78" s="22" t="str">
        <f>IF(DATOS_FORMS!AS78="","",IFERROR(VLOOKUP(TRIM(DATOS_FORMS!AS78),ESCALAS!$A$35:$B$41,2,0),"?"))</f>
        <v/>
      </c>
      <c r="AT78" s="22" t="str">
        <f>IF(DATOS_FORMS!AT78="","",IFERROR(VLOOKUP(TRIM(DATOS_FORMS!AT78),ESCALAS!$A$35:$B$41,2,0),"?"))</f>
        <v/>
      </c>
      <c r="AU78" s="22" t="str">
        <f>IF(DATOS_FORMS!AU78="","",IFERROR(VLOOKUP(TRIM(DATOS_FORMS!AU78),ESCALAS!$A$35:$B$41,2,0),"?"))</f>
        <v/>
      </c>
      <c r="AV78" s="22" t="str">
        <f>IF(DATOS_FORMS!AV78="","",IFERROR(VLOOKUP(TRIM(DATOS_FORMS!AV78),ESCALAS!$A$46:$B$49,2,0),"?"))</f>
        <v/>
      </c>
      <c r="AW78" s="22" t="str">
        <f>IF(DATOS_FORMS!AW78="","",IFERROR(VLOOKUP(TRIM(DATOS_FORMS!AW78),ESCALAS!$A$46:$B$49,2,0),"?"))</f>
        <v/>
      </c>
      <c r="AX78" s="22" t="str">
        <f>IF(DATOS_FORMS!AX78="","",IFERROR(VLOOKUP(TRIM(DATOS_FORMS!AX78),ESCALAS!$A$46:$B$49,2,0),"?"))</f>
        <v/>
      </c>
      <c r="AY78" s="22" t="str">
        <f>IF(DATOS_FORMS!AY78="","",IFERROR(VLOOKUP(TRIM(DATOS_FORMS!AY78),ESCALAS!$A$46:$B$49,2,0),"?"))</f>
        <v/>
      </c>
      <c r="AZ78" s="22" t="str">
        <f>IF(DATOS_FORMS!AZ78="","",IFERROR(VLOOKUP(TRIM(DATOS_FORMS!AZ78),ESCALAS!$A$46:$B$49,2,0),"?"))</f>
        <v/>
      </c>
      <c r="BA78" s="22" t="str">
        <f>IF(DATOS_FORMS!BA78="","",IFERROR(VLOOKUP(TRIM(DATOS_FORMS!BA78),ESCALAS!$A$46:$B$49,2,0),"?"))</f>
        <v/>
      </c>
      <c r="BB78" s="22" t="str">
        <f>IF(DATOS_FORMS!BB78="","",IFERROR(VLOOKUP(TRIM(DATOS_FORMS!BB78),ESCALAS!$A$46:$B$49,2,0),"?"))</f>
        <v/>
      </c>
      <c r="BC78" s="22" t="str">
        <f>IF(DATOS_FORMS!BC78="","",IFERROR(VLOOKUP(TRIM(DATOS_FORMS!BC78),ESCALAS!$A$46:$B$49,2,0),"?"))</f>
        <v/>
      </c>
      <c r="BD78" s="22" t="str">
        <f>IF(DATOS_FORMS!BD78="","",IFERROR(VLOOKUP(TRIM(DATOS_FORMS!BD78),ESCALAS!$A$46:$B$49,2,0),"?"))</f>
        <v/>
      </c>
      <c r="BE78" s="22" t="str">
        <f>IF(DATOS_FORMS!BE78="","",IFERROR(VLOOKUP(TRIM(DATOS_FORMS!BE78),ESCALAS!$A$46:$B$49,2,0),"?"))</f>
        <v/>
      </c>
      <c r="BF78" s="22" t="str">
        <f>IF(DATOS_FORMS!BF78="","",IFERROR(VLOOKUP(TRIM(DATOS_FORMS!BF78),ESCALAS!$A$46:$B$49,2,0),"?"))</f>
        <v/>
      </c>
      <c r="BG78" s="22" t="str">
        <f>IF(DATOS_FORMS!BG78="","",IFERROR(VLOOKUP(TRIM(DATOS_FORMS!BG78),ESCALAS!$A$46:$B$49,2,0),"?"))</f>
        <v/>
      </c>
      <c r="BH78" s="22" t="str">
        <f>IF(DATOS_FORMS!BH78="","",IFERROR(VLOOKUP(TRIM(DATOS_FORMS!BH78),ESCALAS!$A$46:$B$49,2,0),"?"))</f>
        <v/>
      </c>
      <c r="BI78" s="22" t="str">
        <f>IF(DATOS_FORMS!BI78="","",IFERROR(VLOOKUP(TRIM(DATOS_FORMS!BI78),ESCALAS!$A$46:$B$49,2,0),"?"))</f>
        <v/>
      </c>
      <c r="BJ78" s="22" t="str">
        <f>IF(DATOS_FORMS!BJ78="","",IFERROR(VLOOKUP(TRIM(DATOS_FORMS!BJ78),ESCALAS!$A$46:$B$49,2,0),"?"))</f>
        <v/>
      </c>
    </row>
    <row r="79" spans="1:62" x14ac:dyDescent="0.25">
      <c r="A79" s="22" t="str">
        <f>IF(DATOS_FORMS!B79="","",ROW()-1)</f>
        <v/>
      </c>
      <c r="B79" s="22" t="str">
        <f>IF(DATOS_FORMS!B79="","",IFERROR(VALUE(TRIM(DATOS_FORMS!B79)),IFERROR(VALUE(LEFT(TRIM(DATOS_FORMS!B79),FIND(" ",TRIM(DATOS_FORMS!B79)&amp;" ")-1)),"?")))</f>
        <v/>
      </c>
      <c r="C79" s="22" t="str">
        <f>IF(DATOS_FORMS!C79="","",IFERROR(VLOOKUP(TRIM(DATOS_FORMS!C79),ESCALAS!$A$54:$B$55,2,0),"?"))</f>
        <v/>
      </c>
      <c r="D79" s="22" t="str">
        <f>IF(DATOS_FORMS!D79="","",IFERROR(VLOOKUP(TRIM(DATOS_FORMS!D79),ESCALAS!$A$67:$B$68,2,0),"?"))</f>
        <v/>
      </c>
      <c r="E79" s="23" t="str">
        <f>IF(DATOS_FORMS!E79="","",DATOS_FORMS!E79)</f>
        <v/>
      </c>
      <c r="F79" s="23" t="str">
        <f>IF(DATOS_FORMS!F79="","",DATOS_FORMS!F79)</f>
        <v/>
      </c>
      <c r="G79" s="22" t="str">
        <f>IF(DATOS_FORMS!G79="","",IFERROR(VLOOKUP(TRIM(DATOS_FORMS!G79),ESCALAS!$A$60:$B$62,2,0),"?"))</f>
        <v/>
      </c>
      <c r="H79" s="23" t="str">
        <f>IF(DATOS_FORMS!H79="","",DATOS_FORMS!H79)</f>
        <v/>
      </c>
      <c r="I79" s="22" t="str">
        <f>IF(DATOS_FORMS!I79="","",IFERROR(VLOOKUP(TRIM(DATOS_FORMS!I79),ESCALAS!$A$60:$B$62,2,0),"?"))</f>
        <v/>
      </c>
      <c r="J79" s="22" t="str">
        <f>IF(DATOS_FORMS!J79="","",IFERROR(VLOOKUP(TRIM(DATOS_FORMS!J79),ESCALAS!$A$73:$B$86,2,0),7))</f>
        <v/>
      </c>
      <c r="K79" s="22" t="str">
        <f>IF(DATOS_FORMS!K79="","",IFERROR(VLOOKUP(TRIM(DATOS_FORMS!K79),ESCALAS!$A$6:$B$12,2,0),"?"))</f>
        <v/>
      </c>
      <c r="L79" s="22" t="str">
        <f>IF(DATOS_FORMS!L79="","",IFERROR(VLOOKUP(TRIM(DATOS_FORMS!L79),ESCALAS!$A$6:$B$12,2,0),"?"))</f>
        <v/>
      </c>
      <c r="M79" s="22" t="str">
        <f>IF(DATOS_FORMS!M79="","",IFERROR(VLOOKUP(TRIM(DATOS_FORMS!M79),ESCALAS!$A$6:$B$12,2,0),"?"))</f>
        <v/>
      </c>
      <c r="N79" s="22" t="str">
        <f>IF(DATOS_FORMS!N79="","",IFERROR(VLOOKUP(TRIM(DATOS_FORMS!N79),ESCALAS!$A$6:$B$12,2,0),"?"))</f>
        <v/>
      </c>
      <c r="O79" s="22" t="str">
        <f>IF(DATOS_FORMS!O79="","",IFERROR(VLOOKUP(TRIM(DATOS_FORMS!O79),ESCALAS!$A$6:$B$12,2,0),"?"))</f>
        <v/>
      </c>
      <c r="P79" s="22" t="str">
        <f>IF(DATOS_FORMS!P79="","",IFERROR(VLOOKUP(TRIM(DATOS_FORMS!P79),ESCALAS!$A$6:$B$12,2,0),"?"))</f>
        <v/>
      </c>
      <c r="Q79" s="22" t="str">
        <f>IF(DATOS_FORMS!Q79="","",IFERROR(VLOOKUP(TRIM(DATOS_FORMS!Q79),ESCALAS!$A$6:$B$12,2,0),"?"))</f>
        <v/>
      </c>
      <c r="R79" s="22" t="str">
        <f>IF(DATOS_FORMS!R79="","",IFERROR(VLOOKUP(TRIM(DATOS_FORMS!R79),ESCALAS!$A$6:$B$12,2,0),"?"))</f>
        <v/>
      </c>
      <c r="S79" s="22" t="str">
        <f>IF(DATOS_FORMS!S79="","",IFERROR(VLOOKUP(TRIM(DATOS_FORMS!S79),ESCALAS!$A$6:$B$12,2,0),"?"))</f>
        <v/>
      </c>
      <c r="T79" s="22" t="str">
        <f>IF(DATOS_FORMS!T79="","",IFERROR(VLOOKUP(TRIM(DATOS_FORMS!T79),ESCALAS!$A$6:$B$12,2,0),"?"))</f>
        <v/>
      </c>
      <c r="U79" s="22" t="str">
        <f>IF(DATOS_FORMS!U79="","",IFERROR(VLOOKUP(TRIM(DATOS_FORMS!U79),ESCALAS!$A$17:$B$20,2,0),"?"))</f>
        <v/>
      </c>
      <c r="V79" s="22" t="str">
        <f>IF(DATOS_FORMS!V79="","",IFERROR(VLOOKUP(TRIM(DATOS_FORMS!V79),ESCALAS!$A$17:$B$20,2,0),"?"))</f>
        <v/>
      </c>
      <c r="W79" s="22" t="str">
        <f>IF(DATOS_FORMS!W79="","",IFERROR(VLOOKUP(TRIM(DATOS_FORMS!W79),ESCALAS!$A$17:$B$20,2,0),"?"))</f>
        <v/>
      </c>
      <c r="X79" s="22" t="str">
        <f>IF(DATOS_FORMS!X79="","",IFERROR(VLOOKUP(TRIM(DATOS_FORMS!X79),ESCALAS!$A$17:$B$20,2,0),"?"))</f>
        <v/>
      </c>
      <c r="Y79" s="22" t="str">
        <f>IF(DATOS_FORMS!Y79="","",IFERROR(VLOOKUP(TRIM(DATOS_FORMS!Y79),ESCALAS!$A$17:$B$20,2,0),"?"))</f>
        <v/>
      </c>
      <c r="Z79" s="22" t="str">
        <f>IF(DATOS_FORMS!Z79="","",IFERROR(VLOOKUP(TRIM(DATOS_FORMS!Z79),ESCALAS!$A$17:$B$20,2,0),"?"))</f>
        <v/>
      </c>
      <c r="AA79" s="22" t="str">
        <f>IF(DATOS_FORMS!AA79="","",IFERROR(VLOOKUP(TRIM(DATOS_FORMS!AA79),ESCALAS!$A$17:$B$20,2,0),"?"))</f>
        <v/>
      </c>
      <c r="AB79" s="22" t="str">
        <f>IF(DATOS_FORMS!AB79="","",IFERROR(VLOOKUP(TRIM(DATOS_FORMS!AB79),ESCALAS!$A$17:$B$20,2,0),"?"))</f>
        <v/>
      </c>
      <c r="AC79" s="22" t="str">
        <f>IF(DATOS_FORMS!AC79="","",IFERROR(VLOOKUP(TRIM(DATOS_FORMS!AC79),ESCALAS!$A$25:$B$30,2,0),"?"))</f>
        <v/>
      </c>
      <c r="AD79" s="22" t="str">
        <f>IF(DATOS_FORMS!AD79="","",IFERROR(VLOOKUP(TRIM(DATOS_FORMS!AD79),ESCALAS!$A$25:$B$30,2,0),"?"))</f>
        <v/>
      </c>
      <c r="AE79" s="22" t="str">
        <f>IF(DATOS_FORMS!AE79="","",IFERROR(VLOOKUP(TRIM(DATOS_FORMS!AE79),ESCALAS!$A$25:$B$30,2,0),"?"))</f>
        <v/>
      </c>
      <c r="AF79" s="22" t="str">
        <f>IF(DATOS_FORMS!AF79="","",IFERROR(VLOOKUP(TRIM(DATOS_FORMS!AF79),ESCALAS!$A$25:$B$30,2,0),"?"))</f>
        <v/>
      </c>
      <c r="AG79" s="22" t="str">
        <f>IF(DATOS_FORMS!AG79="","",IFERROR(VLOOKUP(TRIM(DATOS_FORMS!AG79),ESCALAS!$A$25:$B$30,2,0),"?"))</f>
        <v/>
      </c>
      <c r="AH79" s="22" t="str">
        <f>IF(DATOS_FORMS!AH79="","",IFERROR(VLOOKUP(TRIM(DATOS_FORMS!AH79),ESCALAS!$A$25:$B$30,2,0),"?"))</f>
        <v/>
      </c>
      <c r="AI79" s="22" t="str">
        <f>IF(DATOS_FORMS!AI79="","",IFERROR(VLOOKUP(TRIM(DATOS_FORMS!AI79),ESCALAS!$A$25:$B$30,2,0),"?"))</f>
        <v/>
      </c>
      <c r="AJ79" s="22" t="str">
        <f>IF(DATOS_FORMS!AJ79="","",IFERROR(VLOOKUP(TRIM(DATOS_FORMS!AJ79),ESCALAS!$A$25:$B$30,2,0),"?"))</f>
        <v/>
      </c>
      <c r="AK79" s="22" t="str">
        <f>IF(DATOS_FORMS!AK79="","",IFERROR(VLOOKUP(TRIM(DATOS_FORMS!AK79),ESCALAS!$A$25:$B$30,2,0),"?"))</f>
        <v/>
      </c>
      <c r="AL79" s="22" t="str">
        <f>IF(DATOS_FORMS!AL79="","",IFERROR(VLOOKUP(TRIM(DATOS_FORMS!AL79),ESCALAS!$A$25:$B$30,2,0),"?"))</f>
        <v/>
      </c>
      <c r="AM79" s="22" t="str">
        <f>IF(DATOS_FORMS!AM79="","",IFERROR(VLOOKUP(TRIM(DATOS_FORMS!AM79),ESCALAS!$A$35:$B$41,2,0),"?"))</f>
        <v/>
      </c>
      <c r="AN79" s="22" t="str">
        <f>IF(DATOS_FORMS!AN79="","",IFERROR(VLOOKUP(TRIM(DATOS_FORMS!AN79),ESCALAS!$A$35:$B$41,2,0),"?"))</f>
        <v/>
      </c>
      <c r="AO79" s="22" t="str">
        <f>IF(DATOS_FORMS!AO79="","",IFERROR(VLOOKUP(TRIM(DATOS_FORMS!AO79),ESCALAS!$A$35:$B$41,2,0),"?"))</f>
        <v/>
      </c>
      <c r="AP79" s="22" t="str">
        <f>IF(DATOS_FORMS!AP79="","",IFERROR(VLOOKUP(TRIM(DATOS_FORMS!AP79),ESCALAS!$A$35:$B$41,2,0),"?"))</f>
        <v/>
      </c>
      <c r="AQ79" s="22" t="str">
        <f>IF(DATOS_FORMS!AQ79="","",IFERROR(VLOOKUP(TRIM(DATOS_FORMS!AQ79),ESCALAS!$A$35:$B$41,2,0),"?"))</f>
        <v/>
      </c>
      <c r="AR79" s="22" t="str">
        <f>IF(DATOS_FORMS!AR79="","",IFERROR(VLOOKUP(TRIM(DATOS_FORMS!AR79),ESCALAS!$A$35:$B$41,2,0),"?"))</f>
        <v/>
      </c>
      <c r="AS79" s="22" t="str">
        <f>IF(DATOS_FORMS!AS79="","",IFERROR(VLOOKUP(TRIM(DATOS_FORMS!AS79),ESCALAS!$A$35:$B$41,2,0),"?"))</f>
        <v/>
      </c>
      <c r="AT79" s="22" t="str">
        <f>IF(DATOS_FORMS!AT79="","",IFERROR(VLOOKUP(TRIM(DATOS_FORMS!AT79),ESCALAS!$A$35:$B$41,2,0),"?"))</f>
        <v/>
      </c>
      <c r="AU79" s="22" t="str">
        <f>IF(DATOS_FORMS!AU79="","",IFERROR(VLOOKUP(TRIM(DATOS_FORMS!AU79),ESCALAS!$A$35:$B$41,2,0),"?"))</f>
        <v/>
      </c>
      <c r="AV79" s="22" t="str">
        <f>IF(DATOS_FORMS!AV79="","",IFERROR(VLOOKUP(TRIM(DATOS_FORMS!AV79),ESCALAS!$A$46:$B$49,2,0),"?"))</f>
        <v/>
      </c>
      <c r="AW79" s="22" t="str">
        <f>IF(DATOS_FORMS!AW79="","",IFERROR(VLOOKUP(TRIM(DATOS_FORMS!AW79),ESCALAS!$A$46:$B$49,2,0),"?"))</f>
        <v/>
      </c>
      <c r="AX79" s="22" t="str">
        <f>IF(DATOS_FORMS!AX79="","",IFERROR(VLOOKUP(TRIM(DATOS_FORMS!AX79),ESCALAS!$A$46:$B$49,2,0),"?"))</f>
        <v/>
      </c>
      <c r="AY79" s="22" t="str">
        <f>IF(DATOS_FORMS!AY79="","",IFERROR(VLOOKUP(TRIM(DATOS_FORMS!AY79),ESCALAS!$A$46:$B$49,2,0),"?"))</f>
        <v/>
      </c>
      <c r="AZ79" s="22" t="str">
        <f>IF(DATOS_FORMS!AZ79="","",IFERROR(VLOOKUP(TRIM(DATOS_FORMS!AZ79),ESCALAS!$A$46:$B$49,2,0),"?"))</f>
        <v/>
      </c>
      <c r="BA79" s="22" t="str">
        <f>IF(DATOS_FORMS!BA79="","",IFERROR(VLOOKUP(TRIM(DATOS_FORMS!BA79),ESCALAS!$A$46:$B$49,2,0),"?"))</f>
        <v/>
      </c>
      <c r="BB79" s="22" t="str">
        <f>IF(DATOS_FORMS!BB79="","",IFERROR(VLOOKUP(TRIM(DATOS_FORMS!BB79),ESCALAS!$A$46:$B$49,2,0),"?"))</f>
        <v/>
      </c>
      <c r="BC79" s="22" t="str">
        <f>IF(DATOS_FORMS!BC79="","",IFERROR(VLOOKUP(TRIM(DATOS_FORMS!BC79),ESCALAS!$A$46:$B$49,2,0),"?"))</f>
        <v/>
      </c>
      <c r="BD79" s="22" t="str">
        <f>IF(DATOS_FORMS!BD79="","",IFERROR(VLOOKUP(TRIM(DATOS_FORMS!BD79),ESCALAS!$A$46:$B$49,2,0),"?"))</f>
        <v/>
      </c>
      <c r="BE79" s="22" t="str">
        <f>IF(DATOS_FORMS!BE79="","",IFERROR(VLOOKUP(TRIM(DATOS_FORMS!BE79),ESCALAS!$A$46:$B$49,2,0),"?"))</f>
        <v/>
      </c>
      <c r="BF79" s="22" t="str">
        <f>IF(DATOS_FORMS!BF79="","",IFERROR(VLOOKUP(TRIM(DATOS_FORMS!BF79),ESCALAS!$A$46:$B$49,2,0),"?"))</f>
        <v/>
      </c>
      <c r="BG79" s="22" t="str">
        <f>IF(DATOS_FORMS!BG79="","",IFERROR(VLOOKUP(TRIM(DATOS_FORMS!BG79),ESCALAS!$A$46:$B$49,2,0),"?"))</f>
        <v/>
      </c>
      <c r="BH79" s="22" t="str">
        <f>IF(DATOS_FORMS!BH79="","",IFERROR(VLOOKUP(TRIM(DATOS_FORMS!BH79),ESCALAS!$A$46:$B$49,2,0),"?"))</f>
        <v/>
      </c>
      <c r="BI79" s="22" t="str">
        <f>IF(DATOS_FORMS!BI79="","",IFERROR(VLOOKUP(TRIM(DATOS_FORMS!BI79),ESCALAS!$A$46:$B$49,2,0),"?"))</f>
        <v/>
      </c>
      <c r="BJ79" s="22" t="str">
        <f>IF(DATOS_FORMS!BJ79="","",IFERROR(VLOOKUP(TRIM(DATOS_FORMS!BJ79),ESCALAS!$A$46:$B$49,2,0),"?"))</f>
        <v/>
      </c>
    </row>
    <row r="80" spans="1:62" x14ac:dyDescent="0.25">
      <c r="A80" s="22" t="str">
        <f>IF(DATOS_FORMS!B80="","",ROW()-1)</f>
        <v/>
      </c>
      <c r="B80" s="22" t="str">
        <f>IF(DATOS_FORMS!B80="","",IFERROR(VALUE(TRIM(DATOS_FORMS!B80)),IFERROR(VALUE(LEFT(TRIM(DATOS_FORMS!B80),FIND(" ",TRIM(DATOS_FORMS!B80)&amp;" ")-1)),"?")))</f>
        <v/>
      </c>
      <c r="C80" s="22" t="str">
        <f>IF(DATOS_FORMS!C80="","",IFERROR(VLOOKUP(TRIM(DATOS_FORMS!C80),ESCALAS!$A$54:$B$55,2,0),"?"))</f>
        <v/>
      </c>
      <c r="D80" s="22" t="str">
        <f>IF(DATOS_FORMS!D80="","",IFERROR(VLOOKUP(TRIM(DATOS_FORMS!D80),ESCALAS!$A$67:$B$68,2,0),"?"))</f>
        <v/>
      </c>
      <c r="E80" s="23" t="str">
        <f>IF(DATOS_FORMS!E80="","",DATOS_FORMS!E80)</f>
        <v/>
      </c>
      <c r="F80" s="23" t="str">
        <f>IF(DATOS_FORMS!F80="","",DATOS_FORMS!F80)</f>
        <v/>
      </c>
      <c r="G80" s="22" t="str">
        <f>IF(DATOS_FORMS!G80="","",IFERROR(VLOOKUP(TRIM(DATOS_FORMS!G80),ESCALAS!$A$60:$B$62,2,0),"?"))</f>
        <v/>
      </c>
      <c r="H80" s="23" t="str">
        <f>IF(DATOS_FORMS!H80="","",DATOS_FORMS!H80)</f>
        <v/>
      </c>
      <c r="I80" s="22" t="str">
        <f>IF(DATOS_FORMS!I80="","",IFERROR(VLOOKUP(TRIM(DATOS_FORMS!I80),ESCALAS!$A$60:$B$62,2,0),"?"))</f>
        <v/>
      </c>
      <c r="J80" s="22" t="str">
        <f>IF(DATOS_FORMS!J80="","",IFERROR(VLOOKUP(TRIM(DATOS_FORMS!J80),ESCALAS!$A$73:$B$86,2,0),7))</f>
        <v/>
      </c>
      <c r="K80" s="22" t="str">
        <f>IF(DATOS_FORMS!K80="","",IFERROR(VLOOKUP(TRIM(DATOS_FORMS!K80),ESCALAS!$A$6:$B$12,2,0),"?"))</f>
        <v/>
      </c>
      <c r="L80" s="22" t="str">
        <f>IF(DATOS_FORMS!L80="","",IFERROR(VLOOKUP(TRIM(DATOS_FORMS!L80),ESCALAS!$A$6:$B$12,2,0),"?"))</f>
        <v/>
      </c>
      <c r="M80" s="22" t="str">
        <f>IF(DATOS_FORMS!M80="","",IFERROR(VLOOKUP(TRIM(DATOS_FORMS!M80),ESCALAS!$A$6:$B$12,2,0),"?"))</f>
        <v/>
      </c>
      <c r="N80" s="22" t="str">
        <f>IF(DATOS_FORMS!N80="","",IFERROR(VLOOKUP(TRIM(DATOS_FORMS!N80),ESCALAS!$A$6:$B$12,2,0),"?"))</f>
        <v/>
      </c>
      <c r="O80" s="22" t="str">
        <f>IF(DATOS_FORMS!O80="","",IFERROR(VLOOKUP(TRIM(DATOS_FORMS!O80),ESCALAS!$A$6:$B$12,2,0),"?"))</f>
        <v/>
      </c>
      <c r="P80" s="22" t="str">
        <f>IF(DATOS_FORMS!P80="","",IFERROR(VLOOKUP(TRIM(DATOS_FORMS!P80),ESCALAS!$A$6:$B$12,2,0),"?"))</f>
        <v/>
      </c>
      <c r="Q80" s="22" t="str">
        <f>IF(DATOS_FORMS!Q80="","",IFERROR(VLOOKUP(TRIM(DATOS_FORMS!Q80),ESCALAS!$A$6:$B$12,2,0),"?"))</f>
        <v/>
      </c>
      <c r="R80" s="22" t="str">
        <f>IF(DATOS_FORMS!R80="","",IFERROR(VLOOKUP(TRIM(DATOS_FORMS!R80),ESCALAS!$A$6:$B$12,2,0),"?"))</f>
        <v/>
      </c>
      <c r="S80" s="22" t="str">
        <f>IF(DATOS_FORMS!S80="","",IFERROR(VLOOKUP(TRIM(DATOS_FORMS!S80),ESCALAS!$A$6:$B$12,2,0),"?"))</f>
        <v/>
      </c>
      <c r="T80" s="22" t="str">
        <f>IF(DATOS_FORMS!T80="","",IFERROR(VLOOKUP(TRIM(DATOS_FORMS!T80),ESCALAS!$A$6:$B$12,2,0),"?"))</f>
        <v/>
      </c>
      <c r="U80" s="22" t="str">
        <f>IF(DATOS_FORMS!U80="","",IFERROR(VLOOKUP(TRIM(DATOS_FORMS!U80),ESCALAS!$A$17:$B$20,2,0),"?"))</f>
        <v/>
      </c>
      <c r="V80" s="22" t="str">
        <f>IF(DATOS_FORMS!V80="","",IFERROR(VLOOKUP(TRIM(DATOS_FORMS!V80),ESCALAS!$A$17:$B$20,2,0),"?"))</f>
        <v/>
      </c>
      <c r="W80" s="22" t="str">
        <f>IF(DATOS_FORMS!W80="","",IFERROR(VLOOKUP(TRIM(DATOS_FORMS!W80),ESCALAS!$A$17:$B$20,2,0),"?"))</f>
        <v/>
      </c>
      <c r="X80" s="22" t="str">
        <f>IF(DATOS_FORMS!X80="","",IFERROR(VLOOKUP(TRIM(DATOS_FORMS!X80),ESCALAS!$A$17:$B$20,2,0),"?"))</f>
        <v/>
      </c>
      <c r="Y80" s="22" t="str">
        <f>IF(DATOS_FORMS!Y80="","",IFERROR(VLOOKUP(TRIM(DATOS_FORMS!Y80),ESCALAS!$A$17:$B$20,2,0),"?"))</f>
        <v/>
      </c>
      <c r="Z80" s="22" t="str">
        <f>IF(DATOS_FORMS!Z80="","",IFERROR(VLOOKUP(TRIM(DATOS_FORMS!Z80),ESCALAS!$A$17:$B$20,2,0),"?"))</f>
        <v/>
      </c>
      <c r="AA80" s="22" t="str">
        <f>IF(DATOS_FORMS!AA80="","",IFERROR(VLOOKUP(TRIM(DATOS_FORMS!AA80),ESCALAS!$A$17:$B$20,2,0),"?"))</f>
        <v/>
      </c>
      <c r="AB80" s="22" t="str">
        <f>IF(DATOS_FORMS!AB80="","",IFERROR(VLOOKUP(TRIM(DATOS_FORMS!AB80),ESCALAS!$A$17:$B$20,2,0),"?"))</f>
        <v/>
      </c>
      <c r="AC80" s="22" t="str">
        <f>IF(DATOS_FORMS!AC80="","",IFERROR(VLOOKUP(TRIM(DATOS_FORMS!AC80),ESCALAS!$A$25:$B$30,2,0),"?"))</f>
        <v/>
      </c>
      <c r="AD80" s="22" t="str">
        <f>IF(DATOS_FORMS!AD80="","",IFERROR(VLOOKUP(TRIM(DATOS_FORMS!AD80),ESCALAS!$A$25:$B$30,2,0),"?"))</f>
        <v/>
      </c>
      <c r="AE80" s="22" t="str">
        <f>IF(DATOS_FORMS!AE80="","",IFERROR(VLOOKUP(TRIM(DATOS_FORMS!AE80),ESCALAS!$A$25:$B$30,2,0),"?"))</f>
        <v/>
      </c>
      <c r="AF80" s="22" t="str">
        <f>IF(DATOS_FORMS!AF80="","",IFERROR(VLOOKUP(TRIM(DATOS_FORMS!AF80),ESCALAS!$A$25:$B$30,2,0),"?"))</f>
        <v/>
      </c>
      <c r="AG80" s="22" t="str">
        <f>IF(DATOS_FORMS!AG80="","",IFERROR(VLOOKUP(TRIM(DATOS_FORMS!AG80),ESCALAS!$A$25:$B$30,2,0),"?"))</f>
        <v/>
      </c>
      <c r="AH80" s="22" t="str">
        <f>IF(DATOS_FORMS!AH80="","",IFERROR(VLOOKUP(TRIM(DATOS_FORMS!AH80),ESCALAS!$A$25:$B$30,2,0),"?"))</f>
        <v/>
      </c>
      <c r="AI80" s="22" t="str">
        <f>IF(DATOS_FORMS!AI80="","",IFERROR(VLOOKUP(TRIM(DATOS_FORMS!AI80),ESCALAS!$A$25:$B$30,2,0),"?"))</f>
        <v/>
      </c>
      <c r="AJ80" s="22" t="str">
        <f>IF(DATOS_FORMS!AJ80="","",IFERROR(VLOOKUP(TRIM(DATOS_FORMS!AJ80),ESCALAS!$A$25:$B$30,2,0),"?"))</f>
        <v/>
      </c>
      <c r="AK80" s="22" t="str">
        <f>IF(DATOS_FORMS!AK80="","",IFERROR(VLOOKUP(TRIM(DATOS_FORMS!AK80),ESCALAS!$A$25:$B$30,2,0),"?"))</f>
        <v/>
      </c>
      <c r="AL80" s="22" t="str">
        <f>IF(DATOS_FORMS!AL80="","",IFERROR(VLOOKUP(TRIM(DATOS_FORMS!AL80),ESCALAS!$A$25:$B$30,2,0),"?"))</f>
        <v/>
      </c>
      <c r="AM80" s="22" t="str">
        <f>IF(DATOS_FORMS!AM80="","",IFERROR(VLOOKUP(TRIM(DATOS_FORMS!AM80),ESCALAS!$A$35:$B$41,2,0),"?"))</f>
        <v/>
      </c>
      <c r="AN80" s="22" t="str">
        <f>IF(DATOS_FORMS!AN80="","",IFERROR(VLOOKUP(TRIM(DATOS_FORMS!AN80),ESCALAS!$A$35:$B$41,2,0),"?"))</f>
        <v/>
      </c>
      <c r="AO80" s="22" t="str">
        <f>IF(DATOS_FORMS!AO80="","",IFERROR(VLOOKUP(TRIM(DATOS_FORMS!AO80),ESCALAS!$A$35:$B$41,2,0),"?"))</f>
        <v/>
      </c>
      <c r="AP80" s="22" t="str">
        <f>IF(DATOS_FORMS!AP80="","",IFERROR(VLOOKUP(TRIM(DATOS_FORMS!AP80),ESCALAS!$A$35:$B$41,2,0),"?"))</f>
        <v/>
      </c>
      <c r="AQ80" s="22" t="str">
        <f>IF(DATOS_FORMS!AQ80="","",IFERROR(VLOOKUP(TRIM(DATOS_FORMS!AQ80),ESCALAS!$A$35:$B$41,2,0),"?"))</f>
        <v/>
      </c>
      <c r="AR80" s="22" t="str">
        <f>IF(DATOS_FORMS!AR80="","",IFERROR(VLOOKUP(TRIM(DATOS_FORMS!AR80),ESCALAS!$A$35:$B$41,2,0),"?"))</f>
        <v/>
      </c>
      <c r="AS80" s="22" t="str">
        <f>IF(DATOS_FORMS!AS80="","",IFERROR(VLOOKUP(TRIM(DATOS_FORMS!AS80),ESCALAS!$A$35:$B$41,2,0),"?"))</f>
        <v/>
      </c>
      <c r="AT80" s="22" t="str">
        <f>IF(DATOS_FORMS!AT80="","",IFERROR(VLOOKUP(TRIM(DATOS_FORMS!AT80),ESCALAS!$A$35:$B$41,2,0),"?"))</f>
        <v/>
      </c>
      <c r="AU80" s="22" t="str">
        <f>IF(DATOS_FORMS!AU80="","",IFERROR(VLOOKUP(TRIM(DATOS_FORMS!AU80),ESCALAS!$A$35:$B$41,2,0),"?"))</f>
        <v/>
      </c>
      <c r="AV80" s="22" t="str">
        <f>IF(DATOS_FORMS!AV80="","",IFERROR(VLOOKUP(TRIM(DATOS_FORMS!AV80),ESCALAS!$A$46:$B$49,2,0),"?"))</f>
        <v/>
      </c>
      <c r="AW80" s="22" t="str">
        <f>IF(DATOS_FORMS!AW80="","",IFERROR(VLOOKUP(TRIM(DATOS_FORMS!AW80),ESCALAS!$A$46:$B$49,2,0),"?"))</f>
        <v/>
      </c>
      <c r="AX80" s="22" t="str">
        <f>IF(DATOS_FORMS!AX80="","",IFERROR(VLOOKUP(TRIM(DATOS_FORMS!AX80),ESCALAS!$A$46:$B$49,2,0),"?"))</f>
        <v/>
      </c>
      <c r="AY80" s="22" t="str">
        <f>IF(DATOS_FORMS!AY80="","",IFERROR(VLOOKUP(TRIM(DATOS_FORMS!AY80),ESCALAS!$A$46:$B$49,2,0),"?"))</f>
        <v/>
      </c>
      <c r="AZ80" s="22" t="str">
        <f>IF(DATOS_FORMS!AZ80="","",IFERROR(VLOOKUP(TRIM(DATOS_FORMS!AZ80),ESCALAS!$A$46:$B$49,2,0),"?"))</f>
        <v/>
      </c>
      <c r="BA80" s="22" t="str">
        <f>IF(DATOS_FORMS!BA80="","",IFERROR(VLOOKUP(TRIM(DATOS_FORMS!BA80),ESCALAS!$A$46:$B$49,2,0),"?"))</f>
        <v/>
      </c>
      <c r="BB80" s="22" t="str">
        <f>IF(DATOS_FORMS!BB80="","",IFERROR(VLOOKUP(TRIM(DATOS_FORMS!BB80),ESCALAS!$A$46:$B$49,2,0),"?"))</f>
        <v/>
      </c>
      <c r="BC80" s="22" t="str">
        <f>IF(DATOS_FORMS!BC80="","",IFERROR(VLOOKUP(TRIM(DATOS_FORMS!BC80),ESCALAS!$A$46:$B$49,2,0),"?"))</f>
        <v/>
      </c>
      <c r="BD80" s="22" t="str">
        <f>IF(DATOS_FORMS!BD80="","",IFERROR(VLOOKUP(TRIM(DATOS_FORMS!BD80),ESCALAS!$A$46:$B$49,2,0),"?"))</f>
        <v/>
      </c>
      <c r="BE80" s="22" t="str">
        <f>IF(DATOS_FORMS!BE80="","",IFERROR(VLOOKUP(TRIM(DATOS_FORMS!BE80),ESCALAS!$A$46:$B$49,2,0),"?"))</f>
        <v/>
      </c>
      <c r="BF80" s="22" t="str">
        <f>IF(DATOS_FORMS!BF80="","",IFERROR(VLOOKUP(TRIM(DATOS_FORMS!BF80),ESCALAS!$A$46:$B$49,2,0),"?"))</f>
        <v/>
      </c>
      <c r="BG80" s="22" t="str">
        <f>IF(DATOS_FORMS!BG80="","",IFERROR(VLOOKUP(TRIM(DATOS_FORMS!BG80),ESCALAS!$A$46:$B$49,2,0),"?"))</f>
        <v/>
      </c>
      <c r="BH80" s="22" t="str">
        <f>IF(DATOS_FORMS!BH80="","",IFERROR(VLOOKUP(TRIM(DATOS_FORMS!BH80),ESCALAS!$A$46:$B$49,2,0),"?"))</f>
        <v/>
      </c>
      <c r="BI80" s="22" t="str">
        <f>IF(DATOS_FORMS!BI80="","",IFERROR(VLOOKUP(TRIM(DATOS_FORMS!BI80),ESCALAS!$A$46:$B$49,2,0),"?"))</f>
        <v/>
      </c>
      <c r="BJ80" s="22" t="str">
        <f>IF(DATOS_FORMS!BJ80="","",IFERROR(VLOOKUP(TRIM(DATOS_FORMS!BJ80),ESCALAS!$A$46:$B$49,2,0),"?"))</f>
        <v/>
      </c>
    </row>
    <row r="81" spans="1:62" x14ac:dyDescent="0.25">
      <c r="A81" s="22" t="str">
        <f>IF(DATOS_FORMS!B81="","",ROW()-1)</f>
        <v/>
      </c>
      <c r="B81" s="22" t="str">
        <f>IF(DATOS_FORMS!B81="","",IFERROR(VALUE(TRIM(DATOS_FORMS!B81)),IFERROR(VALUE(LEFT(TRIM(DATOS_FORMS!B81),FIND(" ",TRIM(DATOS_FORMS!B81)&amp;" ")-1)),"?")))</f>
        <v/>
      </c>
      <c r="C81" s="22" t="str">
        <f>IF(DATOS_FORMS!C81="","",IFERROR(VLOOKUP(TRIM(DATOS_FORMS!C81),ESCALAS!$A$54:$B$55,2,0),"?"))</f>
        <v/>
      </c>
      <c r="D81" s="22" t="str">
        <f>IF(DATOS_FORMS!D81="","",IFERROR(VLOOKUP(TRIM(DATOS_FORMS!D81),ESCALAS!$A$67:$B$68,2,0),"?"))</f>
        <v/>
      </c>
      <c r="E81" s="23" t="str">
        <f>IF(DATOS_FORMS!E81="","",DATOS_FORMS!E81)</f>
        <v/>
      </c>
      <c r="F81" s="23" t="str">
        <f>IF(DATOS_FORMS!F81="","",DATOS_FORMS!F81)</f>
        <v/>
      </c>
      <c r="G81" s="22" t="str">
        <f>IF(DATOS_FORMS!G81="","",IFERROR(VLOOKUP(TRIM(DATOS_FORMS!G81),ESCALAS!$A$60:$B$62,2,0),"?"))</f>
        <v/>
      </c>
      <c r="H81" s="23" t="str">
        <f>IF(DATOS_FORMS!H81="","",DATOS_FORMS!H81)</f>
        <v/>
      </c>
      <c r="I81" s="22" t="str">
        <f>IF(DATOS_FORMS!I81="","",IFERROR(VLOOKUP(TRIM(DATOS_FORMS!I81),ESCALAS!$A$60:$B$62,2,0),"?"))</f>
        <v/>
      </c>
      <c r="J81" s="22" t="str">
        <f>IF(DATOS_FORMS!J81="","",IFERROR(VLOOKUP(TRIM(DATOS_FORMS!J81),ESCALAS!$A$73:$B$86,2,0),7))</f>
        <v/>
      </c>
      <c r="K81" s="22" t="str">
        <f>IF(DATOS_FORMS!K81="","",IFERROR(VLOOKUP(TRIM(DATOS_FORMS!K81),ESCALAS!$A$6:$B$12,2,0),"?"))</f>
        <v/>
      </c>
      <c r="L81" s="22" t="str">
        <f>IF(DATOS_FORMS!L81="","",IFERROR(VLOOKUP(TRIM(DATOS_FORMS!L81),ESCALAS!$A$6:$B$12,2,0),"?"))</f>
        <v/>
      </c>
      <c r="M81" s="22" t="str">
        <f>IF(DATOS_FORMS!M81="","",IFERROR(VLOOKUP(TRIM(DATOS_FORMS!M81),ESCALAS!$A$6:$B$12,2,0),"?"))</f>
        <v/>
      </c>
      <c r="N81" s="22" t="str">
        <f>IF(DATOS_FORMS!N81="","",IFERROR(VLOOKUP(TRIM(DATOS_FORMS!N81),ESCALAS!$A$6:$B$12,2,0),"?"))</f>
        <v/>
      </c>
      <c r="O81" s="22" t="str">
        <f>IF(DATOS_FORMS!O81="","",IFERROR(VLOOKUP(TRIM(DATOS_FORMS!O81),ESCALAS!$A$6:$B$12,2,0),"?"))</f>
        <v/>
      </c>
      <c r="P81" s="22" t="str">
        <f>IF(DATOS_FORMS!P81="","",IFERROR(VLOOKUP(TRIM(DATOS_FORMS!P81),ESCALAS!$A$6:$B$12,2,0),"?"))</f>
        <v/>
      </c>
      <c r="Q81" s="22" t="str">
        <f>IF(DATOS_FORMS!Q81="","",IFERROR(VLOOKUP(TRIM(DATOS_FORMS!Q81),ESCALAS!$A$6:$B$12,2,0),"?"))</f>
        <v/>
      </c>
      <c r="R81" s="22" t="str">
        <f>IF(DATOS_FORMS!R81="","",IFERROR(VLOOKUP(TRIM(DATOS_FORMS!R81),ESCALAS!$A$6:$B$12,2,0),"?"))</f>
        <v/>
      </c>
      <c r="S81" s="22" t="str">
        <f>IF(DATOS_FORMS!S81="","",IFERROR(VLOOKUP(TRIM(DATOS_FORMS!S81),ESCALAS!$A$6:$B$12,2,0),"?"))</f>
        <v/>
      </c>
      <c r="T81" s="22" t="str">
        <f>IF(DATOS_FORMS!T81="","",IFERROR(VLOOKUP(TRIM(DATOS_FORMS!T81),ESCALAS!$A$6:$B$12,2,0),"?"))</f>
        <v/>
      </c>
      <c r="U81" s="22" t="str">
        <f>IF(DATOS_FORMS!U81="","",IFERROR(VLOOKUP(TRIM(DATOS_FORMS!U81),ESCALAS!$A$17:$B$20,2,0),"?"))</f>
        <v/>
      </c>
      <c r="V81" s="22" t="str">
        <f>IF(DATOS_FORMS!V81="","",IFERROR(VLOOKUP(TRIM(DATOS_FORMS!V81),ESCALAS!$A$17:$B$20,2,0),"?"))</f>
        <v/>
      </c>
      <c r="W81" s="22" t="str">
        <f>IF(DATOS_FORMS!W81="","",IFERROR(VLOOKUP(TRIM(DATOS_FORMS!W81),ESCALAS!$A$17:$B$20,2,0),"?"))</f>
        <v/>
      </c>
      <c r="X81" s="22" t="str">
        <f>IF(DATOS_FORMS!X81="","",IFERROR(VLOOKUP(TRIM(DATOS_FORMS!X81),ESCALAS!$A$17:$B$20,2,0),"?"))</f>
        <v/>
      </c>
      <c r="Y81" s="22" t="str">
        <f>IF(DATOS_FORMS!Y81="","",IFERROR(VLOOKUP(TRIM(DATOS_FORMS!Y81),ESCALAS!$A$17:$B$20,2,0),"?"))</f>
        <v/>
      </c>
      <c r="Z81" s="22" t="str">
        <f>IF(DATOS_FORMS!Z81="","",IFERROR(VLOOKUP(TRIM(DATOS_FORMS!Z81),ESCALAS!$A$17:$B$20,2,0),"?"))</f>
        <v/>
      </c>
      <c r="AA81" s="22" t="str">
        <f>IF(DATOS_FORMS!AA81="","",IFERROR(VLOOKUP(TRIM(DATOS_FORMS!AA81),ESCALAS!$A$17:$B$20,2,0),"?"))</f>
        <v/>
      </c>
      <c r="AB81" s="22" t="str">
        <f>IF(DATOS_FORMS!AB81="","",IFERROR(VLOOKUP(TRIM(DATOS_FORMS!AB81),ESCALAS!$A$17:$B$20,2,0),"?"))</f>
        <v/>
      </c>
      <c r="AC81" s="22" t="str">
        <f>IF(DATOS_FORMS!AC81="","",IFERROR(VLOOKUP(TRIM(DATOS_FORMS!AC81),ESCALAS!$A$25:$B$30,2,0),"?"))</f>
        <v/>
      </c>
      <c r="AD81" s="22" t="str">
        <f>IF(DATOS_FORMS!AD81="","",IFERROR(VLOOKUP(TRIM(DATOS_FORMS!AD81),ESCALAS!$A$25:$B$30,2,0),"?"))</f>
        <v/>
      </c>
      <c r="AE81" s="22" t="str">
        <f>IF(DATOS_FORMS!AE81="","",IFERROR(VLOOKUP(TRIM(DATOS_FORMS!AE81),ESCALAS!$A$25:$B$30,2,0),"?"))</f>
        <v/>
      </c>
      <c r="AF81" s="22" t="str">
        <f>IF(DATOS_FORMS!AF81="","",IFERROR(VLOOKUP(TRIM(DATOS_FORMS!AF81),ESCALAS!$A$25:$B$30,2,0),"?"))</f>
        <v/>
      </c>
      <c r="AG81" s="22" t="str">
        <f>IF(DATOS_FORMS!AG81="","",IFERROR(VLOOKUP(TRIM(DATOS_FORMS!AG81),ESCALAS!$A$25:$B$30,2,0),"?"))</f>
        <v/>
      </c>
      <c r="AH81" s="22" t="str">
        <f>IF(DATOS_FORMS!AH81="","",IFERROR(VLOOKUP(TRIM(DATOS_FORMS!AH81),ESCALAS!$A$25:$B$30,2,0),"?"))</f>
        <v/>
      </c>
      <c r="AI81" s="22" t="str">
        <f>IF(DATOS_FORMS!AI81="","",IFERROR(VLOOKUP(TRIM(DATOS_FORMS!AI81),ESCALAS!$A$25:$B$30,2,0),"?"))</f>
        <v/>
      </c>
      <c r="AJ81" s="22" t="str">
        <f>IF(DATOS_FORMS!AJ81="","",IFERROR(VLOOKUP(TRIM(DATOS_FORMS!AJ81),ESCALAS!$A$25:$B$30,2,0),"?"))</f>
        <v/>
      </c>
      <c r="AK81" s="22" t="str">
        <f>IF(DATOS_FORMS!AK81="","",IFERROR(VLOOKUP(TRIM(DATOS_FORMS!AK81),ESCALAS!$A$25:$B$30,2,0),"?"))</f>
        <v/>
      </c>
      <c r="AL81" s="22" t="str">
        <f>IF(DATOS_FORMS!AL81="","",IFERROR(VLOOKUP(TRIM(DATOS_FORMS!AL81),ESCALAS!$A$25:$B$30,2,0),"?"))</f>
        <v/>
      </c>
      <c r="AM81" s="22" t="str">
        <f>IF(DATOS_FORMS!AM81="","",IFERROR(VLOOKUP(TRIM(DATOS_FORMS!AM81),ESCALAS!$A$35:$B$41,2,0),"?"))</f>
        <v/>
      </c>
      <c r="AN81" s="22" t="str">
        <f>IF(DATOS_FORMS!AN81="","",IFERROR(VLOOKUP(TRIM(DATOS_FORMS!AN81),ESCALAS!$A$35:$B$41,2,0),"?"))</f>
        <v/>
      </c>
      <c r="AO81" s="22" t="str">
        <f>IF(DATOS_FORMS!AO81="","",IFERROR(VLOOKUP(TRIM(DATOS_FORMS!AO81),ESCALAS!$A$35:$B$41,2,0),"?"))</f>
        <v/>
      </c>
      <c r="AP81" s="22" t="str">
        <f>IF(DATOS_FORMS!AP81="","",IFERROR(VLOOKUP(TRIM(DATOS_FORMS!AP81),ESCALAS!$A$35:$B$41,2,0),"?"))</f>
        <v/>
      </c>
      <c r="AQ81" s="22" t="str">
        <f>IF(DATOS_FORMS!AQ81="","",IFERROR(VLOOKUP(TRIM(DATOS_FORMS!AQ81),ESCALAS!$A$35:$B$41,2,0),"?"))</f>
        <v/>
      </c>
      <c r="AR81" s="22" t="str">
        <f>IF(DATOS_FORMS!AR81="","",IFERROR(VLOOKUP(TRIM(DATOS_FORMS!AR81),ESCALAS!$A$35:$B$41,2,0),"?"))</f>
        <v/>
      </c>
      <c r="AS81" s="22" t="str">
        <f>IF(DATOS_FORMS!AS81="","",IFERROR(VLOOKUP(TRIM(DATOS_FORMS!AS81),ESCALAS!$A$35:$B$41,2,0),"?"))</f>
        <v/>
      </c>
      <c r="AT81" s="22" t="str">
        <f>IF(DATOS_FORMS!AT81="","",IFERROR(VLOOKUP(TRIM(DATOS_FORMS!AT81),ESCALAS!$A$35:$B$41,2,0),"?"))</f>
        <v/>
      </c>
      <c r="AU81" s="22" t="str">
        <f>IF(DATOS_FORMS!AU81="","",IFERROR(VLOOKUP(TRIM(DATOS_FORMS!AU81),ESCALAS!$A$35:$B$41,2,0),"?"))</f>
        <v/>
      </c>
      <c r="AV81" s="22" t="str">
        <f>IF(DATOS_FORMS!AV81="","",IFERROR(VLOOKUP(TRIM(DATOS_FORMS!AV81),ESCALAS!$A$46:$B$49,2,0),"?"))</f>
        <v/>
      </c>
      <c r="AW81" s="22" t="str">
        <f>IF(DATOS_FORMS!AW81="","",IFERROR(VLOOKUP(TRIM(DATOS_FORMS!AW81),ESCALAS!$A$46:$B$49,2,0),"?"))</f>
        <v/>
      </c>
      <c r="AX81" s="22" t="str">
        <f>IF(DATOS_FORMS!AX81="","",IFERROR(VLOOKUP(TRIM(DATOS_FORMS!AX81),ESCALAS!$A$46:$B$49,2,0),"?"))</f>
        <v/>
      </c>
      <c r="AY81" s="22" t="str">
        <f>IF(DATOS_FORMS!AY81="","",IFERROR(VLOOKUP(TRIM(DATOS_FORMS!AY81),ESCALAS!$A$46:$B$49,2,0),"?"))</f>
        <v/>
      </c>
      <c r="AZ81" s="22" t="str">
        <f>IF(DATOS_FORMS!AZ81="","",IFERROR(VLOOKUP(TRIM(DATOS_FORMS!AZ81),ESCALAS!$A$46:$B$49,2,0),"?"))</f>
        <v/>
      </c>
      <c r="BA81" s="22" t="str">
        <f>IF(DATOS_FORMS!BA81="","",IFERROR(VLOOKUP(TRIM(DATOS_FORMS!BA81),ESCALAS!$A$46:$B$49,2,0),"?"))</f>
        <v/>
      </c>
      <c r="BB81" s="22" t="str">
        <f>IF(DATOS_FORMS!BB81="","",IFERROR(VLOOKUP(TRIM(DATOS_FORMS!BB81),ESCALAS!$A$46:$B$49,2,0),"?"))</f>
        <v/>
      </c>
      <c r="BC81" s="22" t="str">
        <f>IF(DATOS_FORMS!BC81="","",IFERROR(VLOOKUP(TRIM(DATOS_FORMS!BC81),ESCALAS!$A$46:$B$49,2,0),"?"))</f>
        <v/>
      </c>
      <c r="BD81" s="22" t="str">
        <f>IF(DATOS_FORMS!BD81="","",IFERROR(VLOOKUP(TRIM(DATOS_FORMS!BD81),ESCALAS!$A$46:$B$49,2,0),"?"))</f>
        <v/>
      </c>
      <c r="BE81" s="22" t="str">
        <f>IF(DATOS_FORMS!BE81="","",IFERROR(VLOOKUP(TRIM(DATOS_FORMS!BE81),ESCALAS!$A$46:$B$49,2,0),"?"))</f>
        <v/>
      </c>
      <c r="BF81" s="22" t="str">
        <f>IF(DATOS_FORMS!BF81="","",IFERROR(VLOOKUP(TRIM(DATOS_FORMS!BF81),ESCALAS!$A$46:$B$49,2,0),"?"))</f>
        <v/>
      </c>
      <c r="BG81" s="22" t="str">
        <f>IF(DATOS_FORMS!BG81="","",IFERROR(VLOOKUP(TRIM(DATOS_FORMS!BG81),ESCALAS!$A$46:$B$49,2,0),"?"))</f>
        <v/>
      </c>
      <c r="BH81" s="22" t="str">
        <f>IF(DATOS_FORMS!BH81="","",IFERROR(VLOOKUP(TRIM(DATOS_FORMS!BH81),ESCALAS!$A$46:$B$49,2,0),"?"))</f>
        <v/>
      </c>
      <c r="BI81" s="22" t="str">
        <f>IF(DATOS_FORMS!BI81="","",IFERROR(VLOOKUP(TRIM(DATOS_FORMS!BI81),ESCALAS!$A$46:$B$49,2,0),"?"))</f>
        <v/>
      </c>
      <c r="BJ81" s="22" t="str">
        <f>IF(DATOS_FORMS!BJ81="","",IFERROR(VLOOKUP(TRIM(DATOS_FORMS!BJ81),ESCALAS!$A$46:$B$49,2,0),"?"))</f>
        <v/>
      </c>
    </row>
    <row r="82" spans="1:62" x14ac:dyDescent="0.25">
      <c r="A82" s="22" t="str">
        <f>IF(DATOS_FORMS!B82="","",ROW()-1)</f>
        <v/>
      </c>
      <c r="B82" s="22" t="str">
        <f>IF(DATOS_FORMS!B82="","",IFERROR(VALUE(TRIM(DATOS_FORMS!B82)),IFERROR(VALUE(LEFT(TRIM(DATOS_FORMS!B82),FIND(" ",TRIM(DATOS_FORMS!B82)&amp;" ")-1)),"?")))</f>
        <v/>
      </c>
      <c r="C82" s="22" t="str">
        <f>IF(DATOS_FORMS!C82="","",IFERROR(VLOOKUP(TRIM(DATOS_FORMS!C82),ESCALAS!$A$54:$B$55,2,0),"?"))</f>
        <v/>
      </c>
      <c r="D82" s="22" t="str">
        <f>IF(DATOS_FORMS!D82="","",IFERROR(VLOOKUP(TRIM(DATOS_FORMS!D82),ESCALAS!$A$67:$B$68,2,0),"?"))</f>
        <v/>
      </c>
      <c r="E82" s="23" t="str">
        <f>IF(DATOS_FORMS!E82="","",DATOS_FORMS!E82)</f>
        <v/>
      </c>
      <c r="F82" s="23" t="str">
        <f>IF(DATOS_FORMS!F82="","",DATOS_FORMS!F82)</f>
        <v/>
      </c>
      <c r="G82" s="22" t="str">
        <f>IF(DATOS_FORMS!G82="","",IFERROR(VLOOKUP(TRIM(DATOS_FORMS!G82),ESCALAS!$A$60:$B$62,2,0),"?"))</f>
        <v/>
      </c>
      <c r="H82" s="23" t="str">
        <f>IF(DATOS_FORMS!H82="","",DATOS_FORMS!H82)</f>
        <v/>
      </c>
      <c r="I82" s="22" t="str">
        <f>IF(DATOS_FORMS!I82="","",IFERROR(VLOOKUP(TRIM(DATOS_FORMS!I82),ESCALAS!$A$60:$B$62,2,0),"?"))</f>
        <v/>
      </c>
      <c r="J82" s="22" t="str">
        <f>IF(DATOS_FORMS!J82="","",IFERROR(VLOOKUP(TRIM(DATOS_FORMS!J82),ESCALAS!$A$73:$B$86,2,0),7))</f>
        <v/>
      </c>
      <c r="K82" s="22" t="str">
        <f>IF(DATOS_FORMS!K82="","",IFERROR(VLOOKUP(TRIM(DATOS_FORMS!K82),ESCALAS!$A$6:$B$12,2,0),"?"))</f>
        <v/>
      </c>
      <c r="L82" s="22" t="str">
        <f>IF(DATOS_FORMS!L82="","",IFERROR(VLOOKUP(TRIM(DATOS_FORMS!L82),ESCALAS!$A$6:$B$12,2,0),"?"))</f>
        <v/>
      </c>
      <c r="M82" s="22" t="str">
        <f>IF(DATOS_FORMS!M82="","",IFERROR(VLOOKUP(TRIM(DATOS_FORMS!M82),ESCALAS!$A$6:$B$12,2,0),"?"))</f>
        <v/>
      </c>
      <c r="N82" s="22" t="str">
        <f>IF(DATOS_FORMS!N82="","",IFERROR(VLOOKUP(TRIM(DATOS_FORMS!N82),ESCALAS!$A$6:$B$12,2,0),"?"))</f>
        <v/>
      </c>
      <c r="O82" s="22" t="str">
        <f>IF(DATOS_FORMS!O82="","",IFERROR(VLOOKUP(TRIM(DATOS_FORMS!O82),ESCALAS!$A$6:$B$12,2,0),"?"))</f>
        <v/>
      </c>
      <c r="P82" s="22" t="str">
        <f>IF(DATOS_FORMS!P82="","",IFERROR(VLOOKUP(TRIM(DATOS_FORMS!P82),ESCALAS!$A$6:$B$12,2,0),"?"))</f>
        <v/>
      </c>
      <c r="Q82" s="22" t="str">
        <f>IF(DATOS_FORMS!Q82="","",IFERROR(VLOOKUP(TRIM(DATOS_FORMS!Q82),ESCALAS!$A$6:$B$12,2,0),"?"))</f>
        <v/>
      </c>
      <c r="R82" s="22" t="str">
        <f>IF(DATOS_FORMS!R82="","",IFERROR(VLOOKUP(TRIM(DATOS_FORMS!R82),ESCALAS!$A$6:$B$12,2,0),"?"))</f>
        <v/>
      </c>
      <c r="S82" s="22" t="str">
        <f>IF(DATOS_FORMS!S82="","",IFERROR(VLOOKUP(TRIM(DATOS_FORMS!S82),ESCALAS!$A$6:$B$12,2,0),"?"))</f>
        <v/>
      </c>
      <c r="T82" s="22" t="str">
        <f>IF(DATOS_FORMS!T82="","",IFERROR(VLOOKUP(TRIM(DATOS_FORMS!T82),ESCALAS!$A$6:$B$12,2,0),"?"))</f>
        <v/>
      </c>
      <c r="U82" s="22" t="str">
        <f>IF(DATOS_FORMS!U82="","",IFERROR(VLOOKUP(TRIM(DATOS_FORMS!U82),ESCALAS!$A$17:$B$20,2,0),"?"))</f>
        <v/>
      </c>
      <c r="V82" s="22" t="str">
        <f>IF(DATOS_FORMS!V82="","",IFERROR(VLOOKUP(TRIM(DATOS_FORMS!V82),ESCALAS!$A$17:$B$20,2,0),"?"))</f>
        <v/>
      </c>
      <c r="W82" s="22" t="str">
        <f>IF(DATOS_FORMS!W82="","",IFERROR(VLOOKUP(TRIM(DATOS_FORMS!W82),ESCALAS!$A$17:$B$20,2,0),"?"))</f>
        <v/>
      </c>
      <c r="X82" s="22" t="str">
        <f>IF(DATOS_FORMS!X82="","",IFERROR(VLOOKUP(TRIM(DATOS_FORMS!X82),ESCALAS!$A$17:$B$20,2,0),"?"))</f>
        <v/>
      </c>
      <c r="Y82" s="22" t="str">
        <f>IF(DATOS_FORMS!Y82="","",IFERROR(VLOOKUP(TRIM(DATOS_FORMS!Y82),ESCALAS!$A$17:$B$20,2,0),"?"))</f>
        <v/>
      </c>
      <c r="Z82" s="22" t="str">
        <f>IF(DATOS_FORMS!Z82="","",IFERROR(VLOOKUP(TRIM(DATOS_FORMS!Z82),ESCALAS!$A$17:$B$20,2,0),"?"))</f>
        <v/>
      </c>
      <c r="AA82" s="22" t="str">
        <f>IF(DATOS_FORMS!AA82="","",IFERROR(VLOOKUP(TRIM(DATOS_FORMS!AA82),ESCALAS!$A$17:$B$20,2,0),"?"))</f>
        <v/>
      </c>
      <c r="AB82" s="22" t="str">
        <f>IF(DATOS_FORMS!AB82="","",IFERROR(VLOOKUP(TRIM(DATOS_FORMS!AB82),ESCALAS!$A$17:$B$20,2,0),"?"))</f>
        <v/>
      </c>
      <c r="AC82" s="22" t="str">
        <f>IF(DATOS_FORMS!AC82="","",IFERROR(VLOOKUP(TRIM(DATOS_FORMS!AC82),ESCALAS!$A$25:$B$30,2,0),"?"))</f>
        <v/>
      </c>
      <c r="AD82" s="22" t="str">
        <f>IF(DATOS_FORMS!AD82="","",IFERROR(VLOOKUP(TRIM(DATOS_FORMS!AD82),ESCALAS!$A$25:$B$30,2,0),"?"))</f>
        <v/>
      </c>
      <c r="AE82" s="22" t="str">
        <f>IF(DATOS_FORMS!AE82="","",IFERROR(VLOOKUP(TRIM(DATOS_FORMS!AE82),ESCALAS!$A$25:$B$30,2,0),"?"))</f>
        <v/>
      </c>
      <c r="AF82" s="22" t="str">
        <f>IF(DATOS_FORMS!AF82="","",IFERROR(VLOOKUP(TRIM(DATOS_FORMS!AF82),ESCALAS!$A$25:$B$30,2,0),"?"))</f>
        <v/>
      </c>
      <c r="AG82" s="22" t="str">
        <f>IF(DATOS_FORMS!AG82="","",IFERROR(VLOOKUP(TRIM(DATOS_FORMS!AG82),ESCALAS!$A$25:$B$30,2,0),"?"))</f>
        <v/>
      </c>
      <c r="AH82" s="22" t="str">
        <f>IF(DATOS_FORMS!AH82="","",IFERROR(VLOOKUP(TRIM(DATOS_FORMS!AH82),ESCALAS!$A$25:$B$30,2,0),"?"))</f>
        <v/>
      </c>
      <c r="AI82" s="22" t="str">
        <f>IF(DATOS_FORMS!AI82="","",IFERROR(VLOOKUP(TRIM(DATOS_FORMS!AI82),ESCALAS!$A$25:$B$30,2,0),"?"))</f>
        <v/>
      </c>
      <c r="AJ82" s="22" t="str">
        <f>IF(DATOS_FORMS!AJ82="","",IFERROR(VLOOKUP(TRIM(DATOS_FORMS!AJ82),ESCALAS!$A$25:$B$30,2,0),"?"))</f>
        <v/>
      </c>
      <c r="AK82" s="22" t="str">
        <f>IF(DATOS_FORMS!AK82="","",IFERROR(VLOOKUP(TRIM(DATOS_FORMS!AK82),ESCALAS!$A$25:$B$30,2,0),"?"))</f>
        <v/>
      </c>
      <c r="AL82" s="22" t="str">
        <f>IF(DATOS_FORMS!AL82="","",IFERROR(VLOOKUP(TRIM(DATOS_FORMS!AL82),ESCALAS!$A$25:$B$30,2,0),"?"))</f>
        <v/>
      </c>
      <c r="AM82" s="22" t="str">
        <f>IF(DATOS_FORMS!AM82="","",IFERROR(VLOOKUP(TRIM(DATOS_FORMS!AM82),ESCALAS!$A$35:$B$41,2,0),"?"))</f>
        <v/>
      </c>
      <c r="AN82" s="22" t="str">
        <f>IF(DATOS_FORMS!AN82="","",IFERROR(VLOOKUP(TRIM(DATOS_FORMS!AN82),ESCALAS!$A$35:$B$41,2,0),"?"))</f>
        <v/>
      </c>
      <c r="AO82" s="22" t="str">
        <f>IF(DATOS_FORMS!AO82="","",IFERROR(VLOOKUP(TRIM(DATOS_FORMS!AO82),ESCALAS!$A$35:$B$41,2,0),"?"))</f>
        <v/>
      </c>
      <c r="AP82" s="22" t="str">
        <f>IF(DATOS_FORMS!AP82="","",IFERROR(VLOOKUP(TRIM(DATOS_FORMS!AP82),ESCALAS!$A$35:$B$41,2,0),"?"))</f>
        <v/>
      </c>
      <c r="AQ82" s="22" t="str">
        <f>IF(DATOS_FORMS!AQ82="","",IFERROR(VLOOKUP(TRIM(DATOS_FORMS!AQ82),ESCALAS!$A$35:$B$41,2,0),"?"))</f>
        <v/>
      </c>
      <c r="AR82" s="22" t="str">
        <f>IF(DATOS_FORMS!AR82="","",IFERROR(VLOOKUP(TRIM(DATOS_FORMS!AR82),ESCALAS!$A$35:$B$41,2,0),"?"))</f>
        <v/>
      </c>
      <c r="AS82" s="22" t="str">
        <f>IF(DATOS_FORMS!AS82="","",IFERROR(VLOOKUP(TRIM(DATOS_FORMS!AS82),ESCALAS!$A$35:$B$41,2,0),"?"))</f>
        <v/>
      </c>
      <c r="AT82" s="22" t="str">
        <f>IF(DATOS_FORMS!AT82="","",IFERROR(VLOOKUP(TRIM(DATOS_FORMS!AT82),ESCALAS!$A$35:$B$41,2,0),"?"))</f>
        <v/>
      </c>
      <c r="AU82" s="22" t="str">
        <f>IF(DATOS_FORMS!AU82="","",IFERROR(VLOOKUP(TRIM(DATOS_FORMS!AU82),ESCALAS!$A$35:$B$41,2,0),"?"))</f>
        <v/>
      </c>
      <c r="AV82" s="22" t="str">
        <f>IF(DATOS_FORMS!AV82="","",IFERROR(VLOOKUP(TRIM(DATOS_FORMS!AV82),ESCALAS!$A$46:$B$49,2,0),"?"))</f>
        <v/>
      </c>
      <c r="AW82" s="22" t="str">
        <f>IF(DATOS_FORMS!AW82="","",IFERROR(VLOOKUP(TRIM(DATOS_FORMS!AW82),ESCALAS!$A$46:$B$49,2,0),"?"))</f>
        <v/>
      </c>
      <c r="AX82" s="22" t="str">
        <f>IF(DATOS_FORMS!AX82="","",IFERROR(VLOOKUP(TRIM(DATOS_FORMS!AX82),ESCALAS!$A$46:$B$49,2,0),"?"))</f>
        <v/>
      </c>
      <c r="AY82" s="22" t="str">
        <f>IF(DATOS_FORMS!AY82="","",IFERROR(VLOOKUP(TRIM(DATOS_FORMS!AY82),ESCALAS!$A$46:$B$49,2,0),"?"))</f>
        <v/>
      </c>
      <c r="AZ82" s="22" t="str">
        <f>IF(DATOS_FORMS!AZ82="","",IFERROR(VLOOKUP(TRIM(DATOS_FORMS!AZ82),ESCALAS!$A$46:$B$49,2,0),"?"))</f>
        <v/>
      </c>
      <c r="BA82" s="22" t="str">
        <f>IF(DATOS_FORMS!BA82="","",IFERROR(VLOOKUP(TRIM(DATOS_FORMS!BA82),ESCALAS!$A$46:$B$49,2,0),"?"))</f>
        <v/>
      </c>
      <c r="BB82" s="22" t="str">
        <f>IF(DATOS_FORMS!BB82="","",IFERROR(VLOOKUP(TRIM(DATOS_FORMS!BB82),ESCALAS!$A$46:$B$49,2,0),"?"))</f>
        <v/>
      </c>
      <c r="BC82" s="22" t="str">
        <f>IF(DATOS_FORMS!BC82="","",IFERROR(VLOOKUP(TRIM(DATOS_FORMS!BC82),ESCALAS!$A$46:$B$49,2,0),"?"))</f>
        <v/>
      </c>
      <c r="BD82" s="22" t="str">
        <f>IF(DATOS_FORMS!BD82="","",IFERROR(VLOOKUP(TRIM(DATOS_FORMS!BD82),ESCALAS!$A$46:$B$49,2,0),"?"))</f>
        <v/>
      </c>
      <c r="BE82" s="22" t="str">
        <f>IF(DATOS_FORMS!BE82="","",IFERROR(VLOOKUP(TRIM(DATOS_FORMS!BE82),ESCALAS!$A$46:$B$49,2,0),"?"))</f>
        <v/>
      </c>
      <c r="BF82" s="22" t="str">
        <f>IF(DATOS_FORMS!BF82="","",IFERROR(VLOOKUP(TRIM(DATOS_FORMS!BF82),ESCALAS!$A$46:$B$49,2,0),"?"))</f>
        <v/>
      </c>
      <c r="BG82" s="22" t="str">
        <f>IF(DATOS_FORMS!BG82="","",IFERROR(VLOOKUP(TRIM(DATOS_FORMS!BG82),ESCALAS!$A$46:$B$49,2,0),"?"))</f>
        <v/>
      </c>
      <c r="BH82" s="22" t="str">
        <f>IF(DATOS_FORMS!BH82="","",IFERROR(VLOOKUP(TRIM(DATOS_FORMS!BH82),ESCALAS!$A$46:$B$49,2,0),"?"))</f>
        <v/>
      </c>
      <c r="BI82" s="22" t="str">
        <f>IF(DATOS_FORMS!BI82="","",IFERROR(VLOOKUP(TRIM(DATOS_FORMS!BI82),ESCALAS!$A$46:$B$49,2,0),"?"))</f>
        <v/>
      </c>
      <c r="BJ82" s="22" t="str">
        <f>IF(DATOS_FORMS!BJ82="","",IFERROR(VLOOKUP(TRIM(DATOS_FORMS!BJ82),ESCALAS!$A$46:$B$49,2,0),"?"))</f>
        <v/>
      </c>
    </row>
    <row r="83" spans="1:62" x14ac:dyDescent="0.25">
      <c r="A83" s="22" t="str">
        <f>IF(DATOS_FORMS!B83="","",ROW()-1)</f>
        <v/>
      </c>
      <c r="B83" s="22" t="str">
        <f>IF(DATOS_FORMS!B83="","",IFERROR(VALUE(TRIM(DATOS_FORMS!B83)),IFERROR(VALUE(LEFT(TRIM(DATOS_FORMS!B83),FIND(" ",TRIM(DATOS_FORMS!B83)&amp;" ")-1)),"?")))</f>
        <v/>
      </c>
      <c r="C83" s="22" t="str">
        <f>IF(DATOS_FORMS!C83="","",IFERROR(VLOOKUP(TRIM(DATOS_FORMS!C83),ESCALAS!$A$54:$B$55,2,0),"?"))</f>
        <v/>
      </c>
      <c r="D83" s="22" t="str">
        <f>IF(DATOS_FORMS!D83="","",IFERROR(VLOOKUP(TRIM(DATOS_FORMS!D83),ESCALAS!$A$67:$B$68,2,0),"?"))</f>
        <v/>
      </c>
      <c r="E83" s="23" t="str">
        <f>IF(DATOS_FORMS!E83="","",DATOS_FORMS!E83)</f>
        <v/>
      </c>
      <c r="F83" s="23" t="str">
        <f>IF(DATOS_FORMS!F83="","",DATOS_FORMS!F83)</f>
        <v/>
      </c>
      <c r="G83" s="22" t="str">
        <f>IF(DATOS_FORMS!G83="","",IFERROR(VLOOKUP(TRIM(DATOS_FORMS!G83),ESCALAS!$A$60:$B$62,2,0),"?"))</f>
        <v/>
      </c>
      <c r="H83" s="23" t="str">
        <f>IF(DATOS_FORMS!H83="","",DATOS_FORMS!H83)</f>
        <v/>
      </c>
      <c r="I83" s="22" t="str">
        <f>IF(DATOS_FORMS!I83="","",IFERROR(VLOOKUP(TRIM(DATOS_FORMS!I83),ESCALAS!$A$60:$B$62,2,0),"?"))</f>
        <v/>
      </c>
      <c r="J83" s="22" t="str">
        <f>IF(DATOS_FORMS!J83="","",IFERROR(VLOOKUP(TRIM(DATOS_FORMS!J83),ESCALAS!$A$73:$B$86,2,0),7))</f>
        <v/>
      </c>
      <c r="K83" s="22" t="str">
        <f>IF(DATOS_FORMS!K83="","",IFERROR(VLOOKUP(TRIM(DATOS_FORMS!K83),ESCALAS!$A$6:$B$12,2,0),"?"))</f>
        <v/>
      </c>
      <c r="L83" s="22" t="str">
        <f>IF(DATOS_FORMS!L83="","",IFERROR(VLOOKUP(TRIM(DATOS_FORMS!L83),ESCALAS!$A$6:$B$12,2,0),"?"))</f>
        <v/>
      </c>
      <c r="M83" s="22" t="str">
        <f>IF(DATOS_FORMS!M83="","",IFERROR(VLOOKUP(TRIM(DATOS_FORMS!M83),ESCALAS!$A$6:$B$12,2,0),"?"))</f>
        <v/>
      </c>
      <c r="N83" s="22" t="str">
        <f>IF(DATOS_FORMS!N83="","",IFERROR(VLOOKUP(TRIM(DATOS_FORMS!N83),ESCALAS!$A$6:$B$12,2,0),"?"))</f>
        <v/>
      </c>
      <c r="O83" s="22" t="str">
        <f>IF(DATOS_FORMS!O83="","",IFERROR(VLOOKUP(TRIM(DATOS_FORMS!O83),ESCALAS!$A$6:$B$12,2,0),"?"))</f>
        <v/>
      </c>
      <c r="P83" s="22" t="str">
        <f>IF(DATOS_FORMS!P83="","",IFERROR(VLOOKUP(TRIM(DATOS_FORMS!P83),ESCALAS!$A$6:$B$12,2,0),"?"))</f>
        <v/>
      </c>
      <c r="Q83" s="22" t="str">
        <f>IF(DATOS_FORMS!Q83="","",IFERROR(VLOOKUP(TRIM(DATOS_FORMS!Q83),ESCALAS!$A$6:$B$12,2,0),"?"))</f>
        <v/>
      </c>
      <c r="R83" s="22" t="str">
        <f>IF(DATOS_FORMS!R83="","",IFERROR(VLOOKUP(TRIM(DATOS_FORMS!R83),ESCALAS!$A$6:$B$12,2,0),"?"))</f>
        <v/>
      </c>
      <c r="S83" s="22" t="str">
        <f>IF(DATOS_FORMS!S83="","",IFERROR(VLOOKUP(TRIM(DATOS_FORMS!S83),ESCALAS!$A$6:$B$12,2,0),"?"))</f>
        <v/>
      </c>
      <c r="T83" s="22" t="str">
        <f>IF(DATOS_FORMS!T83="","",IFERROR(VLOOKUP(TRIM(DATOS_FORMS!T83),ESCALAS!$A$6:$B$12,2,0),"?"))</f>
        <v/>
      </c>
      <c r="U83" s="22" t="str">
        <f>IF(DATOS_FORMS!U83="","",IFERROR(VLOOKUP(TRIM(DATOS_FORMS!U83),ESCALAS!$A$17:$B$20,2,0),"?"))</f>
        <v/>
      </c>
      <c r="V83" s="22" t="str">
        <f>IF(DATOS_FORMS!V83="","",IFERROR(VLOOKUP(TRIM(DATOS_FORMS!V83),ESCALAS!$A$17:$B$20,2,0),"?"))</f>
        <v/>
      </c>
      <c r="W83" s="22" t="str">
        <f>IF(DATOS_FORMS!W83="","",IFERROR(VLOOKUP(TRIM(DATOS_FORMS!W83),ESCALAS!$A$17:$B$20,2,0),"?"))</f>
        <v/>
      </c>
      <c r="X83" s="22" t="str">
        <f>IF(DATOS_FORMS!X83="","",IFERROR(VLOOKUP(TRIM(DATOS_FORMS!X83),ESCALAS!$A$17:$B$20,2,0),"?"))</f>
        <v/>
      </c>
      <c r="Y83" s="22" t="str">
        <f>IF(DATOS_FORMS!Y83="","",IFERROR(VLOOKUP(TRIM(DATOS_FORMS!Y83),ESCALAS!$A$17:$B$20,2,0),"?"))</f>
        <v/>
      </c>
      <c r="Z83" s="22" t="str">
        <f>IF(DATOS_FORMS!Z83="","",IFERROR(VLOOKUP(TRIM(DATOS_FORMS!Z83),ESCALAS!$A$17:$B$20,2,0),"?"))</f>
        <v/>
      </c>
      <c r="AA83" s="22" t="str">
        <f>IF(DATOS_FORMS!AA83="","",IFERROR(VLOOKUP(TRIM(DATOS_FORMS!AA83),ESCALAS!$A$17:$B$20,2,0),"?"))</f>
        <v/>
      </c>
      <c r="AB83" s="22" t="str">
        <f>IF(DATOS_FORMS!AB83="","",IFERROR(VLOOKUP(TRIM(DATOS_FORMS!AB83),ESCALAS!$A$17:$B$20,2,0),"?"))</f>
        <v/>
      </c>
      <c r="AC83" s="22" t="str">
        <f>IF(DATOS_FORMS!AC83="","",IFERROR(VLOOKUP(TRIM(DATOS_FORMS!AC83),ESCALAS!$A$25:$B$30,2,0),"?"))</f>
        <v/>
      </c>
      <c r="AD83" s="22" t="str">
        <f>IF(DATOS_FORMS!AD83="","",IFERROR(VLOOKUP(TRIM(DATOS_FORMS!AD83),ESCALAS!$A$25:$B$30,2,0),"?"))</f>
        <v/>
      </c>
      <c r="AE83" s="22" t="str">
        <f>IF(DATOS_FORMS!AE83="","",IFERROR(VLOOKUP(TRIM(DATOS_FORMS!AE83),ESCALAS!$A$25:$B$30,2,0),"?"))</f>
        <v/>
      </c>
      <c r="AF83" s="22" t="str">
        <f>IF(DATOS_FORMS!AF83="","",IFERROR(VLOOKUP(TRIM(DATOS_FORMS!AF83),ESCALAS!$A$25:$B$30,2,0),"?"))</f>
        <v/>
      </c>
      <c r="AG83" s="22" t="str">
        <f>IF(DATOS_FORMS!AG83="","",IFERROR(VLOOKUP(TRIM(DATOS_FORMS!AG83),ESCALAS!$A$25:$B$30,2,0),"?"))</f>
        <v/>
      </c>
      <c r="AH83" s="22" t="str">
        <f>IF(DATOS_FORMS!AH83="","",IFERROR(VLOOKUP(TRIM(DATOS_FORMS!AH83),ESCALAS!$A$25:$B$30,2,0),"?"))</f>
        <v/>
      </c>
      <c r="AI83" s="22" t="str">
        <f>IF(DATOS_FORMS!AI83="","",IFERROR(VLOOKUP(TRIM(DATOS_FORMS!AI83),ESCALAS!$A$25:$B$30,2,0),"?"))</f>
        <v/>
      </c>
      <c r="AJ83" s="22" t="str">
        <f>IF(DATOS_FORMS!AJ83="","",IFERROR(VLOOKUP(TRIM(DATOS_FORMS!AJ83),ESCALAS!$A$25:$B$30,2,0),"?"))</f>
        <v/>
      </c>
      <c r="AK83" s="22" t="str">
        <f>IF(DATOS_FORMS!AK83="","",IFERROR(VLOOKUP(TRIM(DATOS_FORMS!AK83),ESCALAS!$A$25:$B$30,2,0),"?"))</f>
        <v/>
      </c>
      <c r="AL83" s="22" t="str">
        <f>IF(DATOS_FORMS!AL83="","",IFERROR(VLOOKUP(TRIM(DATOS_FORMS!AL83),ESCALAS!$A$25:$B$30,2,0),"?"))</f>
        <v/>
      </c>
      <c r="AM83" s="22" t="str">
        <f>IF(DATOS_FORMS!AM83="","",IFERROR(VLOOKUP(TRIM(DATOS_FORMS!AM83),ESCALAS!$A$35:$B$41,2,0),"?"))</f>
        <v/>
      </c>
      <c r="AN83" s="22" t="str">
        <f>IF(DATOS_FORMS!AN83="","",IFERROR(VLOOKUP(TRIM(DATOS_FORMS!AN83),ESCALAS!$A$35:$B$41,2,0),"?"))</f>
        <v/>
      </c>
      <c r="AO83" s="22" t="str">
        <f>IF(DATOS_FORMS!AO83="","",IFERROR(VLOOKUP(TRIM(DATOS_FORMS!AO83),ESCALAS!$A$35:$B$41,2,0),"?"))</f>
        <v/>
      </c>
      <c r="AP83" s="22" t="str">
        <f>IF(DATOS_FORMS!AP83="","",IFERROR(VLOOKUP(TRIM(DATOS_FORMS!AP83),ESCALAS!$A$35:$B$41,2,0),"?"))</f>
        <v/>
      </c>
      <c r="AQ83" s="22" t="str">
        <f>IF(DATOS_FORMS!AQ83="","",IFERROR(VLOOKUP(TRIM(DATOS_FORMS!AQ83),ESCALAS!$A$35:$B$41,2,0),"?"))</f>
        <v/>
      </c>
      <c r="AR83" s="22" t="str">
        <f>IF(DATOS_FORMS!AR83="","",IFERROR(VLOOKUP(TRIM(DATOS_FORMS!AR83),ESCALAS!$A$35:$B$41,2,0),"?"))</f>
        <v/>
      </c>
      <c r="AS83" s="22" t="str">
        <f>IF(DATOS_FORMS!AS83="","",IFERROR(VLOOKUP(TRIM(DATOS_FORMS!AS83),ESCALAS!$A$35:$B$41,2,0),"?"))</f>
        <v/>
      </c>
      <c r="AT83" s="22" t="str">
        <f>IF(DATOS_FORMS!AT83="","",IFERROR(VLOOKUP(TRIM(DATOS_FORMS!AT83),ESCALAS!$A$35:$B$41,2,0),"?"))</f>
        <v/>
      </c>
      <c r="AU83" s="22" t="str">
        <f>IF(DATOS_FORMS!AU83="","",IFERROR(VLOOKUP(TRIM(DATOS_FORMS!AU83),ESCALAS!$A$35:$B$41,2,0),"?"))</f>
        <v/>
      </c>
      <c r="AV83" s="22" t="str">
        <f>IF(DATOS_FORMS!AV83="","",IFERROR(VLOOKUP(TRIM(DATOS_FORMS!AV83),ESCALAS!$A$46:$B$49,2,0),"?"))</f>
        <v/>
      </c>
      <c r="AW83" s="22" t="str">
        <f>IF(DATOS_FORMS!AW83="","",IFERROR(VLOOKUP(TRIM(DATOS_FORMS!AW83),ESCALAS!$A$46:$B$49,2,0),"?"))</f>
        <v/>
      </c>
      <c r="AX83" s="22" t="str">
        <f>IF(DATOS_FORMS!AX83="","",IFERROR(VLOOKUP(TRIM(DATOS_FORMS!AX83),ESCALAS!$A$46:$B$49,2,0),"?"))</f>
        <v/>
      </c>
      <c r="AY83" s="22" t="str">
        <f>IF(DATOS_FORMS!AY83="","",IFERROR(VLOOKUP(TRIM(DATOS_FORMS!AY83),ESCALAS!$A$46:$B$49,2,0),"?"))</f>
        <v/>
      </c>
      <c r="AZ83" s="22" t="str">
        <f>IF(DATOS_FORMS!AZ83="","",IFERROR(VLOOKUP(TRIM(DATOS_FORMS!AZ83),ESCALAS!$A$46:$B$49,2,0),"?"))</f>
        <v/>
      </c>
      <c r="BA83" s="22" t="str">
        <f>IF(DATOS_FORMS!BA83="","",IFERROR(VLOOKUP(TRIM(DATOS_FORMS!BA83),ESCALAS!$A$46:$B$49,2,0),"?"))</f>
        <v/>
      </c>
      <c r="BB83" s="22" t="str">
        <f>IF(DATOS_FORMS!BB83="","",IFERROR(VLOOKUP(TRIM(DATOS_FORMS!BB83),ESCALAS!$A$46:$B$49,2,0),"?"))</f>
        <v/>
      </c>
      <c r="BC83" s="22" t="str">
        <f>IF(DATOS_FORMS!BC83="","",IFERROR(VLOOKUP(TRIM(DATOS_FORMS!BC83),ESCALAS!$A$46:$B$49,2,0),"?"))</f>
        <v/>
      </c>
      <c r="BD83" s="22" t="str">
        <f>IF(DATOS_FORMS!BD83="","",IFERROR(VLOOKUP(TRIM(DATOS_FORMS!BD83),ESCALAS!$A$46:$B$49,2,0),"?"))</f>
        <v/>
      </c>
      <c r="BE83" s="22" t="str">
        <f>IF(DATOS_FORMS!BE83="","",IFERROR(VLOOKUP(TRIM(DATOS_FORMS!BE83),ESCALAS!$A$46:$B$49,2,0),"?"))</f>
        <v/>
      </c>
      <c r="BF83" s="22" t="str">
        <f>IF(DATOS_FORMS!BF83="","",IFERROR(VLOOKUP(TRIM(DATOS_FORMS!BF83),ESCALAS!$A$46:$B$49,2,0),"?"))</f>
        <v/>
      </c>
      <c r="BG83" s="22" t="str">
        <f>IF(DATOS_FORMS!BG83="","",IFERROR(VLOOKUP(TRIM(DATOS_FORMS!BG83),ESCALAS!$A$46:$B$49,2,0),"?"))</f>
        <v/>
      </c>
      <c r="BH83" s="22" t="str">
        <f>IF(DATOS_FORMS!BH83="","",IFERROR(VLOOKUP(TRIM(DATOS_FORMS!BH83),ESCALAS!$A$46:$B$49,2,0),"?"))</f>
        <v/>
      </c>
      <c r="BI83" s="22" t="str">
        <f>IF(DATOS_FORMS!BI83="","",IFERROR(VLOOKUP(TRIM(DATOS_FORMS!BI83),ESCALAS!$A$46:$B$49,2,0),"?"))</f>
        <v/>
      </c>
      <c r="BJ83" s="22" t="str">
        <f>IF(DATOS_FORMS!BJ83="","",IFERROR(VLOOKUP(TRIM(DATOS_FORMS!BJ83),ESCALAS!$A$46:$B$49,2,0),"?"))</f>
        <v/>
      </c>
    </row>
    <row r="84" spans="1:62" x14ac:dyDescent="0.25">
      <c r="A84" s="22" t="str">
        <f>IF(DATOS_FORMS!B84="","",ROW()-1)</f>
        <v/>
      </c>
      <c r="B84" s="22" t="str">
        <f>IF(DATOS_FORMS!B84="","",IFERROR(VALUE(TRIM(DATOS_FORMS!B84)),IFERROR(VALUE(LEFT(TRIM(DATOS_FORMS!B84),FIND(" ",TRIM(DATOS_FORMS!B84)&amp;" ")-1)),"?")))</f>
        <v/>
      </c>
      <c r="C84" s="22" t="str">
        <f>IF(DATOS_FORMS!C84="","",IFERROR(VLOOKUP(TRIM(DATOS_FORMS!C84),ESCALAS!$A$54:$B$55,2,0),"?"))</f>
        <v/>
      </c>
      <c r="D84" s="22" t="str">
        <f>IF(DATOS_FORMS!D84="","",IFERROR(VLOOKUP(TRIM(DATOS_FORMS!D84),ESCALAS!$A$67:$B$68,2,0),"?"))</f>
        <v/>
      </c>
      <c r="E84" s="23" t="str">
        <f>IF(DATOS_FORMS!E84="","",DATOS_FORMS!E84)</f>
        <v/>
      </c>
      <c r="F84" s="23" t="str">
        <f>IF(DATOS_FORMS!F84="","",DATOS_FORMS!F84)</f>
        <v/>
      </c>
      <c r="G84" s="22" t="str">
        <f>IF(DATOS_FORMS!G84="","",IFERROR(VLOOKUP(TRIM(DATOS_FORMS!G84),ESCALAS!$A$60:$B$62,2,0),"?"))</f>
        <v/>
      </c>
      <c r="H84" s="23" t="str">
        <f>IF(DATOS_FORMS!H84="","",DATOS_FORMS!H84)</f>
        <v/>
      </c>
      <c r="I84" s="22" t="str">
        <f>IF(DATOS_FORMS!I84="","",IFERROR(VLOOKUP(TRIM(DATOS_FORMS!I84),ESCALAS!$A$60:$B$62,2,0),"?"))</f>
        <v/>
      </c>
      <c r="J84" s="22" t="str">
        <f>IF(DATOS_FORMS!J84="","",IFERROR(VLOOKUP(TRIM(DATOS_FORMS!J84),ESCALAS!$A$73:$B$86,2,0),7))</f>
        <v/>
      </c>
      <c r="K84" s="22" t="str">
        <f>IF(DATOS_FORMS!K84="","",IFERROR(VLOOKUP(TRIM(DATOS_FORMS!K84),ESCALAS!$A$6:$B$12,2,0),"?"))</f>
        <v/>
      </c>
      <c r="L84" s="22" t="str">
        <f>IF(DATOS_FORMS!L84="","",IFERROR(VLOOKUP(TRIM(DATOS_FORMS!L84),ESCALAS!$A$6:$B$12,2,0),"?"))</f>
        <v/>
      </c>
      <c r="M84" s="22" t="str">
        <f>IF(DATOS_FORMS!M84="","",IFERROR(VLOOKUP(TRIM(DATOS_FORMS!M84),ESCALAS!$A$6:$B$12,2,0),"?"))</f>
        <v/>
      </c>
      <c r="N84" s="22" t="str">
        <f>IF(DATOS_FORMS!N84="","",IFERROR(VLOOKUP(TRIM(DATOS_FORMS!N84),ESCALAS!$A$6:$B$12,2,0),"?"))</f>
        <v/>
      </c>
      <c r="O84" s="22" t="str">
        <f>IF(DATOS_FORMS!O84="","",IFERROR(VLOOKUP(TRIM(DATOS_FORMS!O84),ESCALAS!$A$6:$B$12,2,0),"?"))</f>
        <v/>
      </c>
      <c r="P84" s="22" t="str">
        <f>IF(DATOS_FORMS!P84="","",IFERROR(VLOOKUP(TRIM(DATOS_FORMS!P84),ESCALAS!$A$6:$B$12,2,0),"?"))</f>
        <v/>
      </c>
      <c r="Q84" s="22" t="str">
        <f>IF(DATOS_FORMS!Q84="","",IFERROR(VLOOKUP(TRIM(DATOS_FORMS!Q84),ESCALAS!$A$6:$B$12,2,0),"?"))</f>
        <v/>
      </c>
      <c r="R84" s="22" t="str">
        <f>IF(DATOS_FORMS!R84="","",IFERROR(VLOOKUP(TRIM(DATOS_FORMS!R84),ESCALAS!$A$6:$B$12,2,0),"?"))</f>
        <v/>
      </c>
      <c r="S84" s="22" t="str">
        <f>IF(DATOS_FORMS!S84="","",IFERROR(VLOOKUP(TRIM(DATOS_FORMS!S84),ESCALAS!$A$6:$B$12,2,0),"?"))</f>
        <v/>
      </c>
      <c r="T84" s="22" t="str">
        <f>IF(DATOS_FORMS!T84="","",IFERROR(VLOOKUP(TRIM(DATOS_FORMS!T84),ESCALAS!$A$6:$B$12,2,0),"?"))</f>
        <v/>
      </c>
      <c r="U84" s="22" t="str">
        <f>IF(DATOS_FORMS!U84="","",IFERROR(VLOOKUP(TRIM(DATOS_FORMS!U84),ESCALAS!$A$17:$B$20,2,0),"?"))</f>
        <v/>
      </c>
      <c r="V84" s="22" t="str">
        <f>IF(DATOS_FORMS!V84="","",IFERROR(VLOOKUP(TRIM(DATOS_FORMS!V84),ESCALAS!$A$17:$B$20,2,0),"?"))</f>
        <v/>
      </c>
      <c r="W84" s="22" t="str">
        <f>IF(DATOS_FORMS!W84="","",IFERROR(VLOOKUP(TRIM(DATOS_FORMS!W84),ESCALAS!$A$17:$B$20,2,0),"?"))</f>
        <v/>
      </c>
      <c r="X84" s="22" t="str">
        <f>IF(DATOS_FORMS!X84="","",IFERROR(VLOOKUP(TRIM(DATOS_FORMS!X84),ESCALAS!$A$17:$B$20,2,0),"?"))</f>
        <v/>
      </c>
      <c r="Y84" s="22" t="str">
        <f>IF(DATOS_FORMS!Y84="","",IFERROR(VLOOKUP(TRIM(DATOS_FORMS!Y84),ESCALAS!$A$17:$B$20,2,0),"?"))</f>
        <v/>
      </c>
      <c r="Z84" s="22" t="str">
        <f>IF(DATOS_FORMS!Z84="","",IFERROR(VLOOKUP(TRIM(DATOS_FORMS!Z84),ESCALAS!$A$17:$B$20,2,0),"?"))</f>
        <v/>
      </c>
      <c r="AA84" s="22" t="str">
        <f>IF(DATOS_FORMS!AA84="","",IFERROR(VLOOKUP(TRIM(DATOS_FORMS!AA84),ESCALAS!$A$17:$B$20,2,0),"?"))</f>
        <v/>
      </c>
      <c r="AB84" s="22" t="str">
        <f>IF(DATOS_FORMS!AB84="","",IFERROR(VLOOKUP(TRIM(DATOS_FORMS!AB84),ESCALAS!$A$17:$B$20,2,0),"?"))</f>
        <v/>
      </c>
      <c r="AC84" s="22" t="str">
        <f>IF(DATOS_FORMS!AC84="","",IFERROR(VLOOKUP(TRIM(DATOS_FORMS!AC84),ESCALAS!$A$25:$B$30,2,0),"?"))</f>
        <v/>
      </c>
      <c r="AD84" s="22" t="str">
        <f>IF(DATOS_FORMS!AD84="","",IFERROR(VLOOKUP(TRIM(DATOS_FORMS!AD84),ESCALAS!$A$25:$B$30,2,0),"?"))</f>
        <v/>
      </c>
      <c r="AE84" s="22" t="str">
        <f>IF(DATOS_FORMS!AE84="","",IFERROR(VLOOKUP(TRIM(DATOS_FORMS!AE84),ESCALAS!$A$25:$B$30,2,0),"?"))</f>
        <v/>
      </c>
      <c r="AF84" s="22" t="str">
        <f>IF(DATOS_FORMS!AF84="","",IFERROR(VLOOKUP(TRIM(DATOS_FORMS!AF84),ESCALAS!$A$25:$B$30,2,0),"?"))</f>
        <v/>
      </c>
      <c r="AG84" s="22" t="str">
        <f>IF(DATOS_FORMS!AG84="","",IFERROR(VLOOKUP(TRIM(DATOS_FORMS!AG84),ESCALAS!$A$25:$B$30,2,0),"?"))</f>
        <v/>
      </c>
      <c r="AH84" s="22" t="str">
        <f>IF(DATOS_FORMS!AH84="","",IFERROR(VLOOKUP(TRIM(DATOS_FORMS!AH84),ESCALAS!$A$25:$B$30,2,0),"?"))</f>
        <v/>
      </c>
      <c r="AI84" s="22" t="str">
        <f>IF(DATOS_FORMS!AI84="","",IFERROR(VLOOKUP(TRIM(DATOS_FORMS!AI84),ESCALAS!$A$25:$B$30,2,0),"?"))</f>
        <v/>
      </c>
      <c r="AJ84" s="22" t="str">
        <f>IF(DATOS_FORMS!AJ84="","",IFERROR(VLOOKUP(TRIM(DATOS_FORMS!AJ84),ESCALAS!$A$25:$B$30,2,0),"?"))</f>
        <v/>
      </c>
      <c r="AK84" s="22" t="str">
        <f>IF(DATOS_FORMS!AK84="","",IFERROR(VLOOKUP(TRIM(DATOS_FORMS!AK84),ESCALAS!$A$25:$B$30,2,0),"?"))</f>
        <v/>
      </c>
      <c r="AL84" s="22" t="str">
        <f>IF(DATOS_FORMS!AL84="","",IFERROR(VLOOKUP(TRIM(DATOS_FORMS!AL84),ESCALAS!$A$25:$B$30,2,0),"?"))</f>
        <v/>
      </c>
      <c r="AM84" s="22" t="str">
        <f>IF(DATOS_FORMS!AM84="","",IFERROR(VLOOKUP(TRIM(DATOS_FORMS!AM84),ESCALAS!$A$35:$B$41,2,0),"?"))</f>
        <v/>
      </c>
      <c r="AN84" s="22" t="str">
        <f>IF(DATOS_FORMS!AN84="","",IFERROR(VLOOKUP(TRIM(DATOS_FORMS!AN84),ESCALAS!$A$35:$B$41,2,0),"?"))</f>
        <v/>
      </c>
      <c r="AO84" s="22" t="str">
        <f>IF(DATOS_FORMS!AO84="","",IFERROR(VLOOKUP(TRIM(DATOS_FORMS!AO84),ESCALAS!$A$35:$B$41,2,0),"?"))</f>
        <v/>
      </c>
      <c r="AP84" s="22" t="str">
        <f>IF(DATOS_FORMS!AP84="","",IFERROR(VLOOKUP(TRIM(DATOS_FORMS!AP84),ESCALAS!$A$35:$B$41,2,0),"?"))</f>
        <v/>
      </c>
      <c r="AQ84" s="22" t="str">
        <f>IF(DATOS_FORMS!AQ84="","",IFERROR(VLOOKUP(TRIM(DATOS_FORMS!AQ84),ESCALAS!$A$35:$B$41,2,0),"?"))</f>
        <v/>
      </c>
      <c r="AR84" s="22" t="str">
        <f>IF(DATOS_FORMS!AR84="","",IFERROR(VLOOKUP(TRIM(DATOS_FORMS!AR84),ESCALAS!$A$35:$B$41,2,0),"?"))</f>
        <v/>
      </c>
      <c r="AS84" s="22" t="str">
        <f>IF(DATOS_FORMS!AS84="","",IFERROR(VLOOKUP(TRIM(DATOS_FORMS!AS84),ESCALAS!$A$35:$B$41,2,0),"?"))</f>
        <v/>
      </c>
      <c r="AT84" s="22" t="str">
        <f>IF(DATOS_FORMS!AT84="","",IFERROR(VLOOKUP(TRIM(DATOS_FORMS!AT84),ESCALAS!$A$35:$B$41,2,0),"?"))</f>
        <v/>
      </c>
      <c r="AU84" s="22" t="str">
        <f>IF(DATOS_FORMS!AU84="","",IFERROR(VLOOKUP(TRIM(DATOS_FORMS!AU84),ESCALAS!$A$35:$B$41,2,0),"?"))</f>
        <v/>
      </c>
      <c r="AV84" s="22" t="str">
        <f>IF(DATOS_FORMS!AV84="","",IFERROR(VLOOKUP(TRIM(DATOS_FORMS!AV84),ESCALAS!$A$46:$B$49,2,0),"?"))</f>
        <v/>
      </c>
      <c r="AW84" s="22" t="str">
        <f>IF(DATOS_FORMS!AW84="","",IFERROR(VLOOKUP(TRIM(DATOS_FORMS!AW84),ESCALAS!$A$46:$B$49,2,0),"?"))</f>
        <v/>
      </c>
      <c r="AX84" s="22" t="str">
        <f>IF(DATOS_FORMS!AX84="","",IFERROR(VLOOKUP(TRIM(DATOS_FORMS!AX84),ESCALAS!$A$46:$B$49,2,0),"?"))</f>
        <v/>
      </c>
      <c r="AY84" s="22" t="str">
        <f>IF(DATOS_FORMS!AY84="","",IFERROR(VLOOKUP(TRIM(DATOS_FORMS!AY84),ESCALAS!$A$46:$B$49,2,0),"?"))</f>
        <v/>
      </c>
      <c r="AZ84" s="22" t="str">
        <f>IF(DATOS_FORMS!AZ84="","",IFERROR(VLOOKUP(TRIM(DATOS_FORMS!AZ84),ESCALAS!$A$46:$B$49,2,0),"?"))</f>
        <v/>
      </c>
      <c r="BA84" s="22" t="str">
        <f>IF(DATOS_FORMS!BA84="","",IFERROR(VLOOKUP(TRIM(DATOS_FORMS!BA84),ESCALAS!$A$46:$B$49,2,0),"?"))</f>
        <v/>
      </c>
      <c r="BB84" s="22" t="str">
        <f>IF(DATOS_FORMS!BB84="","",IFERROR(VLOOKUP(TRIM(DATOS_FORMS!BB84),ESCALAS!$A$46:$B$49,2,0),"?"))</f>
        <v/>
      </c>
      <c r="BC84" s="22" t="str">
        <f>IF(DATOS_FORMS!BC84="","",IFERROR(VLOOKUP(TRIM(DATOS_FORMS!BC84),ESCALAS!$A$46:$B$49,2,0),"?"))</f>
        <v/>
      </c>
      <c r="BD84" s="22" t="str">
        <f>IF(DATOS_FORMS!BD84="","",IFERROR(VLOOKUP(TRIM(DATOS_FORMS!BD84),ESCALAS!$A$46:$B$49,2,0),"?"))</f>
        <v/>
      </c>
      <c r="BE84" s="22" t="str">
        <f>IF(DATOS_FORMS!BE84="","",IFERROR(VLOOKUP(TRIM(DATOS_FORMS!BE84),ESCALAS!$A$46:$B$49,2,0),"?"))</f>
        <v/>
      </c>
      <c r="BF84" s="22" t="str">
        <f>IF(DATOS_FORMS!BF84="","",IFERROR(VLOOKUP(TRIM(DATOS_FORMS!BF84),ESCALAS!$A$46:$B$49,2,0),"?"))</f>
        <v/>
      </c>
      <c r="BG84" s="22" t="str">
        <f>IF(DATOS_FORMS!BG84="","",IFERROR(VLOOKUP(TRIM(DATOS_FORMS!BG84),ESCALAS!$A$46:$B$49,2,0),"?"))</f>
        <v/>
      </c>
      <c r="BH84" s="22" t="str">
        <f>IF(DATOS_FORMS!BH84="","",IFERROR(VLOOKUP(TRIM(DATOS_FORMS!BH84),ESCALAS!$A$46:$B$49,2,0),"?"))</f>
        <v/>
      </c>
      <c r="BI84" s="22" t="str">
        <f>IF(DATOS_FORMS!BI84="","",IFERROR(VLOOKUP(TRIM(DATOS_FORMS!BI84),ESCALAS!$A$46:$B$49,2,0),"?"))</f>
        <v/>
      </c>
      <c r="BJ84" s="22" t="str">
        <f>IF(DATOS_FORMS!BJ84="","",IFERROR(VLOOKUP(TRIM(DATOS_FORMS!BJ84),ESCALAS!$A$46:$B$49,2,0),"?"))</f>
        <v/>
      </c>
    </row>
    <row r="85" spans="1:62" x14ac:dyDescent="0.25">
      <c r="A85" s="22" t="str">
        <f>IF(DATOS_FORMS!B85="","",ROW()-1)</f>
        <v/>
      </c>
      <c r="B85" s="22" t="str">
        <f>IF(DATOS_FORMS!B85="","",IFERROR(VALUE(TRIM(DATOS_FORMS!B85)),IFERROR(VALUE(LEFT(TRIM(DATOS_FORMS!B85),FIND(" ",TRIM(DATOS_FORMS!B85)&amp;" ")-1)),"?")))</f>
        <v/>
      </c>
      <c r="C85" s="22" t="str">
        <f>IF(DATOS_FORMS!C85="","",IFERROR(VLOOKUP(TRIM(DATOS_FORMS!C85),ESCALAS!$A$54:$B$55,2,0),"?"))</f>
        <v/>
      </c>
      <c r="D85" s="22" t="str">
        <f>IF(DATOS_FORMS!D85="","",IFERROR(VLOOKUP(TRIM(DATOS_FORMS!D85),ESCALAS!$A$67:$B$68,2,0),"?"))</f>
        <v/>
      </c>
      <c r="E85" s="23" t="str">
        <f>IF(DATOS_FORMS!E85="","",DATOS_FORMS!E85)</f>
        <v/>
      </c>
      <c r="F85" s="23" t="str">
        <f>IF(DATOS_FORMS!F85="","",DATOS_FORMS!F85)</f>
        <v/>
      </c>
      <c r="G85" s="22" t="str">
        <f>IF(DATOS_FORMS!G85="","",IFERROR(VLOOKUP(TRIM(DATOS_FORMS!G85),ESCALAS!$A$60:$B$62,2,0),"?"))</f>
        <v/>
      </c>
      <c r="H85" s="23" t="str">
        <f>IF(DATOS_FORMS!H85="","",DATOS_FORMS!H85)</f>
        <v/>
      </c>
      <c r="I85" s="22" t="str">
        <f>IF(DATOS_FORMS!I85="","",IFERROR(VLOOKUP(TRIM(DATOS_FORMS!I85),ESCALAS!$A$60:$B$62,2,0),"?"))</f>
        <v/>
      </c>
      <c r="J85" s="22" t="str">
        <f>IF(DATOS_FORMS!J85="","",IFERROR(VLOOKUP(TRIM(DATOS_FORMS!J85),ESCALAS!$A$73:$B$86,2,0),7))</f>
        <v/>
      </c>
      <c r="K85" s="22" t="str">
        <f>IF(DATOS_FORMS!K85="","",IFERROR(VLOOKUP(TRIM(DATOS_FORMS!K85),ESCALAS!$A$6:$B$12,2,0),"?"))</f>
        <v/>
      </c>
      <c r="L85" s="22" t="str">
        <f>IF(DATOS_FORMS!L85="","",IFERROR(VLOOKUP(TRIM(DATOS_FORMS!L85),ESCALAS!$A$6:$B$12,2,0),"?"))</f>
        <v/>
      </c>
      <c r="M85" s="22" t="str">
        <f>IF(DATOS_FORMS!M85="","",IFERROR(VLOOKUP(TRIM(DATOS_FORMS!M85),ESCALAS!$A$6:$B$12,2,0),"?"))</f>
        <v/>
      </c>
      <c r="N85" s="22" t="str">
        <f>IF(DATOS_FORMS!N85="","",IFERROR(VLOOKUP(TRIM(DATOS_FORMS!N85),ESCALAS!$A$6:$B$12,2,0),"?"))</f>
        <v/>
      </c>
      <c r="O85" s="22" t="str">
        <f>IF(DATOS_FORMS!O85="","",IFERROR(VLOOKUP(TRIM(DATOS_FORMS!O85),ESCALAS!$A$6:$B$12,2,0),"?"))</f>
        <v/>
      </c>
      <c r="P85" s="22" t="str">
        <f>IF(DATOS_FORMS!P85="","",IFERROR(VLOOKUP(TRIM(DATOS_FORMS!P85),ESCALAS!$A$6:$B$12,2,0),"?"))</f>
        <v/>
      </c>
      <c r="Q85" s="22" t="str">
        <f>IF(DATOS_FORMS!Q85="","",IFERROR(VLOOKUP(TRIM(DATOS_FORMS!Q85),ESCALAS!$A$6:$B$12,2,0),"?"))</f>
        <v/>
      </c>
      <c r="R85" s="22" t="str">
        <f>IF(DATOS_FORMS!R85="","",IFERROR(VLOOKUP(TRIM(DATOS_FORMS!R85),ESCALAS!$A$6:$B$12,2,0),"?"))</f>
        <v/>
      </c>
      <c r="S85" s="22" t="str">
        <f>IF(DATOS_FORMS!S85="","",IFERROR(VLOOKUP(TRIM(DATOS_FORMS!S85),ESCALAS!$A$6:$B$12,2,0),"?"))</f>
        <v/>
      </c>
      <c r="T85" s="22" t="str">
        <f>IF(DATOS_FORMS!T85="","",IFERROR(VLOOKUP(TRIM(DATOS_FORMS!T85),ESCALAS!$A$6:$B$12,2,0),"?"))</f>
        <v/>
      </c>
      <c r="U85" s="22" t="str">
        <f>IF(DATOS_FORMS!U85="","",IFERROR(VLOOKUP(TRIM(DATOS_FORMS!U85),ESCALAS!$A$17:$B$20,2,0),"?"))</f>
        <v/>
      </c>
      <c r="V85" s="22" t="str">
        <f>IF(DATOS_FORMS!V85="","",IFERROR(VLOOKUP(TRIM(DATOS_FORMS!V85),ESCALAS!$A$17:$B$20,2,0),"?"))</f>
        <v/>
      </c>
      <c r="W85" s="22" t="str">
        <f>IF(DATOS_FORMS!W85="","",IFERROR(VLOOKUP(TRIM(DATOS_FORMS!W85),ESCALAS!$A$17:$B$20,2,0),"?"))</f>
        <v/>
      </c>
      <c r="X85" s="22" t="str">
        <f>IF(DATOS_FORMS!X85="","",IFERROR(VLOOKUP(TRIM(DATOS_FORMS!X85),ESCALAS!$A$17:$B$20,2,0),"?"))</f>
        <v/>
      </c>
      <c r="Y85" s="22" t="str">
        <f>IF(DATOS_FORMS!Y85="","",IFERROR(VLOOKUP(TRIM(DATOS_FORMS!Y85),ESCALAS!$A$17:$B$20,2,0),"?"))</f>
        <v/>
      </c>
      <c r="Z85" s="22" t="str">
        <f>IF(DATOS_FORMS!Z85="","",IFERROR(VLOOKUP(TRIM(DATOS_FORMS!Z85),ESCALAS!$A$17:$B$20,2,0),"?"))</f>
        <v/>
      </c>
      <c r="AA85" s="22" t="str">
        <f>IF(DATOS_FORMS!AA85="","",IFERROR(VLOOKUP(TRIM(DATOS_FORMS!AA85),ESCALAS!$A$17:$B$20,2,0),"?"))</f>
        <v/>
      </c>
      <c r="AB85" s="22" t="str">
        <f>IF(DATOS_FORMS!AB85="","",IFERROR(VLOOKUP(TRIM(DATOS_FORMS!AB85),ESCALAS!$A$17:$B$20,2,0),"?"))</f>
        <v/>
      </c>
      <c r="AC85" s="22" t="str">
        <f>IF(DATOS_FORMS!AC85="","",IFERROR(VLOOKUP(TRIM(DATOS_FORMS!AC85),ESCALAS!$A$25:$B$30,2,0),"?"))</f>
        <v/>
      </c>
      <c r="AD85" s="22" t="str">
        <f>IF(DATOS_FORMS!AD85="","",IFERROR(VLOOKUP(TRIM(DATOS_FORMS!AD85),ESCALAS!$A$25:$B$30,2,0),"?"))</f>
        <v/>
      </c>
      <c r="AE85" s="22" t="str">
        <f>IF(DATOS_FORMS!AE85="","",IFERROR(VLOOKUP(TRIM(DATOS_FORMS!AE85),ESCALAS!$A$25:$B$30,2,0),"?"))</f>
        <v/>
      </c>
      <c r="AF85" s="22" t="str">
        <f>IF(DATOS_FORMS!AF85="","",IFERROR(VLOOKUP(TRIM(DATOS_FORMS!AF85),ESCALAS!$A$25:$B$30,2,0),"?"))</f>
        <v/>
      </c>
      <c r="AG85" s="22" t="str">
        <f>IF(DATOS_FORMS!AG85="","",IFERROR(VLOOKUP(TRIM(DATOS_FORMS!AG85),ESCALAS!$A$25:$B$30,2,0),"?"))</f>
        <v/>
      </c>
      <c r="AH85" s="22" t="str">
        <f>IF(DATOS_FORMS!AH85="","",IFERROR(VLOOKUP(TRIM(DATOS_FORMS!AH85),ESCALAS!$A$25:$B$30,2,0),"?"))</f>
        <v/>
      </c>
      <c r="AI85" s="22" t="str">
        <f>IF(DATOS_FORMS!AI85="","",IFERROR(VLOOKUP(TRIM(DATOS_FORMS!AI85),ESCALAS!$A$25:$B$30,2,0),"?"))</f>
        <v/>
      </c>
      <c r="AJ85" s="22" t="str">
        <f>IF(DATOS_FORMS!AJ85="","",IFERROR(VLOOKUP(TRIM(DATOS_FORMS!AJ85),ESCALAS!$A$25:$B$30,2,0),"?"))</f>
        <v/>
      </c>
      <c r="AK85" s="22" t="str">
        <f>IF(DATOS_FORMS!AK85="","",IFERROR(VLOOKUP(TRIM(DATOS_FORMS!AK85),ESCALAS!$A$25:$B$30,2,0),"?"))</f>
        <v/>
      </c>
      <c r="AL85" s="22" t="str">
        <f>IF(DATOS_FORMS!AL85="","",IFERROR(VLOOKUP(TRIM(DATOS_FORMS!AL85),ESCALAS!$A$25:$B$30,2,0),"?"))</f>
        <v/>
      </c>
      <c r="AM85" s="22" t="str">
        <f>IF(DATOS_FORMS!AM85="","",IFERROR(VLOOKUP(TRIM(DATOS_FORMS!AM85),ESCALAS!$A$35:$B$41,2,0),"?"))</f>
        <v/>
      </c>
      <c r="AN85" s="22" t="str">
        <f>IF(DATOS_FORMS!AN85="","",IFERROR(VLOOKUP(TRIM(DATOS_FORMS!AN85),ESCALAS!$A$35:$B$41,2,0),"?"))</f>
        <v/>
      </c>
      <c r="AO85" s="22" t="str">
        <f>IF(DATOS_FORMS!AO85="","",IFERROR(VLOOKUP(TRIM(DATOS_FORMS!AO85),ESCALAS!$A$35:$B$41,2,0),"?"))</f>
        <v/>
      </c>
      <c r="AP85" s="22" t="str">
        <f>IF(DATOS_FORMS!AP85="","",IFERROR(VLOOKUP(TRIM(DATOS_FORMS!AP85),ESCALAS!$A$35:$B$41,2,0),"?"))</f>
        <v/>
      </c>
      <c r="AQ85" s="22" t="str">
        <f>IF(DATOS_FORMS!AQ85="","",IFERROR(VLOOKUP(TRIM(DATOS_FORMS!AQ85),ESCALAS!$A$35:$B$41,2,0),"?"))</f>
        <v/>
      </c>
      <c r="AR85" s="22" t="str">
        <f>IF(DATOS_FORMS!AR85="","",IFERROR(VLOOKUP(TRIM(DATOS_FORMS!AR85),ESCALAS!$A$35:$B$41,2,0),"?"))</f>
        <v/>
      </c>
      <c r="AS85" s="22" t="str">
        <f>IF(DATOS_FORMS!AS85="","",IFERROR(VLOOKUP(TRIM(DATOS_FORMS!AS85),ESCALAS!$A$35:$B$41,2,0),"?"))</f>
        <v/>
      </c>
      <c r="AT85" s="22" t="str">
        <f>IF(DATOS_FORMS!AT85="","",IFERROR(VLOOKUP(TRIM(DATOS_FORMS!AT85),ESCALAS!$A$35:$B$41,2,0),"?"))</f>
        <v/>
      </c>
      <c r="AU85" s="22" t="str">
        <f>IF(DATOS_FORMS!AU85="","",IFERROR(VLOOKUP(TRIM(DATOS_FORMS!AU85),ESCALAS!$A$35:$B$41,2,0),"?"))</f>
        <v/>
      </c>
      <c r="AV85" s="22" t="str">
        <f>IF(DATOS_FORMS!AV85="","",IFERROR(VLOOKUP(TRIM(DATOS_FORMS!AV85),ESCALAS!$A$46:$B$49,2,0),"?"))</f>
        <v/>
      </c>
      <c r="AW85" s="22" t="str">
        <f>IF(DATOS_FORMS!AW85="","",IFERROR(VLOOKUP(TRIM(DATOS_FORMS!AW85),ESCALAS!$A$46:$B$49,2,0),"?"))</f>
        <v/>
      </c>
      <c r="AX85" s="22" t="str">
        <f>IF(DATOS_FORMS!AX85="","",IFERROR(VLOOKUP(TRIM(DATOS_FORMS!AX85),ESCALAS!$A$46:$B$49,2,0),"?"))</f>
        <v/>
      </c>
      <c r="AY85" s="22" t="str">
        <f>IF(DATOS_FORMS!AY85="","",IFERROR(VLOOKUP(TRIM(DATOS_FORMS!AY85),ESCALAS!$A$46:$B$49,2,0),"?"))</f>
        <v/>
      </c>
      <c r="AZ85" s="22" t="str">
        <f>IF(DATOS_FORMS!AZ85="","",IFERROR(VLOOKUP(TRIM(DATOS_FORMS!AZ85),ESCALAS!$A$46:$B$49,2,0),"?"))</f>
        <v/>
      </c>
      <c r="BA85" s="22" t="str">
        <f>IF(DATOS_FORMS!BA85="","",IFERROR(VLOOKUP(TRIM(DATOS_FORMS!BA85),ESCALAS!$A$46:$B$49,2,0),"?"))</f>
        <v/>
      </c>
      <c r="BB85" s="22" t="str">
        <f>IF(DATOS_FORMS!BB85="","",IFERROR(VLOOKUP(TRIM(DATOS_FORMS!BB85),ESCALAS!$A$46:$B$49,2,0),"?"))</f>
        <v/>
      </c>
      <c r="BC85" s="22" t="str">
        <f>IF(DATOS_FORMS!BC85="","",IFERROR(VLOOKUP(TRIM(DATOS_FORMS!BC85),ESCALAS!$A$46:$B$49,2,0),"?"))</f>
        <v/>
      </c>
      <c r="BD85" s="22" t="str">
        <f>IF(DATOS_FORMS!BD85="","",IFERROR(VLOOKUP(TRIM(DATOS_FORMS!BD85),ESCALAS!$A$46:$B$49,2,0),"?"))</f>
        <v/>
      </c>
      <c r="BE85" s="22" t="str">
        <f>IF(DATOS_FORMS!BE85="","",IFERROR(VLOOKUP(TRIM(DATOS_FORMS!BE85),ESCALAS!$A$46:$B$49,2,0),"?"))</f>
        <v/>
      </c>
      <c r="BF85" s="22" t="str">
        <f>IF(DATOS_FORMS!BF85="","",IFERROR(VLOOKUP(TRIM(DATOS_FORMS!BF85),ESCALAS!$A$46:$B$49,2,0),"?"))</f>
        <v/>
      </c>
      <c r="BG85" s="22" t="str">
        <f>IF(DATOS_FORMS!BG85="","",IFERROR(VLOOKUP(TRIM(DATOS_FORMS!BG85),ESCALAS!$A$46:$B$49,2,0),"?"))</f>
        <v/>
      </c>
      <c r="BH85" s="22" t="str">
        <f>IF(DATOS_FORMS!BH85="","",IFERROR(VLOOKUP(TRIM(DATOS_FORMS!BH85),ESCALAS!$A$46:$B$49,2,0),"?"))</f>
        <v/>
      </c>
      <c r="BI85" s="22" t="str">
        <f>IF(DATOS_FORMS!BI85="","",IFERROR(VLOOKUP(TRIM(DATOS_FORMS!BI85),ESCALAS!$A$46:$B$49,2,0),"?"))</f>
        <v/>
      </c>
      <c r="BJ85" s="22" t="str">
        <f>IF(DATOS_FORMS!BJ85="","",IFERROR(VLOOKUP(TRIM(DATOS_FORMS!BJ85),ESCALAS!$A$46:$B$49,2,0),"?"))</f>
        <v/>
      </c>
    </row>
    <row r="86" spans="1:62" x14ac:dyDescent="0.25">
      <c r="A86" s="22" t="str">
        <f>IF(DATOS_FORMS!B86="","",ROW()-1)</f>
        <v/>
      </c>
      <c r="B86" s="22" t="str">
        <f>IF(DATOS_FORMS!B86="","",IFERROR(VALUE(TRIM(DATOS_FORMS!B86)),IFERROR(VALUE(LEFT(TRIM(DATOS_FORMS!B86),FIND(" ",TRIM(DATOS_FORMS!B86)&amp;" ")-1)),"?")))</f>
        <v/>
      </c>
      <c r="C86" s="22" t="str">
        <f>IF(DATOS_FORMS!C86="","",IFERROR(VLOOKUP(TRIM(DATOS_FORMS!C86),ESCALAS!$A$54:$B$55,2,0),"?"))</f>
        <v/>
      </c>
      <c r="D86" s="22" t="str">
        <f>IF(DATOS_FORMS!D86="","",IFERROR(VLOOKUP(TRIM(DATOS_FORMS!D86),ESCALAS!$A$67:$B$68,2,0),"?"))</f>
        <v/>
      </c>
      <c r="E86" s="23" t="str">
        <f>IF(DATOS_FORMS!E86="","",DATOS_FORMS!E86)</f>
        <v/>
      </c>
      <c r="F86" s="23" t="str">
        <f>IF(DATOS_FORMS!F86="","",DATOS_FORMS!F86)</f>
        <v/>
      </c>
      <c r="G86" s="22" t="str">
        <f>IF(DATOS_FORMS!G86="","",IFERROR(VLOOKUP(TRIM(DATOS_FORMS!G86),ESCALAS!$A$60:$B$62,2,0),"?"))</f>
        <v/>
      </c>
      <c r="H86" s="23" t="str">
        <f>IF(DATOS_FORMS!H86="","",DATOS_FORMS!H86)</f>
        <v/>
      </c>
      <c r="I86" s="22" t="str">
        <f>IF(DATOS_FORMS!I86="","",IFERROR(VLOOKUP(TRIM(DATOS_FORMS!I86),ESCALAS!$A$60:$B$62,2,0),"?"))</f>
        <v/>
      </c>
      <c r="J86" s="22" t="str">
        <f>IF(DATOS_FORMS!J86="","",IFERROR(VLOOKUP(TRIM(DATOS_FORMS!J86),ESCALAS!$A$73:$B$86,2,0),7))</f>
        <v/>
      </c>
      <c r="K86" s="22" t="str">
        <f>IF(DATOS_FORMS!K86="","",IFERROR(VLOOKUP(TRIM(DATOS_FORMS!K86),ESCALAS!$A$6:$B$12,2,0),"?"))</f>
        <v/>
      </c>
      <c r="L86" s="22" t="str">
        <f>IF(DATOS_FORMS!L86="","",IFERROR(VLOOKUP(TRIM(DATOS_FORMS!L86),ESCALAS!$A$6:$B$12,2,0),"?"))</f>
        <v/>
      </c>
      <c r="M86" s="22" t="str">
        <f>IF(DATOS_FORMS!M86="","",IFERROR(VLOOKUP(TRIM(DATOS_FORMS!M86),ESCALAS!$A$6:$B$12,2,0),"?"))</f>
        <v/>
      </c>
      <c r="N86" s="22" t="str">
        <f>IF(DATOS_FORMS!N86="","",IFERROR(VLOOKUP(TRIM(DATOS_FORMS!N86),ESCALAS!$A$6:$B$12,2,0),"?"))</f>
        <v/>
      </c>
      <c r="O86" s="22" t="str">
        <f>IF(DATOS_FORMS!O86="","",IFERROR(VLOOKUP(TRIM(DATOS_FORMS!O86),ESCALAS!$A$6:$B$12,2,0),"?"))</f>
        <v/>
      </c>
      <c r="P86" s="22" t="str">
        <f>IF(DATOS_FORMS!P86="","",IFERROR(VLOOKUP(TRIM(DATOS_FORMS!P86),ESCALAS!$A$6:$B$12,2,0),"?"))</f>
        <v/>
      </c>
      <c r="Q86" s="22" t="str">
        <f>IF(DATOS_FORMS!Q86="","",IFERROR(VLOOKUP(TRIM(DATOS_FORMS!Q86),ESCALAS!$A$6:$B$12,2,0),"?"))</f>
        <v/>
      </c>
      <c r="R86" s="22" t="str">
        <f>IF(DATOS_FORMS!R86="","",IFERROR(VLOOKUP(TRIM(DATOS_FORMS!R86),ESCALAS!$A$6:$B$12,2,0),"?"))</f>
        <v/>
      </c>
      <c r="S86" s="22" t="str">
        <f>IF(DATOS_FORMS!S86="","",IFERROR(VLOOKUP(TRIM(DATOS_FORMS!S86),ESCALAS!$A$6:$B$12,2,0),"?"))</f>
        <v/>
      </c>
      <c r="T86" s="22" t="str">
        <f>IF(DATOS_FORMS!T86="","",IFERROR(VLOOKUP(TRIM(DATOS_FORMS!T86),ESCALAS!$A$6:$B$12,2,0),"?"))</f>
        <v/>
      </c>
      <c r="U86" s="22" t="str">
        <f>IF(DATOS_FORMS!U86="","",IFERROR(VLOOKUP(TRIM(DATOS_FORMS!U86),ESCALAS!$A$17:$B$20,2,0),"?"))</f>
        <v/>
      </c>
      <c r="V86" s="22" t="str">
        <f>IF(DATOS_FORMS!V86="","",IFERROR(VLOOKUP(TRIM(DATOS_FORMS!V86),ESCALAS!$A$17:$B$20,2,0),"?"))</f>
        <v/>
      </c>
      <c r="W86" s="22" t="str">
        <f>IF(DATOS_FORMS!W86="","",IFERROR(VLOOKUP(TRIM(DATOS_FORMS!W86),ESCALAS!$A$17:$B$20,2,0),"?"))</f>
        <v/>
      </c>
      <c r="X86" s="22" t="str">
        <f>IF(DATOS_FORMS!X86="","",IFERROR(VLOOKUP(TRIM(DATOS_FORMS!X86),ESCALAS!$A$17:$B$20,2,0),"?"))</f>
        <v/>
      </c>
      <c r="Y86" s="22" t="str">
        <f>IF(DATOS_FORMS!Y86="","",IFERROR(VLOOKUP(TRIM(DATOS_FORMS!Y86),ESCALAS!$A$17:$B$20,2,0),"?"))</f>
        <v/>
      </c>
      <c r="Z86" s="22" t="str">
        <f>IF(DATOS_FORMS!Z86="","",IFERROR(VLOOKUP(TRIM(DATOS_FORMS!Z86),ESCALAS!$A$17:$B$20,2,0),"?"))</f>
        <v/>
      </c>
      <c r="AA86" s="22" t="str">
        <f>IF(DATOS_FORMS!AA86="","",IFERROR(VLOOKUP(TRIM(DATOS_FORMS!AA86),ESCALAS!$A$17:$B$20,2,0),"?"))</f>
        <v/>
      </c>
      <c r="AB86" s="22" t="str">
        <f>IF(DATOS_FORMS!AB86="","",IFERROR(VLOOKUP(TRIM(DATOS_FORMS!AB86),ESCALAS!$A$17:$B$20,2,0),"?"))</f>
        <v/>
      </c>
      <c r="AC86" s="22" t="str">
        <f>IF(DATOS_FORMS!AC86="","",IFERROR(VLOOKUP(TRIM(DATOS_FORMS!AC86),ESCALAS!$A$25:$B$30,2,0),"?"))</f>
        <v/>
      </c>
      <c r="AD86" s="22" t="str">
        <f>IF(DATOS_FORMS!AD86="","",IFERROR(VLOOKUP(TRIM(DATOS_FORMS!AD86),ESCALAS!$A$25:$B$30,2,0),"?"))</f>
        <v/>
      </c>
      <c r="AE86" s="22" t="str">
        <f>IF(DATOS_FORMS!AE86="","",IFERROR(VLOOKUP(TRIM(DATOS_FORMS!AE86),ESCALAS!$A$25:$B$30,2,0),"?"))</f>
        <v/>
      </c>
      <c r="AF86" s="22" t="str">
        <f>IF(DATOS_FORMS!AF86="","",IFERROR(VLOOKUP(TRIM(DATOS_FORMS!AF86),ESCALAS!$A$25:$B$30,2,0),"?"))</f>
        <v/>
      </c>
      <c r="AG86" s="22" t="str">
        <f>IF(DATOS_FORMS!AG86="","",IFERROR(VLOOKUP(TRIM(DATOS_FORMS!AG86),ESCALAS!$A$25:$B$30,2,0),"?"))</f>
        <v/>
      </c>
      <c r="AH86" s="22" t="str">
        <f>IF(DATOS_FORMS!AH86="","",IFERROR(VLOOKUP(TRIM(DATOS_FORMS!AH86),ESCALAS!$A$25:$B$30,2,0),"?"))</f>
        <v/>
      </c>
      <c r="AI86" s="22" t="str">
        <f>IF(DATOS_FORMS!AI86="","",IFERROR(VLOOKUP(TRIM(DATOS_FORMS!AI86),ESCALAS!$A$25:$B$30,2,0),"?"))</f>
        <v/>
      </c>
      <c r="AJ86" s="22" t="str">
        <f>IF(DATOS_FORMS!AJ86="","",IFERROR(VLOOKUP(TRIM(DATOS_FORMS!AJ86),ESCALAS!$A$25:$B$30,2,0),"?"))</f>
        <v/>
      </c>
      <c r="AK86" s="22" t="str">
        <f>IF(DATOS_FORMS!AK86="","",IFERROR(VLOOKUP(TRIM(DATOS_FORMS!AK86),ESCALAS!$A$25:$B$30,2,0),"?"))</f>
        <v/>
      </c>
      <c r="AL86" s="22" t="str">
        <f>IF(DATOS_FORMS!AL86="","",IFERROR(VLOOKUP(TRIM(DATOS_FORMS!AL86),ESCALAS!$A$25:$B$30,2,0),"?"))</f>
        <v/>
      </c>
      <c r="AM86" s="22" t="str">
        <f>IF(DATOS_FORMS!AM86="","",IFERROR(VLOOKUP(TRIM(DATOS_FORMS!AM86),ESCALAS!$A$35:$B$41,2,0),"?"))</f>
        <v/>
      </c>
      <c r="AN86" s="22" t="str">
        <f>IF(DATOS_FORMS!AN86="","",IFERROR(VLOOKUP(TRIM(DATOS_FORMS!AN86),ESCALAS!$A$35:$B$41,2,0),"?"))</f>
        <v/>
      </c>
      <c r="AO86" s="22" t="str">
        <f>IF(DATOS_FORMS!AO86="","",IFERROR(VLOOKUP(TRIM(DATOS_FORMS!AO86),ESCALAS!$A$35:$B$41,2,0),"?"))</f>
        <v/>
      </c>
      <c r="AP86" s="22" t="str">
        <f>IF(DATOS_FORMS!AP86="","",IFERROR(VLOOKUP(TRIM(DATOS_FORMS!AP86),ESCALAS!$A$35:$B$41,2,0),"?"))</f>
        <v/>
      </c>
      <c r="AQ86" s="22" t="str">
        <f>IF(DATOS_FORMS!AQ86="","",IFERROR(VLOOKUP(TRIM(DATOS_FORMS!AQ86),ESCALAS!$A$35:$B$41,2,0),"?"))</f>
        <v/>
      </c>
      <c r="AR86" s="22" t="str">
        <f>IF(DATOS_FORMS!AR86="","",IFERROR(VLOOKUP(TRIM(DATOS_FORMS!AR86),ESCALAS!$A$35:$B$41,2,0),"?"))</f>
        <v/>
      </c>
      <c r="AS86" s="22" t="str">
        <f>IF(DATOS_FORMS!AS86="","",IFERROR(VLOOKUP(TRIM(DATOS_FORMS!AS86),ESCALAS!$A$35:$B$41,2,0),"?"))</f>
        <v/>
      </c>
      <c r="AT86" s="22" t="str">
        <f>IF(DATOS_FORMS!AT86="","",IFERROR(VLOOKUP(TRIM(DATOS_FORMS!AT86),ESCALAS!$A$35:$B$41,2,0),"?"))</f>
        <v/>
      </c>
      <c r="AU86" s="22" t="str">
        <f>IF(DATOS_FORMS!AU86="","",IFERROR(VLOOKUP(TRIM(DATOS_FORMS!AU86),ESCALAS!$A$35:$B$41,2,0),"?"))</f>
        <v/>
      </c>
      <c r="AV86" s="22" t="str">
        <f>IF(DATOS_FORMS!AV86="","",IFERROR(VLOOKUP(TRIM(DATOS_FORMS!AV86),ESCALAS!$A$46:$B$49,2,0),"?"))</f>
        <v/>
      </c>
      <c r="AW86" s="22" t="str">
        <f>IF(DATOS_FORMS!AW86="","",IFERROR(VLOOKUP(TRIM(DATOS_FORMS!AW86),ESCALAS!$A$46:$B$49,2,0),"?"))</f>
        <v/>
      </c>
      <c r="AX86" s="22" t="str">
        <f>IF(DATOS_FORMS!AX86="","",IFERROR(VLOOKUP(TRIM(DATOS_FORMS!AX86),ESCALAS!$A$46:$B$49,2,0),"?"))</f>
        <v/>
      </c>
      <c r="AY86" s="22" t="str">
        <f>IF(DATOS_FORMS!AY86="","",IFERROR(VLOOKUP(TRIM(DATOS_FORMS!AY86),ESCALAS!$A$46:$B$49,2,0),"?"))</f>
        <v/>
      </c>
      <c r="AZ86" s="22" t="str">
        <f>IF(DATOS_FORMS!AZ86="","",IFERROR(VLOOKUP(TRIM(DATOS_FORMS!AZ86),ESCALAS!$A$46:$B$49,2,0),"?"))</f>
        <v/>
      </c>
      <c r="BA86" s="22" t="str">
        <f>IF(DATOS_FORMS!BA86="","",IFERROR(VLOOKUP(TRIM(DATOS_FORMS!BA86),ESCALAS!$A$46:$B$49,2,0),"?"))</f>
        <v/>
      </c>
      <c r="BB86" s="22" t="str">
        <f>IF(DATOS_FORMS!BB86="","",IFERROR(VLOOKUP(TRIM(DATOS_FORMS!BB86),ESCALAS!$A$46:$B$49,2,0),"?"))</f>
        <v/>
      </c>
      <c r="BC86" s="22" t="str">
        <f>IF(DATOS_FORMS!BC86="","",IFERROR(VLOOKUP(TRIM(DATOS_FORMS!BC86),ESCALAS!$A$46:$B$49,2,0),"?"))</f>
        <v/>
      </c>
      <c r="BD86" s="22" t="str">
        <f>IF(DATOS_FORMS!BD86="","",IFERROR(VLOOKUP(TRIM(DATOS_FORMS!BD86),ESCALAS!$A$46:$B$49,2,0),"?"))</f>
        <v/>
      </c>
      <c r="BE86" s="22" t="str">
        <f>IF(DATOS_FORMS!BE86="","",IFERROR(VLOOKUP(TRIM(DATOS_FORMS!BE86),ESCALAS!$A$46:$B$49,2,0),"?"))</f>
        <v/>
      </c>
      <c r="BF86" s="22" t="str">
        <f>IF(DATOS_FORMS!BF86="","",IFERROR(VLOOKUP(TRIM(DATOS_FORMS!BF86),ESCALAS!$A$46:$B$49,2,0),"?"))</f>
        <v/>
      </c>
      <c r="BG86" s="22" t="str">
        <f>IF(DATOS_FORMS!BG86="","",IFERROR(VLOOKUP(TRIM(DATOS_FORMS!BG86),ESCALAS!$A$46:$B$49,2,0),"?"))</f>
        <v/>
      </c>
      <c r="BH86" s="22" t="str">
        <f>IF(DATOS_FORMS!BH86="","",IFERROR(VLOOKUP(TRIM(DATOS_FORMS!BH86),ESCALAS!$A$46:$B$49,2,0),"?"))</f>
        <v/>
      </c>
      <c r="BI86" s="22" t="str">
        <f>IF(DATOS_FORMS!BI86="","",IFERROR(VLOOKUP(TRIM(DATOS_FORMS!BI86),ESCALAS!$A$46:$B$49,2,0),"?"))</f>
        <v/>
      </c>
      <c r="BJ86" s="22" t="str">
        <f>IF(DATOS_FORMS!BJ86="","",IFERROR(VLOOKUP(TRIM(DATOS_FORMS!BJ86),ESCALAS!$A$46:$B$49,2,0),"?"))</f>
        <v/>
      </c>
    </row>
    <row r="87" spans="1:62" x14ac:dyDescent="0.25">
      <c r="A87" s="22" t="str">
        <f>IF(DATOS_FORMS!B87="","",ROW()-1)</f>
        <v/>
      </c>
      <c r="B87" s="22" t="str">
        <f>IF(DATOS_FORMS!B87="","",IFERROR(VALUE(TRIM(DATOS_FORMS!B87)),IFERROR(VALUE(LEFT(TRIM(DATOS_FORMS!B87),FIND(" ",TRIM(DATOS_FORMS!B87)&amp;" ")-1)),"?")))</f>
        <v/>
      </c>
      <c r="C87" s="22" t="str">
        <f>IF(DATOS_FORMS!C87="","",IFERROR(VLOOKUP(TRIM(DATOS_FORMS!C87),ESCALAS!$A$54:$B$55,2,0),"?"))</f>
        <v/>
      </c>
      <c r="D87" s="22" t="str">
        <f>IF(DATOS_FORMS!D87="","",IFERROR(VLOOKUP(TRIM(DATOS_FORMS!D87),ESCALAS!$A$67:$B$68,2,0),"?"))</f>
        <v/>
      </c>
      <c r="E87" s="23" t="str">
        <f>IF(DATOS_FORMS!E87="","",DATOS_FORMS!E87)</f>
        <v/>
      </c>
      <c r="F87" s="23" t="str">
        <f>IF(DATOS_FORMS!F87="","",DATOS_FORMS!F87)</f>
        <v/>
      </c>
      <c r="G87" s="22" t="str">
        <f>IF(DATOS_FORMS!G87="","",IFERROR(VLOOKUP(TRIM(DATOS_FORMS!G87),ESCALAS!$A$60:$B$62,2,0),"?"))</f>
        <v/>
      </c>
      <c r="H87" s="23" t="str">
        <f>IF(DATOS_FORMS!H87="","",DATOS_FORMS!H87)</f>
        <v/>
      </c>
      <c r="I87" s="22" t="str">
        <f>IF(DATOS_FORMS!I87="","",IFERROR(VLOOKUP(TRIM(DATOS_FORMS!I87),ESCALAS!$A$60:$B$62,2,0),"?"))</f>
        <v/>
      </c>
      <c r="J87" s="22" t="str">
        <f>IF(DATOS_FORMS!J87="","",IFERROR(VLOOKUP(TRIM(DATOS_FORMS!J87),ESCALAS!$A$73:$B$86,2,0),7))</f>
        <v/>
      </c>
      <c r="K87" s="22" t="str">
        <f>IF(DATOS_FORMS!K87="","",IFERROR(VLOOKUP(TRIM(DATOS_FORMS!K87),ESCALAS!$A$6:$B$12,2,0),"?"))</f>
        <v/>
      </c>
      <c r="L87" s="22" t="str">
        <f>IF(DATOS_FORMS!L87="","",IFERROR(VLOOKUP(TRIM(DATOS_FORMS!L87),ESCALAS!$A$6:$B$12,2,0),"?"))</f>
        <v/>
      </c>
      <c r="M87" s="22" t="str">
        <f>IF(DATOS_FORMS!M87="","",IFERROR(VLOOKUP(TRIM(DATOS_FORMS!M87),ESCALAS!$A$6:$B$12,2,0),"?"))</f>
        <v/>
      </c>
      <c r="N87" s="22" t="str">
        <f>IF(DATOS_FORMS!N87="","",IFERROR(VLOOKUP(TRIM(DATOS_FORMS!N87),ESCALAS!$A$6:$B$12,2,0),"?"))</f>
        <v/>
      </c>
      <c r="O87" s="22" t="str">
        <f>IF(DATOS_FORMS!O87="","",IFERROR(VLOOKUP(TRIM(DATOS_FORMS!O87),ESCALAS!$A$6:$B$12,2,0),"?"))</f>
        <v/>
      </c>
      <c r="P87" s="22" t="str">
        <f>IF(DATOS_FORMS!P87="","",IFERROR(VLOOKUP(TRIM(DATOS_FORMS!P87),ESCALAS!$A$6:$B$12,2,0),"?"))</f>
        <v/>
      </c>
      <c r="Q87" s="22" t="str">
        <f>IF(DATOS_FORMS!Q87="","",IFERROR(VLOOKUP(TRIM(DATOS_FORMS!Q87),ESCALAS!$A$6:$B$12,2,0),"?"))</f>
        <v/>
      </c>
      <c r="R87" s="22" t="str">
        <f>IF(DATOS_FORMS!R87="","",IFERROR(VLOOKUP(TRIM(DATOS_FORMS!R87),ESCALAS!$A$6:$B$12,2,0),"?"))</f>
        <v/>
      </c>
      <c r="S87" s="22" t="str">
        <f>IF(DATOS_FORMS!S87="","",IFERROR(VLOOKUP(TRIM(DATOS_FORMS!S87),ESCALAS!$A$6:$B$12,2,0),"?"))</f>
        <v/>
      </c>
      <c r="T87" s="22" t="str">
        <f>IF(DATOS_FORMS!T87="","",IFERROR(VLOOKUP(TRIM(DATOS_FORMS!T87),ESCALAS!$A$6:$B$12,2,0),"?"))</f>
        <v/>
      </c>
      <c r="U87" s="22" t="str">
        <f>IF(DATOS_FORMS!U87="","",IFERROR(VLOOKUP(TRIM(DATOS_FORMS!U87),ESCALAS!$A$17:$B$20,2,0),"?"))</f>
        <v/>
      </c>
      <c r="V87" s="22" t="str">
        <f>IF(DATOS_FORMS!V87="","",IFERROR(VLOOKUP(TRIM(DATOS_FORMS!V87),ESCALAS!$A$17:$B$20,2,0),"?"))</f>
        <v/>
      </c>
      <c r="W87" s="22" t="str">
        <f>IF(DATOS_FORMS!W87="","",IFERROR(VLOOKUP(TRIM(DATOS_FORMS!W87),ESCALAS!$A$17:$B$20,2,0),"?"))</f>
        <v/>
      </c>
      <c r="X87" s="22" t="str">
        <f>IF(DATOS_FORMS!X87="","",IFERROR(VLOOKUP(TRIM(DATOS_FORMS!X87),ESCALAS!$A$17:$B$20,2,0),"?"))</f>
        <v/>
      </c>
      <c r="Y87" s="22" t="str">
        <f>IF(DATOS_FORMS!Y87="","",IFERROR(VLOOKUP(TRIM(DATOS_FORMS!Y87),ESCALAS!$A$17:$B$20,2,0),"?"))</f>
        <v/>
      </c>
      <c r="Z87" s="22" t="str">
        <f>IF(DATOS_FORMS!Z87="","",IFERROR(VLOOKUP(TRIM(DATOS_FORMS!Z87),ESCALAS!$A$17:$B$20,2,0),"?"))</f>
        <v/>
      </c>
      <c r="AA87" s="22" t="str">
        <f>IF(DATOS_FORMS!AA87="","",IFERROR(VLOOKUP(TRIM(DATOS_FORMS!AA87),ESCALAS!$A$17:$B$20,2,0),"?"))</f>
        <v/>
      </c>
      <c r="AB87" s="22" t="str">
        <f>IF(DATOS_FORMS!AB87="","",IFERROR(VLOOKUP(TRIM(DATOS_FORMS!AB87),ESCALAS!$A$17:$B$20,2,0),"?"))</f>
        <v/>
      </c>
      <c r="AC87" s="22" t="str">
        <f>IF(DATOS_FORMS!AC87="","",IFERROR(VLOOKUP(TRIM(DATOS_FORMS!AC87),ESCALAS!$A$25:$B$30,2,0),"?"))</f>
        <v/>
      </c>
      <c r="AD87" s="22" t="str">
        <f>IF(DATOS_FORMS!AD87="","",IFERROR(VLOOKUP(TRIM(DATOS_FORMS!AD87),ESCALAS!$A$25:$B$30,2,0),"?"))</f>
        <v/>
      </c>
      <c r="AE87" s="22" t="str">
        <f>IF(DATOS_FORMS!AE87="","",IFERROR(VLOOKUP(TRIM(DATOS_FORMS!AE87),ESCALAS!$A$25:$B$30,2,0),"?"))</f>
        <v/>
      </c>
      <c r="AF87" s="22" t="str">
        <f>IF(DATOS_FORMS!AF87="","",IFERROR(VLOOKUP(TRIM(DATOS_FORMS!AF87),ESCALAS!$A$25:$B$30,2,0),"?"))</f>
        <v/>
      </c>
      <c r="AG87" s="22" t="str">
        <f>IF(DATOS_FORMS!AG87="","",IFERROR(VLOOKUP(TRIM(DATOS_FORMS!AG87),ESCALAS!$A$25:$B$30,2,0),"?"))</f>
        <v/>
      </c>
      <c r="AH87" s="22" t="str">
        <f>IF(DATOS_FORMS!AH87="","",IFERROR(VLOOKUP(TRIM(DATOS_FORMS!AH87),ESCALAS!$A$25:$B$30,2,0),"?"))</f>
        <v/>
      </c>
      <c r="AI87" s="22" t="str">
        <f>IF(DATOS_FORMS!AI87="","",IFERROR(VLOOKUP(TRIM(DATOS_FORMS!AI87),ESCALAS!$A$25:$B$30,2,0),"?"))</f>
        <v/>
      </c>
      <c r="AJ87" s="22" t="str">
        <f>IF(DATOS_FORMS!AJ87="","",IFERROR(VLOOKUP(TRIM(DATOS_FORMS!AJ87),ESCALAS!$A$25:$B$30,2,0),"?"))</f>
        <v/>
      </c>
      <c r="AK87" s="22" t="str">
        <f>IF(DATOS_FORMS!AK87="","",IFERROR(VLOOKUP(TRIM(DATOS_FORMS!AK87),ESCALAS!$A$25:$B$30,2,0),"?"))</f>
        <v/>
      </c>
      <c r="AL87" s="22" t="str">
        <f>IF(DATOS_FORMS!AL87="","",IFERROR(VLOOKUP(TRIM(DATOS_FORMS!AL87),ESCALAS!$A$25:$B$30,2,0),"?"))</f>
        <v/>
      </c>
      <c r="AM87" s="22" t="str">
        <f>IF(DATOS_FORMS!AM87="","",IFERROR(VLOOKUP(TRIM(DATOS_FORMS!AM87),ESCALAS!$A$35:$B$41,2,0),"?"))</f>
        <v/>
      </c>
      <c r="AN87" s="22" t="str">
        <f>IF(DATOS_FORMS!AN87="","",IFERROR(VLOOKUP(TRIM(DATOS_FORMS!AN87),ESCALAS!$A$35:$B$41,2,0),"?"))</f>
        <v/>
      </c>
      <c r="AO87" s="22" t="str">
        <f>IF(DATOS_FORMS!AO87="","",IFERROR(VLOOKUP(TRIM(DATOS_FORMS!AO87),ESCALAS!$A$35:$B$41,2,0),"?"))</f>
        <v/>
      </c>
      <c r="AP87" s="22" t="str">
        <f>IF(DATOS_FORMS!AP87="","",IFERROR(VLOOKUP(TRIM(DATOS_FORMS!AP87),ESCALAS!$A$35:$B$41,2,0),"?"))</f>
        <v/>
      </c>
      <c r="AQ87" s="22" t="str">
        <f>IF(DATOS_FORMS!AQ87="","",IFERROR(VLOOKUP(TRIM(DATOS_FORMS!AQ87),ESCALAS!$A$35:$B$41,2,0),"?"))</f>
        <v/>
      </c>
      <c r="AR87" s="22" t="str">
        <f>IF(DATOS_FORMS!AR87="","",IFERROR(VLOOKUP(TRIM(DATOS_FORMS!AR87),ESCALAS!$A$35:$B$41,2,0),"?"))</f>
        <v/>
      </c>
      <c r="AS87" s="22" t="str">
        <f>IF(DATOS_FORMS!AS87="","",IFERROR(VLOOKUP(TRIM(DATOS_FORMS!AS87),ESCALAS!$A$35:$B$41,2,0),"?"))</f>
        <v/>
      </c>
      <c r="AT87" s="22" t="str">
        <f>IF(DATOS_FORMS!AT87="","",IFERROR(VLOOKUP(TRIM(DATOS_FORMS!AT87),ESCALAS!$A$35:$B$41,2,0),"?"))</f>
        <v/>
      </c>
      <c r="AU87" s="22" t="str">
        <f>IF(DATOS_FORMS!AU87="","",IFERROR(VLOOKUP(TRIM(DATOS_FORMS!AU87),ESCALAS!$A$35:$B$41,2,0),"?"))</f>
        <v/>
      </c>
      <c r="AV87" s="22" t="str">
        <f>IF(DATOS_FORMS!AV87="","",IFERROR(VLOOKUP(TRIM(DATOS_FORMS!AV87),ESCALAS!$A$46:$B$49,2,0),"?"))</f>
        <v/>
      </c>
      <c r="AW87" s="22" t="str">
        <f>IF(DATOS_FORMS!AW87="","",IFERROR(VLOOKUP(TRIM(DATOS_FORMS!AW87),ESCALAS!$A$46:$B$49,2,0),"?"))</f>
        <v/>
      </c>
      <c r="AX87" s="22" t="str">
        <f>IF(DATOS_FORMS!AX87="","",IFERROR(VLOOKUP(TRIM(DATOS_FORMS!AX87),ESCALAS!$A$46:$B$49,2,0),"?"))</f>
        <v/>
      </c>
      <c r="AY87" s="22" t="str">
        <f>IF(DATOS_FORMS!AY87="","",IFERROR(VLOOKUP(TRIM(DATOS_FORMS!AY87),ESCALAS!$A$46:$B$49,2,0),"?"))</f>
        <v/>
      </c>
      <c r="AZ87" s="22" t="str">
        <f>IF(DATOS_FORMS!AZ87="","",IFERROR(VLOOKUP(TRIM(DATOS_FORMS!AZ87),ESCALAS!$A$46:$B$49,2,0),"?"))</f>
        <v/>
      </c>
      <c r="BA87" s="22" t="str">
        <f>IF(DATOS_FORMS!BA87="","",IFERROR(VLOOKUP(TRIM(DATOS_FORMS!BA87),ESCALAS!$A$46:$B$49,2,0),"?"))</f>
        <v/>
      </c>
      <c r="BB87" s="22" t="str">
        <f>IF(DATOS_FORMS!BB87="","",IFERROR(VLOOKUP(TRIM(DATOS_FORMS!BB87),ESCALAS!$A$46:$B$49,2,0),"?"))</f>
        <v/>
      </c>
      <c r="BC87" s="22" t="str">
        <f>IF(DATOS_FORMS!BC87="","",IFERROR(VLOOKUP(TRIM(DATOS_FORMS!BC87),ESCALAS!$A$46:$B$49,2,0),"?"))</f>
        <v/>
      </c>
      <c r="BD87" s="22" t="str">
        <f>IF(DATOS_FORMS!BD87="","",IFERROR(VLOOKUP(TRIM(DATOS_FORMS!BD87),ESCALAS!$A$46:$B$49,2,0),"?"))</f>
        <v/>
      </c>
      <c r="BE87" s="22" t="str">
        <f>IF(DATOS_FORMS!BE87="","",IFERROR(VLOOKUP(TRIM(DATOS_FORMS!BE87),ESCALAS!$A$46:$B$49,2,0),"?"))</f>
        <v/>
      </c>
      <c r="BF87" s="22" t="str">
        <f>IF(DATOS_FORMS!BF87="","",IFERROR(VLOOKUP(TRIM(DATOS_FORMS!BF87),ESCALAS!$A$46:$B$49,2,0),"?"))</f>
        <v/>
      </c>
      <c r="BG87" s="22" t="str">
        <f>IF(DATOS_FORMS!BG87="","",IFERROR(VLOOKUP(TRIM(DATOS_FORMS!BG87),ESCALAS!$A$46:$B$49,2,0),"?"))</f>
        <v/>
      </c>
      <c r="BH87" s="22" t="str">
        <f>IF(DATOS_FORMS!BH87="","",IFERROR(VLOOKUP(TRIM(DATOS_FORMS!BH87),ESCALAS!$A$46:$B$49,2,0),"?"))</f>
        <v/>
      </c>
      <c r="BI87" s="22" t="str">
        <f>IF(DATOS_FORMS!BI87="","",IFERROR(VLOOKUP(TRIM(DATOS_FORMS!BI87),ESCALAS!$A$46:$B$49,2,0),"?"))</f>
        <v/>
      </c>
      <c r="BJ87" s="22" t="str">
        <f>IF(DATOS_FORMS!BJ87="","",IFERROR(VLOOKUP(TRIM(DATOS_FORMS!BJ87),ESCALAS!$A$46:$B$49,2,0),"?"))</f>
        <v/>
      </c>
    </row>
    <row r="88" spans="1:62" x14ac:dyDescent="0.25">
      <c r="A88" s="22" t="str">
        <f>IF(DATOS_FORMS!B88="","",ROW()-1)</f>
        <v/>
      </c>
      <c r="B88" s="22" t="str">
        <f>IF(DATOS_FORMS!B88="","",IFERROR(VALUE(TRIM(DATOS_FORMS!B88)),IFERROR(VALUE(LEFT(TRIM(DATOS_FORMS!B88),FIND(" ",TRIM(DATOS_FORMS!B88)&amp;" ")-1)),"?")))</f>
        <v/>
      </c>
      <c r="C88" s="22" t="str">
        <f>IF(DATOS_FORMS!C88="","",IFERROR(VLOOKUP(TRIM(DATOS_FORMS!C88),ESCALAS!$A$54:$B$55,2,0),"?"))</f>
        <v/>
      </c>
      <c r="D88" s="22" t="str">
        <f>IF(DATOS_FORMS!D88="","",IFERROR(VLOOKUP(TRIM(DATOS_FORMS!D88),ESCALAS!$A$67:$B$68,2,0),"?"))</f>
        <v/>
      </c>
      <c r="E88" s="23" t="str">
        <f>IF(DATOS_FORMS!E88="","",DATOS_FORMS!E88)</f>
        <v/>
      </c>
      <c r="F88" s="23" t="str">
        <f>IF(DATOS_FORMS!F88="","",DATOS_FORMS!F88)</f>
        <v/>
      </c>
      <c r="G88" s="22" t="str">
        <f>IF(DATOS_FORMS!G88="","",IFERROR(VLOOKUP(TRIM(DATOS_FORMS!G88),ESCALAS!$A$60:$B$62,2,0),"?"))</f>
        <v/>
      </c>
      <c r="H88" s="23" t="str">
        <f>IF(DATOS_FORMS!H88="","",DATOS_FORMS!H88)</f>
        <v/>
      </c>
      <c r="I88" s="22" t="str">
        <f>IF(DATOS_FORMS!I88="","",IFERROR(VLOOKUP(TRIM(DATOS_FORMS!I88),ESCALAS!$A$60:$B$62,2,0),"?"))</f>
        <v/>
      </c>
      <c r="J88" s="22" t="str">
        <f>IF(DATOS_FORMS!J88="","",IFERROR(VLOOKUP(TRIM(DATOS_FORMS!J88),ESCALAS!$A$73:$B$86,2,0),7))</f>
        <v/>
      </c>
      <c r="K88" s="22" t="str">
        <f>IF(DATOS_FORMS!K88="","",IFERROR(VLOOKUP(TRIM(DATOS_FORMS!K88),ESCALAS!$A$6:$B$12,2,0),"?"))</f>
        <v/>
      </c>
      <c r="L88" s="22" t="str">
        <f>IF(DATOS_FORMS!L88="","",IFERROR(VLOOKUP(TRIM(DATOS_FORMS!L88),ESCALAS!$A$6:$B$12,2,0),"?"))</f>
        <v/>
      </c>
      <c r="M88" s="22" t="str">
        <f>IF(DATOS_FORMS!M88="","",IFERROR(VLOOKUP(TRIM(DATOS_FORMS!M88),ESCALAS!$A$6:$B$12,2,0),"?"))</f>
        <v/>
      </c>
      <c r="N88" s="22" t="str">
        <f>IF(DATOS_FORMS!N88="","",IFERROR(VLOOKUP(TRIM(DATOS_FORMS!N88),ESCALAS!$A$6:$B$12,2,0),"?"))</f>
        <v/>
      </c>
      <c r="O88" s="22" t="str">
        <f>IF(DATOS_FORMS!O88="","",IFERROR(VLOOKUP(TRIM(DATOS_FORMS!O88),ESCALAS!$A$6:$B$12,2,0),"?"))</f>
        <v/>
      </c>
      <c r="P88" s="22" t="str">
        <f>IF(DATOS_FORMS!P88="","",IFERROR(VLOOKUP(TRIM(DATOS_FORMS!P88),ESCALAS!$A$6:$B$12,2,0),"?"))</f>
        <v/>
      </c>
      <c r="Q88" s="22" t="str">
        <f>IF(DATOS_FORMS!Q88="","",IFERROR(VLOOKUP(TRIM(DATOS_FORMS!Q88),ESCALAS!$A$6:$B$12,2,0),"?"))</f>
        <v/>
      </c>
      <c r="R88" s="22" t="str">
        <f>IF(DATOS_FORMS!R88="","",IFERROR(VLOOKUP(TRIM(DATOS_FORMS!R88),ESCALAS!$A$6:$B$12,2,0),"?"))</f>
        <v/>
      </c>
      <c r="S88" s="22" t="str">
        <f>IF(DATOS_FORMS!S88="","",IFERROR(VLOOKUP(TRIM(DATOS_FORMS!S88),ESCALAS!$A$6:$B$12,2,0),"?"))</f>
        <v/>
      </c>
      <c r="T88" s="22" t="str">
        <f>IF(DATOS_FORMS!T88="","",IFERROR(VLOOKUP(TRIM(DATOS_FORMS!T88),ESCALAS!$A$6:$B$12,2,0),"?"))</f>
        <v/>
      </c>
      <c r="U88" s="22" t="str">
        <f>IF(DATOS_FORMS!U88="","",IFERROR(VLOOKUP(TRIM(DATOS_FORMS!U88),ESCALAS!$A$17:$B$20,2,0),"?"))</f>
        <v/>
      </c>
      <c r="V88" s="22" t="str">
        <f>IF(DATOS_FORMS!V88="","",IFERROR(VLOOKUP(TRIM(DATOS_FORMS!V88),ESCALAS!$A$17:$B$20,2,0),"?"))</f>
        <v/>
      </c>
      <c r="W88" s="22" t="str">
        <f>IF(DATOS_FORMS!W88="","",IFERROR(VLOOKUP(TRIM(DATOS_FORMS!W88),ESCALAS!$A$17:$B$20,2,0),"?"))</f>
        <v/>
      </c>
      <c r="X88" s="22" t="str">
        <f>IF(DATOS_FORMS!X88="","",IFERROR(VLOOKUP(TRIM(DATOS_FORMS!X88),ESCALAS!$A$17:$B$20,2,0),"?"))</f>
        <v/>
      </c>
      <c r="Y88" s="22" t="str">
        <f>IF(DATOS_FORMS!Y88="","",IFERROR(VLOOKUP(TRIM(DATOS_FORMS!Y88),ESCALAS!$A$17:$B$20,2,0),"?"))</f>
        <v/>
      </c>
      <c r="Z88" s="22" t="str">
        <f>IF(DATOS_FORMS!Z88="","",IFERROR(VLOOKUP(TRIM(DATOS_FORMS!Z88),ESCALAS!$A$17:$B$20,2,0),"?"))</f>
        <v/>
      </c>
      <c r="AA88" s="22" t="str">
        <f>IF(DATOS_FORMS!AA88="","",IFERROR(VLOOKUP(TRIM(DATOS_FORMS!AA88),ESCALAS!$A$17:$B$20,2,0),"?"))</f>
        <v/>
      </c>
      <c r="AB88" s="22" t="str">
        <f>IF(DATOS_FORMS!AB88="","",IFERROR(VLOOKUP(TRIM(DATOS_FORMS!AB88),ESCALAS!$A$17:$B$20,2,0),"?"))</f>
        <v/>
      </c>
      <c r="AC88" s="22" t="str">
        <f>IF(DATOS_FORMS!AC88="","",IFERROR(VLOOKUP(TRIM(DATOS_FORMS!AC88),ESCALAS!$A$25:$B$30,2,0),"?"))</f>
        <v/>
      </c>
      <c r="AD88" s="22" t="str">
        <f>IF(DATOS_FORMS!AD88="","",IFERROR(VLOOKUP(TRIM(DATOS_FORMS!AD88),ESCALAS!$A$25:$B$30,2,0),"?"))</f>
        <v/>
      </c>
      <c r="AE88" s="22" t="str">
        <f>IF(DATOS_FORMS!AE88="","",IFERROR(VLOOKUP(TRIM(DATOS_FORMS!AE88),ESCALAS!$A$25:$B$30,2,0),"?"))</f>
        <v/>
      </c>
      <c r="AF88" s="22" t="str">
        <f>IF(DATOS_FORMS!AF88="","",IFERROR(VLOOKUP(TRIM(DATOS_FORMS!AF88),ESCALAS!$A$25:$B$30,2,0),"?"))</f>
        <v/>
      </c>
      <c r="AG88" s="22" t="str">
        <f>IF(DATOS_FORMS!AG88="","",IFERROR(VLOOKUP(TRIM(DATOS_FORMS!AG88),ESCALAS!$A$25:$B$30,2,0),"?"))</f>
        <v/>
      </c>
      <c r="AH88" s="22" t="str">
        <f>IF(DATOS_FORMS!AH88="","",IFERROR(VLOOKUP(TRIM(DATOS_FORMS!AH88),ESCALAS!$A$25:$B$30,2,0),"?"))</f>
        <v/>
      </c>
      <c r="AI88" s="22" t="str">
        <f>IF(DATOS_FORMS!AI88="","",IFERROR(VLOOKUP(TRIM(DATOS_FORMS!AI88),ESCALAS!$A$25:$B$30,2,0),"?"))</f>
        <v/>
      </c>
      <c r="AJ88" s="22" t="str">
        <f>IF(DATOS_FORMS!AJ88="","",IFERROR(VLOOKUP(TRIM(DATOS_FORMS!AJ88),ESCALAS!$A$25:$B$30,2,0),"?"))</f>
        <v/>
      </c>
      <c r="AK88" s="22" t="str">
        <f>IF(DATOS_FORMS!AK88="","",IFERROR(VLOOKUP(TRIM(DATOS_FORMS!AK88),ESCALAS!$A$25:$B$30,2,0),"?"))</f>
        <v/>
      </c>
      <c r="AL88" s="22" t="str">
        <f>IF(DATOS_FORMS!AL88="","",IFERROR(VLOOKUP(TRIM(DATOS_FORMS!AL88),ESCALAS!$A$25:$B$30,2,0),"?"))</f>
        <v/>
      </c>
      <c r="AM88" s="22" t="str">
        <f>IF(DATOS_FORMS!AM88="","",IFERROR(VLOOKUP(TRIM(DATOS_FORMS!AM88),ESCALAS!$A$35:$B$41,2,0),"?"))</f>
        <v/>
      </c>
      <c r="AN88" s="22" t="str">
        <f>IF(DATOS_FORMS!AN88="","",IFERROR(VLOOKUP(TRIM(DATOS_FORMS!AN88),ESCALAS!$A$35:$B$41,2,0),"?"))</f>
        <v/>
      </c>
      <c r="AO88" s="22" t="str">
        <f>IF(DATOS_FORMS!AO88="","",IFERROR(VLOOKUP(TRIM(DATOS_FORMS!AO88),ESCALAS!$A$35:$B$41,2,0),"?"))</f>
        <v/>
      </c>
      <c r="AP88" s="22" t="str">
        <f>IF(DATOS_FORMS!AP88="","",IFERROR(VLOOKUP(TRIM(DATOS_FORMS!AP88),ESCALAS!$A$35:$B$41,2,0),"?"))</f>
        <v/>
      </c>
      <c r="AQ88" s="22" t="str">
        <f>IF(DATOS_FORMS!AQ88="","",IFERROR(VLOOKUP(TRIM(DATOS_FORMS!AQ88),ESCALAS!$A$35:$B$41,2,0),"?"))</f>
        <v/>
      </c>
      <c r="AR88" s="22" t="str">
        <f>IF(DATOS_FORMS!AR88="","",IFERROR(VLOOKUP(TRIM(DATOS_FORMS!AR88),ESCALAS!$A$35:$B$41,2,0),"?"))</f>
        <v/>
      </c>
      <c r="AS88" s="22" t="str">
        <f>IF(DATOS_FORMS!AS88="","",IFERROR(VLOOKUP(TRIM(DATOS_FORMS!AS88),ESCALAS!$A$35:$B$41,2,0),"?"))</f>
        <v/>
      </c>
      <c r="AT88" s="22" t="str">
        <f>IF(DATOS_FORMS!AT88="","",IFERROR(VLOOKUP(TRIM(DATOS_FORMS!AT88),ESCALAS!$A$35:$B$41,2,0),"?"))</f>
        <v/>
      </c>
      <c r="AU88" s="22" t="str">
        <f>IF(DATOS_FORMS!AU88="","",IFERROR(VLOOKUP(TRIM(DATOS_FORMS!AU88),ESCALAS!$A$35:$B$41,2,0),"?"))</f>
        <v/>
      </c>
      <c r="AV88" s="22" t="str">
        <f>IF(DATOS_FORMS!AV88="","",IFERROR(VLOOKUP(TRIM(DATOS_FORMS!AV88),ESCALAS!$A$46:$B$49,2,0),"?"))</f>
        <v/>
      </c>
      <c r="AW88" s="22" t="str">
        <f>IF(DATOS_FORMS!AW88="","",IFERROR(VLOOKUP(TRIM(DATOS_FORMS!AW88),ESCALAS!$A$46:$B$49,2,0),"?"))</f>
        <v/>
      </c>
      <c r="AX88" s="22" t="str">
        <f>IF(DATOS_FORMS!AX88="","",IFERROR(VLOOKUP(TRIM(DATOS_FORMS!AX88),ESCALAS!$A$46:$B$49,2,0),"?"))</f>
        <v/>
      </c>
      <c r="AY88" s="22" t="str">
        <f>IF(DATOS_FORMS!AY88="","",IFERROR(VLOOKUP(TRIM(DATOS_FORMS!AY88),ESCALAS!$A$46:$B$49,2,0),"?"))</f>
        <v/>
      </c>
      <c r="AZ88" s="22" t="str">
        <f>IF(DATOS_FORMS!AZ88="","",IFERROR(VLOOKUP(TRIM(DATOS_FORMS!AZ88),ESCALAS!$A$46:$B$49,2,0),"?"))</f>
        <v/>
      </c>
      <c r="BA88" s="22" t="str">
        <f>IF(DATOS_FORMS!BA88="","",IFERROR(VLOOKUP(TRIM(DATOS_FORMS!BA88),ESCALAS!$A$46:$B$49,2,0),"?"))</f>
        <v/>
      </c>
      <c r="BB88" s="22" t="str">
        <f>IF(DATOS_FORMS!BB88="","",IFERROR(VLOOKUP(TRIM(DATOS_FORMS!BB88),ESCALAS!$A$46:$B$49,2,0),"?"))</f>
        <v/>
      </c>
      <c r="BC88" s="22" t="str">
        <f>IF(DATOS_FORMS!BC88="","",IFERROR(VLOOKUP(TRIM(DATOS_FORMS!BC88),ESCALAS!$A$46:$B$49,2,0),"?"))</f>
        <v/>
      </c>
      <c r="BD88" s="22" t="str">
        <f>IF(DATOS_FORMS!BD88="","",IFERROR(VLOOKUP(TRIM(DATOS_FORMS!BD88),ESCALAS!$A$46:$B$49,2,0),"?"))</f>
        <v/>
      </c>
      <c r="BE88" s="22" t="str">
        <f>IF(DATOS_FORMS!BE88="","",IFERROR(VLOOKUP(TRIM(DATOS_FORMS!BE88),ESCALAS!$A$46:$B$49,2,0),"?"))</f>
        <v/>
      </c>
      <c r="BF88" s="22" t="str">
        <f>IF(DATOS_FORMS!BF88="","",IFERROR(VLOOKUP(TRIM(DATOS_FORMS!BF88),ESCALAS!$A$46:$B$49,2,0),"?"))</f>
        <v/>
      </c>
      <c r="BG88" s="22" t="str">
        <f>IF(DATOS_FORMS!BG88="","",IFERROR(VLOOKUP(TRIM(DATOS_FORMS!BG88),ESCALAS!$A$46:$B$49,2,0),"?"))</f>
        <v/>
      </c>
      <c r="BH88" s="22" t="str">
        <f>IF(DATOS_FORMS!BH88="","",IFERROR(VLOOKUP(TRIM(DATOS_FORMS!BH88),ESCALAS!$A$46:$B$49,2,0),"?"))</f>
        <v/>
      </c>
      <c r="BI88" s="22" t="str">
        <f>IF(DATOS_FORMS!BI88="","",IFERROR(VLOOKUP(TRIM(DATOS_FORMS!BI88),ESCALAS!$A$46:$B$49,2,0),"?"))</f>
        <v/>
      </c>
      <c r="BJ88" s="22" t="str">
        <f>IF(DATOS_FORMS!BJ88="","",IFERROR(VLOOKUP(TRIM(DATOS_FORMS!BJ88),ESCALAS!$A$46:$B$49,2,0),"?"))</f>
        <v/>
      </c>
    </row>
    <row r="89" spans="1:62" x14ac:dyDescent="0.25">
      <c r="A89" s="22" t="str">
        <f>IF(DATOS_FORMS!B89="","",ROW()-1)</f>
        <v/>
      </c>
      <c r="B89" s="22" t="str">
        <f>IF(DATOS_FORMS!B89="","",IFERROR(VALUE(TRIM(DATOS_FORMS!B89)),IFERROR(VALUE(LEFT(TRIM(DATOS_FORMS!B89),FIND(" ",TRIM(DATOS_FORMS!B89)&amp;" ")-1)),"?")))</f>
        <v/>
      </c>
      <c r="C89" s="22" t="str">
        <f>IF(DATOS_FORMS!C89="","",IFERROR(VLOOKUP(TRIM(DATOS_FORMS!C89),ESCALAS!$A$54:$B$55,2,0),"?"))</f>
        <v/>
      </c>
      <c r="D89" s="22" t="str">
        <f>IF(DATOS_FORMS!D89="","",IFERROR(VLOOKUP(TRIM(DATOS_FORMS!D89),ESCALAS!$A$67:$B$68,2,0),"?"))</f>
        <v/>
      </c>
      <c r="E89" s="23" t="str">
        <f>IF(DATOS_FORMS!E89="","",DATOS_FORMS!E89)</f>
        <v/>
      </c>
      <c r="F89" s="23" t="str">
        <f>IF(DATOS_FORMS!F89="","",DATOS_FORMS!F89)</f>
        <v/>
      </c>
      <c r="G89" s="22" t="str">
        <f>IF(DATOS_FORMS!G89="","",IFERROR(VLOOKUP(TRIM(DATOS_FORMS!G89),ESCALAS!$A$60:$B$62,2,0),"?"))</f>
        <v/>
      </c>
      <c r="H89" s="23" t="str">
        <f>IF(DATOS_FORMS!H89="","",DATOS_FORMS!H89)</f>
        <v/>
      </c>
      <c r="I89" s="22" t="str">
        <f>IF(DATOS_FORMS!I89="","",IFERROR(VLOOKUP(TRIM(DATOS_FORMS!I89),ESCALAS!$A$60:$B$62,2,0),"?"))</f>
        <v/>
      </c>
      <c r="J89" s="22" t="str">
        <f>IF(DATOS_FORMS!J89="","",IFERROR(VLOOKUP(TRIM(DATOS_FORMS!J89),ESCALAS!$A$73:$B$86,2,0),7))</f>
        <v/>
      </c>
      <c r="K89" s="22" t="str">
        <f>IF(DATOS_FORMS!K89="","",IFERROR(VLOOKUP(TRIM(DATOS_FORMS!K89),ESCALAS!$A$6:$B$12,2,0),"?"))</f>
        <v/>
      </c>
      <c r="L89" s="22" t="str">
        <f>IF(DATOS_FORMS!L89="","",IFERROR(VLOOKUP(TRIM(DATOS_FORMS!L89),ESCALAS!$A$6:$B$12,2,0),"?"))</f>
        <v/>
      </c>
      <c r="M89" s="22" t="str">
        <f>IF(DATOS_FORMS!M89="","",IFERROR(VLOOKUP(TRIM(DATOS_FORMS!M89),ESCALAS!$A$6:$B$12,2,0),"?"))</f>
        <v/>
      </c>
      <c r="N89" s="22" t="str">
        <f>IF(DATOS_FORMS!N89="","",IFERROR(VLOOKUP(TRIM(DATOS_FORMS!N89),ESCALAS!$A$6:$B$12,2,0),"?"))</f>
        <v/>
      </c>
      <c r="O89" s="22" t="str">
        <f>IF(DATOS_FORMS!O89="","",IFERROR(VLOOKUP(TRIM(DATOS_FORMS!O89),ESCALAS!$A$6:$B$12,2,0),"?"))</f>
        <v/>
      </c>
      <c r="P89" s="22" t="str">
        <f>IF(DATOS_FORMS!P89="","",IFERROR(VLOOKUP(TRIM(DATOS_FORMS!P89),ESCALAS!$A$6:$B$12,2,0),"?"))</f>
        <v/>
      </c>
      <c r="Q89" s="22" t="str">
        <f>IF(DATOS_FORMS!Q89="","",IFERROR(VLOOKUP(TRIM(DATOS_FORMS!Q89),ESCALAS!$A$6:$B$12,2,0),"?"))</f>
        <v/>
      </c>
      <c r="R89" s="22" t="str">
        <f>IF(DATOS_FORMS!R89="","",IFERROR(VLOOKUP(TRIM(DATOS_FORMS!R89),ESCALAS!$A$6:$B$12,2,0),"?"))</f>
        <v/>
      </c>
      <c r="S89" s="22" t="str">
        <f>IF(DATOS_FORMS!S89="","",IFERROR(VLOOKUP(TRIM(DATOS_FORMS!S89),ESCALAS!$A$6:$B$12,2,0),"?"))</f>
        <v/>
      </c>
      <c r="T89" s="22" t="str">
        <f>IF(DATOS_FORMS!T89="","",IFERROR(VLOOKUP(TRIM(DATOS_FORMS!T89),ESCALAS!$A$6:$B$12,2,0),"?"))</f>
        <v/>
      </c>
      <c r="U89" s="22" t="str">
        <f>IF(DATOS_FORMS!U89="","",IFERROR(VLOOKUP(TRIM(DATOS_FORMS!U89),ESCALAS!$A$17:$B$20,2,0),"?"))</f>
        <v/>
      </c>
      <c r="V89" s="22" t="str">
        <f>IF(DATOS_FORMS!V89="","",IFERROR(VLOOKUP(TRIM(DATOS_FORMS!V89),ESCALAS!$A$17:$B$20,2,0),"?"))</f>
        <v/>
      </c>
      <c r="W89" s="22" t="str">
        <f>IF(DATOS_FORMS!W89="","",IFERROR(VLOOKUP(TRIM(DATOS_FORMS!W89),ESCALAS!$A$17:$B$20,2,0),"?"))</f>
        <v/>
      </c>
      <c r="X89" s="22" t="str">
        <f>IF(DATOS_FORMS!X89="","",IFERROR(VLOOKUP(TRIM(DATOS_FORMS!X89),ESCALAS!$A$17:$B$20,2,0),"?"))</f>
        <v/>
      </c>
      <c r="Y89" s="22" t="str">
        <f>IF(DATOS_FORMS!Y89="","",IFERROR(VLOOKUP(TRIM(DATOS_FORMS!Y89),ESCALAS!$A$17:$B$20,2,0),"?"))</f>
        <v/>
      </c>
      <c r="Z89" s="22" t="str">
        <f>IF(DATOS_FORMS!Z89="","",IFERROR(VLOOKUP(TRIM(DATOS_FORMS!Z89),ESCALAS!$A$17:$B$20,2,0),"?"))</f>
        <v/>
      </c>
      <c r="AA89" s="22" t="str">
        <f>IF(DATOS_FORMS!AA89="","",IFERROR(VLOOKUP(TRIM(DATOS_FORMS!AA89),ESCALAS!$A$17:$B$20,2,0),"?"))</f>
        <v/>
      </c>
      <c r="AB89" s="22" t="str">
        <f>IF(DATOS_FORMS!AB89="","",IFERROR(VLOOKUP(TRIM(DATOS_FORMS!AB89),ESCALAS!$A$17:$B$20,2,0),"?"))</f>
        <v/>
      </c>
      <c r="AC89" s="22" t="str">
        <f>IF(DATOS_FORMS!AC89="","",IFERROR(VLOOKUP(TRIM(DATOS_FORMS!AC89),ESCALAS!$A$25:$B$30,2,0),"?"))</f>
        <v/>
      </c>
      <c r="AD89" s="22" t="str">
        <f>IF(DATOS_FORMS!AD89="","",IFERROR(VLOOKUP(TRIM(DATOS_FORMS!AD89),ESCALAS!$A$25:$B$30,2,0),"?"))</f>
        <v/>
      </c>
      <c r="AE89" s="22" t="str">
        <f>IF(DATOS_FORMS!AE89="","",IFERROR(VLOOKUP(TRIM(DATOS_FORMS!AE89),ESCALAS!$A$25:$B$30,2,0),"?"))</f>
        <v/>
      </c>
      <c r="AF89" s="22" t="str">
        <f>IF(DATOS_FORMS!AF89="","",IFERROR(VLOOKUP(TRIM(DATOS_FORMS!AF89),ESCALAS!$A$25:$B$30,2,0),"?"))</f>
        <v/>
      </c>
      <c r="AG89" s="22" t="str">
        <f>IF(DATOS_FORMS!AG89="","",IFERROR(VLOOKUP(TRIM(DATOS_FORMS!AG89),ESCALAS!$A$25:$B$30,2,0),"?"))</f>
        <v/>
      </c>
      <c r="AH89" s="22" t="str">
        <f>IF(DATOS_FORMS!AH89="","",IFERROR(VLOOKUP(TRIM(DATOS_FORMS!AH89),ESCALAS!$A$25:$B$30,2,0),"?"))</f>
        <v/>
      </c>
      <c r="AI89" s="22" t="str">
        <f>IF(DATOS_FORMS!AI89="","",IFERROR(VLOOKUP(TRIM(DATOS_FORMS!AI89),ESCALAS!$A$25:$B$30,2,0),"?"))</f>
        <v/>
      </c>
      <c r="AJ89" s="22" t="str">
        <f>IF(DATOS_FORMS!AJ89="","",IFERROR(VLOOKUP(TRIM(DATOS_FORMS!AJ89),ESCALAS!$A$25:$B$30,2,0),"?"))</f>
        <v/>
      </c>
      <c r="AK89" s="22" t="str">
        <f>IF(DATOS_FORMS!AK89="","",IFERROR(VLOOKUP(TRIM(DATOS_FORMS!AK89),ESCALAS!$A$25:$B$30,2,0),"?"))</f>
        <v/>
      </c>
      <c r="AL89" s="22" t="str">
        <f>IF(DATOS_FORMS!AL89="","",IFERROR(VLOOKUP(TRIM(DATOS_FORMS!AL89),ESCALAS!$A$25:$B$30,2,0),"?"))</f>
        <v/>
      </c>
      <c r="AM89" s="22" t="str">
        <f>IF(DATOS_FORMS!AM89="","",IFERROR(VLOOKUP(TRIM(DATOS_FORMS!AM89),ESCALAS!$A$35:$B$41,2,0),"?"))</f>
        <v/>
      </c>
      <c r="AN89" s="22" t="str">
        <f>IF(DATOS_FORMS!AN89="","",IFERROR(VLOOKUP(TRIM(DATOS_FORMS!AN89),ESCALAS!$A$35:$B$41,2,0),"?"))</f>
        <v/>
      </c>
      <c r="AO89" s="22" t="str">
        <f>IF(DATOS_FORMS!AO89="","",IFERROR(VLOOKUP(TRIM(DATOS_FORMS!AO89),ESCALAS!$A$35:$B$41,2,0),"?"))</f>
        <v/>
      </c>
      <c r="AP89" s="22" t="str">
        <f>IF(DATOS_FORMS!AP89="","",IFERROR(VLOOKUP(TRIM(DATOS_FORMS!AP89),ESCALAS!$A$35:$B$41,2,0),"?"))</f>
        <v/>
      </c>
      <c r="AQ89" s="22" t="str">
        <f>IF(DATOS_FORMS!AQ89="","",IFERROR(VLOOKUP(TRIM(DATOS_FORMS!AQ89),ESCALAS!$A$35:$B$41,2,0),"?"))</f>
        <v/>
      </c>
      <c r="AR89" s="22" t="str">
        <f>IF(DATOS_FORMS!AR89="","",IFERROR(VLOOKUP(TRIM(DATOS_FORMS!AR89),ESCALAS!$A$35:$B$41,2,0),"?"))</f>
        <v/>
      </c>
      <c r="AS89" s="22" t="str">
        <f>IF(DATOS_FORMS!AS89="","",IFERROR(VLOOKUP(TRIM(DATOS_FORMS!AS89),ESCALAS!$A$35:$B$41,2,0),"?"))</f>
        <v/>
      </c>
      <c r="AT89" s="22" t="str">
        <f>IF(DATOS_FORMS!AT89="","",IFERROR(VLOOKUP(TRIM(DATOS_FORMS!AT89),ESCALAS!$A$35:$B$41,2,0),"?"))</f>
        <v/>
      </c>
      <c r="AU89" s="22" t="str">
        <f>IF(DATOS_FORMS!AU89="","",IFERROR(VLOOKUP(TRIM(DATOS_FORMS!AU89),ESCALAS!$A$35:$B$41,2,0),"?"))</f>
        <v/>
      </c>
      <c r="AV89" s="22" t="str">
        <f>IF(DATOS_FORMS!AV89="","",IFERROR(VLOOKUP(TRIM(DATOS_FORMS!AV89),ESCALAS!$A$46:$B$49,2,0),"?"))</f>
        <v/>
      </c>
      <c r="AW89" s="22" t="str">
        <f>IF(DATOS_FORMS!AW89="","",IFERROR(VLOOKUP(TRIM(DATOS_FORMS!AW89),ESCALAS!$A$46:$B$49,2,0),"?"))</f>
        <v/>
      </c>
      <c r="AX89" s="22" t="str">
        <f>IF(DATOS_FORMS!AX89="","",IFERROR(VLOOKUP(TRIM(DATOS_FORMS!AX89),ESCALAS!$A$46:$B$49,2,0),"?"))</f>
        <v/>
      </c>
      <c r="AY89" s="22" t="str">
        <f>IF(DATOS_FORMS!AY89="","",IFERROR(VLOOKUP(TRIM(DATOS_FORMS!AY89),ESCALAS!$A$46:$B$49,2,0),"?"))</f>
        <v/>
      </c>
      <c r="AZ89" s="22" t="str">
        <f>IF(DATOS_FORMS!AZ89="","",IFERROR(VLOOKUP(TRIM(DATOS_FORMS!AZ89),ESCALAS!$A$46:$B$49,2,0),"?"))</f>
        <v/>
      </c>
      <c r="BA89" s="22" t="str">
        <f>IF(DATOS_FORMS!BA89="","",IFERROR(VLOOKUP(TRIM(DATOS_FORMS!BA89),ESCALAS!$A$46:$B$49,2,0),"?"))</f>
        <v/>
      </c>
      <c r="BB89" s="22" t="str">
        <f>IF(DATOS_FORMS!BB89="","",IFERROR(VLOOKUP(TRIM(DATOS_FORMS!BB89),ESCALAS!$A$46:$B$49,2,0),"?"))</f>
        <v/>
      </c>
      <c r="BC89" s="22" t="str">
        <f>IF(DATOS_FORMS!BC89="","",IFERROR(VLOOKUP(TRIM(DATOS_FORMS!BC89),ESCALAS!$A$46:$B$49,2,0),"?"))</f>
        <v/>
      </c>
      <c r="BD89" s="22" t="str">
        <f>IF(DATOS_FORMS!BD89="","",IFERROR(VLOOKUP(TRIM(DATOS_FORMS!BD89),ESCALAS!$A$46:$B$49,2,0),"?"))</f>
        <v/>
      </c>
      <c r="BE89" s="22" t="str">
        <f>IF(DATOS_FORMS!BE89="","",IFERROR(VLOOKUP(TRIM(DATOS_FORMS!BE89),ESCALAS!$A$46:$B$49,2,0),"?"))</f>
        <v/>
      </c>
      <c r="BF89" s="22" t="str">
        <f>IF(DATOS_FORMS!BF89="","",IFERROR(VLOOKUP(TRIM(DATOS_FORMS!BF89),ESCALAS!$A$46:$B$49,2,0),"?"))</f>
        <v/>
      </c>
      <c r="BG89" s="22" t="str">
        <f>IF(DATOS_FORMS!BG89="","",IFERROR(VLOOKUP(TRIM(DATOS_FORMS!BG89),ESCALAS!$A$46:$B$49,2,0),"?"))</f>
        <v/>
      </c>
      <c r="BH89" s="22" t="str">
        <f>IF(DATOS_FORMS!BH89="","",IFERROR(VLOOKUP(TRIM(DATOS_FORMS!BH89),ESCALAS!$A$46:$B$49,2,0),"?"))</f>
        <v/>
      </c>
      <c r="BI89" s="22" t="str">
        <f>IF(DATOS_FORMS!BI89="","",IFERROR(VLOOKUP(TRIM(DATOS_FORMS!BI89),ESCALAS!$A$46:$B$49,2,0),"?"))</f>
        <v/>
      </c>
      <c r="BJ89" s="22" t="str">
        <f>IF(DATOS_FORMS!BJ89="","",IFERROR(VLOOKUP(TRIM(DATOS_FORMS!BJ89),ESCALAS!$A$46:$B$49,2,0),"?"))</f>
        <v/>
      </c>
    </row>
    <row r="90" spans="1:62" x14ac:dyDescent="0.25">
      <c r="A90" s="22" t="str">
        <f>IF(DATOS_FORMS!B90="","",ROW()-1)</f>
        <v/>
      </c>
      <c r="B90" s="22" t="str">
        <f>IF(DATOS_FORMS!B90="","",IFERROR(VALUE(TRIM(DATOS_FORMS!B90)),IFERROR(VALUE(LEFT(TRIM(DATOS_FORMS!B90),FIND(" ",TRIM(DATOS_FORMS!B90)&amp;" ")-1)),"?")))</f>
        <v/>
      </c>
      <c r="C90" s="22" t="str">
        <f>IF(DATOS_FORMS!C90="","",IFERROR(VLOOKUP(TRIM(DATOS_FORMS!C90),ESCALAS!$A$54:$B$55,2,0),"?"))</f>
        <v/>
      </c>
      <c r="D90" s="22" t="str">
        <f>IF(DATOS_FORMS!D90="","",IFERROR(VLOOKUP(TRIM(DATOS_FORMS!D90),ESCALAS!$A$67:$B$68,2,0),"?"))</f>
        <v/>
      </c>
      <c r="E90" s="23" t="str">
        <f>IF(DATOS_FORMS!E90="","",DATOS_FORMS!E90)</f>
        <v/>
      </c>
      <c r="F90" s="23" t="str">
        <f>IF(DATOS_FORMS!F90="","",DATOS_FORMS!F90)</f>
        <v/>
      </c>
      <c r="G90" s="22" t="str">
        <f>IF(DATOS_FORMS!G90="","",IFERROR(VLOOKUP(TRIM(DATOS_FORMS!G90),ESCALAS!$A$60:$B$62,2,0),"?"))</f>
        <v/>
      </c>
      <c r="H90" s="23" t="str">
        <f>IF(DATOS_FORMS!H90="","",DATOS_FORMS!H90)</f>
        <v/>
      </c>
      <c r="I90" s="22" t="str">
        <f>IF(DATOS_FORMS!I90="","",IFERROR(VLOOKUP(TRIM(DATOS_FORMS!I90),ESCALAS!$A$60:$B$62,2,0),"?"))</f>
        <v/>
      </c>
      <c r="J90" s="22" t="str">
        <f>IF(DATOS_FORMS!J90="","",IFERROR(VLOOKUP(TRIM(DATOS_FORMS!J90),ESCALAS!$A$73:$B$86,2,0),7))</f>
        <v/>
      </c>
      <c r="K90" s="22" t="str">
        <f>IF(DATOS_FORMS!K90="","",IFERROR(VLOOKUP(TRIM(DATOS_FORMS!K90),ESCALAS!$A$6:$B$12,2,0),"?"))</f>
        <v/>
      </c>
      <c r="L90" s="22" t="str">
        <f>IF(DATOS_FORMS!L90="","",IFERROR(VLOOKUP(TRIM(DATOS_FORMS!L90),ESCALAS!$A$6:$B$12,2,0),"?"))</f>
        <v/>
      </c>
      <c r="M90" s="22" t="str">
        <f>IF(DATOS_FORMS!M90="","",IFERROR(VLOOKUP(TRIM(DATOS_FORMS!M90),ESCALAS!$A$6:$B$12,2,0),"?"))</f>
        <v/>
      </c>
      <c r="N90" s="22" t="str">
        <f>IF(DATOS_FORMS!N90="","",IFERROR(VLOOKUP(TRIM(DATOS_FORMS!N90),ESCALAS!$A$6:$B$12,2,0),"?"))</f>
        <v/>
      </c>
      <c r="O90" s="22" t="str">
        <f>IF(DATOS_FORMS!O90="","",IFERROR(VLOOKUP(TRIM(DATOS_FORMS!O90),ESCALAS!$A$6:$B$12,2,0),"?"))</f>
        <v/>
      </c>
      <c r="P90" s="22" t="str">
        <f>IF(DATOS_FORMS!P90="","",IFERROR(VLOOKUP(TRIM(DATOS_FORMS!P90),ESCALAS!$A$6:$B$12,2,0),"?"))</f>
        <v/>
      </c>
      <c r="Q90" s="22" t="str">
        <f>IF(DATOS_FORMS!Q90="","",IFERROR(VLOOKUP(TRIM(DATOS_FORMS!Q90),ESCALAS!$A$6:$B$12,2,0),"?"))</f>
        <v/>
      </c>
      <c r="R90" s="22" t="str">
        <f>IF(DATOS_FORMS!R90="","",IFERROR(VLOOKUP(TRIM(DATOS_FORMS!R90),ESCALAS!$A$6:$B$12,2,0),"?"))</f>
        <v/>
      </c>
      <c r="S90" s="22" t="str">
        <f>IF(DATOS_FORMS!S90="","",IFERROR(VLOOKUP(TRIM(DATOS_FORMS!S90),ESCALAS!$A$6:$B$12,2,0),"?"))</f>
        <v/>
      </c>
      <c r="T90" s="22" t="str">
        <f>IF(DATOS_FORMS!T90="","",IFERROR(VLOOKUP(TRIM(DATOS_FORMS!T90),ESCALAS!$A$6:$B$12,2,0),"?"))</f>
        <v/>
      </c>
      <c r="U90" s="22" t="str">
        <f>IF(DATOS_FORMS!U90="","",IFERROR(VLOOKUP(TRIM(DATOS_FORMS!U90),ESCALAS!$A$17:$B$20,2,0),"?"))</f>
        <v/>
      </c>
      <c r="V90" s="22" t="str">
        <f>IF(DATOS_FORMS!V90="","",IFERROR(VLOOKUP(TRIM(DATOS_FORMS!V90),ESCALAS!$A$17:$B$20,2,0),"?"))</f>
        <v/>
      </c>
      <c r="W90" s="22" t="str">
        <f>IF(DATOS_FORMS!W90="","",IFERROR(VLOOKUP(TRIM(DATOS_FORMS!W90),ESCALAS!$A$17:$B$20,2,0),"?"))</f>
        <v/>
      </c>
      <c r="X90" s="22" t="str">
        <f>IF(DATOS_FORMS!X90="","",IFERROR(VLOOKUP(TRIM(DATOS_FORMS!X90),ESCALAS!$A$17:$B$20,2,0),"?"))</f>
        <v/>
      </c>
      <c r="Y90" s="22" t="str">
        <f>IF(DATOS_FORMS!Y90="","",IFERROR(VLOOKUP(TRIM(DATOS_FORMS!Y90),ESCALAS!$A$17:$B$20,2,0),"?"))</f>
        <v/>
      </c>
      <c r="Z90" s="22" t="str">
        <f>IF(DATOS_FORMS!Z90="","",IFERROR(VLOOKUP(TRIM(DATOS_FORMS!Z90),ESCALAS!$A$17:$B$20,2,0),"?"))</f>
        <v/>
      </c>
      <c r="AA90" s="22" t="str">
        <f>IF(DATOS_FORMS!AA90="","",IFERROR(VLOOKUP(TRIM(DATOS_FORMS!AA90),ESCALAS!$A$17:$B$20,2,0),"?"))</f>
        <v/>
      </c>
      <c r="AB90" s="22" t="str">
        <f>IF(DATOS_FORMS!AB90="","",IFERROR(VLOOKUP(TRIM(DATOS_FORMS!AB90),ESCALAS!$A$17:$B$20,2,0),"?"))</f>
        <v/>
      </c>
      <c r="AC90" s="22" t="str">
        <f>IF(DATOS_FORMS!AC90="","",IFERROR(VLOOKUP(TRIM(DATOS_FORMS!AC90),ESCALAS!$A$25:$B$30,2,0),"?"))</f>
        <v/>
      </c>
      <c r="AD90" s="22" t="str">
        <f>IF(DATOS_FORMS!AD90="","",IFERROR(VLOOKUP(TRIM(DATOS_FORMS!AD90),ESCALAS!$A$25:$B$30,2,0),"?"))</f>
        <v/>
      </c>
      <c r="AE90" s="22" t="str">
        <f>IF(DATOS_FORMS!AE90="","",IFERROR(VLOOKUP(TRIM(DATOS_FORMS!AE90),ESCALAS!$A$25:$B$30,2,0),"?"))</f>
        <v/>
      </c>
      <c r="AF90" s="22" t="str">
        <f>IF(DATOS_FORMS!AF90="","",IFERROR(VLOOKUP(TRIM(DATOS_FORMS!AF90),ESCALAS!$A$25:$B$30,2,0),"?"))</f>
        <v/>
      </c>
      <c r="AG90" s="22" t="str">
        <f>IF(DATOS_FORMS!AG90="","",IFERROR(VLOOKUP(TRIM(DATOS_FORMS!AG90),ESCALAS!$A$25:$B$30,2,0),"?"))</f>
        <v/>
      </c>
      <c r="AH90" s="22" t="str">
        <f>IF(DATOS_FORMS!AH90="","",IFERROR(VLOOKUP(TRIM(DATOS_FORMS!AH90),ESCALAS!$A$25:$B$30,2,0),"?"))</f>
        <v/>
      </c>
      <c r="AI90" s="22" t="str">
        <f>IF(DATOS_FORMS!AI90="","",IFERROR(VLOOKUP(TRIM(DATOS_FORMS!AI90),ESCALAS!$A$25:$B$30,2,0),"?"))</f>
        <v/>
      </c>
      <c r="AJ90" s="22" t="str">
        <f>IF(DATOS_FORMS!AJ90="","",IFERROR(VLOOKUP(TRIM(DATOS_FORMS!AJ90),ESCALAS!$A$25:$B$30,2,0),"?"))</f>
        <v/>
      </c>
      <c r="AK90" s="22" t="str">
        <f>IF(DATOS_FORMS!AK90="","",IFERROR(VLOOKUP(TRIM(DATOS_FORMS!AK90),ESCALAS!$A$25:$B$30,2,0),"?"))</f>
        <v/>
      </c>
      <c r="AL90" s="22" t="str">
        <f>IF(DATOS_FORMS!AL90="","",IFERROR(VLOOKUP(TRIM(DATOS_FORMS!AL90),ESCALAS!$A$25:$B$30,2,0),"?"))</f>
        <v/>
      </c>
      <c r="AM90" s="22" t="str">
        <f>IF(DATOS_FORMS!AM90="","",IFERROR(VLOOKUP(TRIM(DATOS_FORMS!AM90),ESCALAS!$A$35:$B$41,2,0),"?"))</f>
        <v/>
      </c>
      <c r="AN90" s="22" t="str">
        <f>IF(DATOS_FORMS!AN90="","",IFERROR(VLOOKUP(TRIM(DATOS_FORMS!AN90),ESCALAS!$A$35:$B$41,2,0),"?"))</f>
        <v/>
      </c>
      <c r="AO90" s="22" t="str">
        <f>IF(DATOS_FORMS!AO90="","",IFERROR(VLOOKUP(TRIM(DATOS_FORMS!AO90),ESCALAS!$A$35:$B$41,2,0),"?"))</f>
        <v/>
      </c>
      <c r="AP90" s="22" t="str">
        <f>IF(DATOS_FORMS!AP90="","",IFERROR(VLOOKUP(TRIM(DATOS_FORMS!AP90),ESCALAS!$A$35:$B$41,2,0),"?"))</f>
        <v/>
      </c>
      <c r="AQ90" s="22" t="str">
        <f>IF(DATOS_FORMS!AQ90="","",IFERROR(VLOOKUP(TRIM(DATOS_FORMS!AQ90),ESCALAS!$A$35:$B$41,2,0),"?"))</f>
        <v/>
      </c>
      <c r="AR90" s="22" t="str">
        <f>IF(DATOS_FORMS!AR90="","",IFERROR(VLOOKUP(TRIM(DATOS_FORMS!AR90),ESCALAS!$A$35:$B$41,2,0),"?"))</f>
        <v/>
      </c>
      <c r="AS90" s="22" t="str">
        <f>IF(DATOS_FORMS!AS90="","",IFERROR(VLOOKUP(TRIM(DATOS_FORMS!AS90),ESCALAS!$A$35:$B$41,2,0),"?"))</f>
        <v/>
      </c>
      <c r="AT90" s="22" t="str">
        <f>IF(DATOS_FORMS!AT90="","",IFERROR(VLOOKUP(TRIM(DATOS_FORMS!AT90),ESCALAS!$A$35:$B$41,2,0),"?"))</f>
        <v/>
      </c>
      <c r="AU90" s="22" t="str">
        <f>IF(DATOS_FORMS!AU90="","",IFERROR(VLOOKUP(TRIM(DATOS_FORMS!AU90),ESCALAS!$A$35:$B$41,2,0),"?"))</f>
        <v/>
      </c>
      <c r="AV90" s="22" t="str">
        <f>IF(DATOS_FORMS!AV90="","",IFERROR(VLOOKUP(TRIM(DATOS_FORMS!AV90),ESCALAS!$A$46:$B$49,2,0),"?"))</f>
        <v/>
      </c>
      <c r="AW90" s="22" t="str">
        <f>IF(DATOS_FORMS!AW90="","",IFERROR(VLOOKUP(TRIM(DATOS_FORMS!AW90),ESCALAS!$A$46:$B$49,2,0),"?"))</f>
        <v/>
      </c>
      <c r="AX90" s="22" t="str">
        <f>IF(DATOS_FORMS!AX90="","",IFERROR(VLOOKUP(TRIM(DATOS_FORMS!AX90),ESCALAS!$A$46:$B$49,2,0),"?"))</f>
        <v/>
      </c>
      <c r="AY90" s="22" t="str">
        <f>IF(DATOS_FORMS!AY90="","",IFERROR(VLOOKUP(TRIM(DATOS_FORMS!AY90),ESCALAS!$A$46:$B$49,2,0),"?"))</f>
        <v/>
      </c>
      <c r="AZ90" s="22" t="str">
        <f>IF(DATOS_FORMS!AZ90="","",IFERROR(VLOOKUP(TRIM(DATOS_FORMS!AZ90),ESCALAS!$A$46:$B$49,2,0),"?"))</f>
        <v/>
      </c>
      <c r="BA90" s="22" t="str">
        <f>IF(DATOS_FORMS!BA90="","",IFERROR(VLOOKUP(TRIM(DATOS_FORMS!BA90),ESCALAS!$A$46:$B$49,2,0),"?"))</f>
        <v/>
      </c>
      <c r="BB90" s="22" t="str">
        <f>IF(DATOS_FORMS!BB90="","",IFERROR(VLOOKUP(TRIM(DATOS_FORMS!BB90),ESCALAS!$A$46:$B$49,2,0),"?"))</f>
        <v/>
      </c>
      <c r="BC90" s="22" t="str">
        <f>IF(DATOS_FORMS!BC90="","",IFERROR(VLOOKUP(TRIM(DATOS_FORMS!BC90),ESCALAS!$A$46:$B$49,2,0),"?"))</f>
        <v/>
      </c>
      <c r="BD90" s="22" t="str">
        <f>IF(DATOS_FORMS!BD90="","",IFERROR(VLOOKUP(TRIM(DATOS_FORMS!BD90),ESCALAS!$A$46:$B$49,2,0),"?"))</f>
        <v/>
      </c>
      <c r="BE90" s="22" t="str">
        <f>IF(DATOS_FORMS!BE90="","",IFERROR(VLOOKUP(TRIM(DATOS_FORMS!BE90),ESCALAS!$A$46:$B$49,2,0),"?"))</f>
        <v/>
      </c>
      <c r="BF90" s="22" t="str">
        <f>IF(DATOS_FORMS!BF90="","",IFERROR(VLOOKUP(TRIM(DATOS_FORMS!BF90),ESCALAS!$A$46:$B$49,2,0),"?"))</f>
        <v/>
      </c>
      <c r="BG90" s="22" t="str">
        <f>IF(DATOS_FORMS!BG90="","",IFERROR(VLOOKUP(TRIM(DATOS_FORMS!BG90),ESCALAS!$A$46:$B$49,2,0),"?"))</f>
        <v/>
      </c>
      <c r="BH90" s="22" t="str">
        <f>IF(DATOS_FORMS!BH90="","",IFERROR(VLOOKUP(TRIM(DATOS_FORMS!BH90),ESCALAS!$A$46:$B$49,2,0),"?"))</f>
        <v/>
      </c>
      <c r="BI90" s="22" t="str">
        <f>IF(DATOS_FORMS!BI90="","",IFERROR(VLOOKUP(TRIM(DATOS_FORMS!BI90),ESCALAS!$A$46:$B$49,2,0),"?"))</f>
        <v/>
      </c>
      <c r="BJ90" s="22" t="str">
        <f>IF(DATOS_FORMS!BJ90="","",IFERROR(VLOOKUP(TRIM(DATOS_FORMS!BJ90),ESCALAS!$A$46:$B$49,2,0),"?"))</f>
        <v/>
      </c>
    </row>
    <row r="91" spans="1:62" x14ac:dyDescent="0.25">
      <c r="A91" s="22" t="str">
        <f>IF(DATOS_FORMS!B91="","",ROW()-1)</f>
        <v/>
      </c>
      <c r="B91" s="22" t="str">
        <f>IF(DATOS_FORMS!B91="","",IFERROR(VALUE(TRIM(DATOS_FORMS!B91)),IFERROR(VALUE(LEFT(TRIM(DATOS_FORMS!B91),FIND(" ",TRIM(DATOS_FORMS!B91)&amp;" ")-1)),"?")))</f>
        <v/>
      </c>
      <c r="C91" s="22" t="str">
        <f>IF(DATOS_FORMS!C91="","",IFERROR(VLOOKUP(TRIM(DATOS_FORMS!C91),ESCALAS!$A$54:$B$55,2,0),"?"))</f>
        <v/>
      </c>
      <c r="D91" s="22" t="str">
        <f>IF(DATOS_FORMS!D91="","",IFERROR(VLOOKUP(TRIM(DATOS_FORMS!D91),ESCALAS!$A$67:$B$68,2,0),"?"))</f>
        <v/>
      </c>
      <c r="E91" s="23" t="str">
        <f>IF(DATOS_FORMS!E91="","",DATOS_FORMS!E91)</f>
        <v/>
      </c>
      <c r="F91" s="23" t="str">
        <f>IF(DATOS_FORMS!F91="","",DATOS_FORMS!F91)</f>
        <v/>
      </c>
      <c r="G91" s="22" t="str">
        <f>IF(DATOS_FORMS!G91="","",IFERROR(VLOOKUP(TRIM(DATOS_FORMS!G91),ESCALAS!$A$60:$B$62,2,0),"?"))</f>
        <v/>
      </c>
      <c r="H91" s="23" t="str">
        <f>IF(DATOS_FORMS!H91="","",DATOS_FORMS!H91)</f>
        <v/>
      </c>
      <c r="I91" s="22" t="str">
        <f>IF(DATOS_FORMS!I91="","",IFERROR(VLOOKUP(TRIM(DATOS_FORMS!I91),ESCALAS!$A$60:$B$62,2,0),"?"))</f>
        <v/>
      </c>
      <c r="J91" s="22" t="str">
        <f>IF(DATOS_FORMS!J91="","",IFERROR(VLOOKUP(TRIM(DATOS_FORMS!J91),ESCALAS!$A$73:$B$86,2,0),7))</f>
        <v/>
      </c>
      <c r="K91" s="22" t="str">
        <f>IF(DATOS_FORMS!K91="","",IFERROR(VLOOKUP(TRIM(DATOS_FORMS!K91),ESCALAS!$A$6:$B$12,2,0),"?"))</f>
        <v/>
      </c>
      <c r="L91" s="22" t="str">
        <f>IF(DATOS_FORMS!L91="","",IFERROR(VLOOKUP(TRIM(DATOS_FORMS!L91),ESCALAS!$A$6:$B$12,2,0),"?"))</f>
        <v/>
      </c>
      <c r="M91" s="22" t="str">
        <f>IF(DATOS_FORMS!M91="","",IFERROR(VLOOKUP(TRIM(DATOS_FORMS!M91),ESCALAS!$A$6:$B$12,2,0),"?"))</f>
        <v/>
      </c>
      <c r="N91" s="22" t="str">
        <f>IF(DATOS_FORMS!N91="","",IFERROR(VLOOKUP(TRIM(DATOS_FORMS!N91),ESCALAS!$A$6:$B$12,2,0),"?"))</f>
        <v/>
      </c>
      <c r="O91" s="22" t="str">
        <f>IF(DATOS_FORMS!O91="","",IFERROR(VLOOKUP(TRIM(DATOS_FORMS!O91),ESCALAS!$A$6:$B$12,2,0),"?"))</f>
        <v/>
      </c>
      <c r="P91" s="22" t="str">
        <f>IF(DATOS_FORMS!P91="","",IFERROR(VLOOKUP(TRIM(DATOS_FORMS!P91),ESCALAS!$A$6:$B$12,2,0),"?"))</f>
        <v/>
      </c>
      <c r="Q91" s="22" t="str">
        <f>IF(DATOS_FORMS!Q91="","",IFERROR(VLOOKUP(TRIM(DATOS_FORMS!Q91),ESCALAS!$A$6:$B$12,2,0),"?"))</f>
        <v/>
      </c>
      <c r="R91" s="22" t="str">
        <f>IF(DATOS_FORMS!R91="","",IFERROR(VLOOKUP(TRIM(DATOS_FORMS!R91),ESCALAS!$A$6:$B$12,2,0),"?"))</f>
        <v/>
      </c>
      <c r="S91" s="22" t="str">
        <f>IF(DATOS_FORMS!S91="","",IFERROR(VLOOKUP(TRIM(DATOS_FORMS!S91),ESCALAS!$A$6:$B$12,2,0),"?"))</f>
        <v/>
      </c>
      <c r="T91" s="22" t="str">
        <f>IF(DATOS_FORMS!T91="","",IFERROR(VLOOKUP(TRIM(DATOS_FORMS!T91),ESCALAS!$A$6:$B$12,2,0),"?"))</f>
        <v/>
      </c>
      <c r="U91" s="22" t="str">
        <f>IF(DATOS_FORMS!U91="","",IFERROR(VLOOKUP(TRIM(DATOS_FORMS!U91),ESCALAS!$A$17:$B$20,2,0),"?"))</f>
        <v/>
      </c>
      <c r="V91" s="22" t="str">
        <f>IF(DATOS_FORMS!V91="","",IFERROR(VLOOKUP(TRIM(DATOS_FORMS!V91),ESCALAS!$A$17:$B$20,2,0),"?"))</f>
        <v/>
      </c>
      <c r="W91" s="22" t="str">
        <f>IF(DATOS_FORMS!W91="","",IFERROR(VLOOKUP(TRIM(DATOS_FORMS!W91),ESCALAS!$A$17:$B$20,2,0),"?"))</f>
        <v/>
      </c>
      <c r="X91" s="22" t="str">
        <f>IF(DATOS_FORMS!X91="","",IFERROR(VLOOKUP(TRIM(DATOS_FORMS!X91),ESCALAS!$A$17:$B$20,2,0),"?"))</f>
        <v/>
      </c>
      <c r="Y91" s="22" t="str">
        <f>IF(DATOS_FORMS!Y91="","",IFERROR(VLOOKUP(TRIM(DATOS_FORMS!Y91),ESCALAS!$A$17:$B$20,2,0),"?"))</f>
        <v/>
      </c>
      <c r="Z91" s="22" t="str">
        <f>IF(DATOS_FORMS!Z91="","",IFERROR(VLOOKUP(TRIM(DATOS_FORMS!Z91),ESCALAS!$A$17:$B$20,2,0),"?"))</f>
        <v/>
      </c>
      <c r="AA91" s="22" t="str">
        <f>IF(DATOS_FORMS!AA91="","",IFERROR(VLOOKUP(TRIM(DATOS_FORMS!AA91),ESCALAS!$A$17:$B$20,2,0),"?"))</f>
        <v/>
      </c>
      <c r="AB91" s="22" t="str">
        <f>IF(DATOS_FORMS!AB91="","",IFERROR(VLOOKUP(TRIM(DATOS_FORMS!AB91),ESCALAS!$A$17:$B$20,2,0),"?"))</f>
        <v/>
      </c>
      <c r="AC91" s="22" t="str">
        <f>IF(DATOS_FORMS!AC91="","",IFERROR(VLOOKUP(TRIM(DATOS_FORMS!AC91),ESCALAS!$A$25:$B$30,2,0),"?"))</f>
        <v/>
      </c>
      <c r="AD91" s="22" t="str">
        <f>IF(DATOS_FORMS!AD91="","",IFERROR(VLOOKUP(TRIM(DATOS_FORMS!AD91),ESCALAS!$A$25:$B$30,2,0),"?"))</f>
        <v/>
      </c>
      <c r="AE91" s="22" t="str">
        <f>IF(DATOS_FORMS!AE91="","",IFERROR(VLOOKUP(TRIM(DATOS_FORMS!AE91),ESCALAS!$A$25:$B$30,2,0),"?"))</f>
        <v/>
      </c>
      <c r="AF91" s="22" t="str">
        <f>IF(DATOS_FORMS!AF91="","",IFERROR(VLOOKUP(TRIM(DATOS_FORMS!AF91),ESCALAS!$A$25:$B$30,2,0),"?"))</f>
        <v/>
      </c>
      <c r="AG91" s="22" t="str">
        <f>IF(DATOS_FORMS!AG91="","",IFERROR(VLOOKUP(TRIM(DATOS_FORMS!AG91),ESCALAS!$A$25:$B$30,2,0),"?"))</f>
        <v/>
      </c>
      <c r="AH91" s="22" t="str">
        <f>IF(DATOS_FORMS!AH91="","",IFERROR(VLOOKUP(TRIM(DATOS_FORMS!AH91),ESCALAS!$A$25:$B$30,2,0),"?"))</f>
        <v/>
      </c>
      <c r="AI91" s="22" t="str">
        <f>IF(DATOS_FORMS!AI91="","",IFERROR(VLOOKUP(TRIM(DATOS_FORMS!AI91),ESCALAS!$A$25:$B$30,2,0),"?"))</f>
        <v/>
      </c>
      <c r="AJ91" s="22" t="str">
        <f>IF(DATOS_FORMS!AJ91="","",IFERROR(VLOOKUP(TRIM(DATOS_FORMS!AJ91),ESCALAS!$A$25:$B$30,2,0),"?"))</f>
        <v/>
      </c>
      <c r="AK91" s="22" t="str">
        <f>IF(DATOS_FORMS!AK91="","",IFERROR(VLOOKUP(TRIM(DATOS_FORMS!AK91),ESCALAS!$A$25:$B$30,2,0),"?"))</f>
        <v/>
      </c>
      <c r="AL91" s="22" t="str">
        <f>IF(DATOS_FORMS!AL91="","",IFERROR(VLOOKUP(TRIM(DATOS_FORMS!AL91),ESCALAS!$A$25:$B$30,2,0),"?"))</f>
        <v/>
      </c>
      <c r="AM91" s="22" t="str">
        <f>IF(DATOS_FORMS!AM91="","",IFERROR(VLOOKUP(TRIM(DATOS_FORMS!AM91),ESCALAS!$A$35:$B$41,2,0),"?"))</f>
        <v/>
      </c>
      <c r="AN91" s="22" t="str">
        <f>IF(DATOS_FORMS!AN91="","",IFERROR(VLOOKUP(TRIM(DATOS_FORMS!AN91),ESCALAS!$A$35:$B$41,2,0),"?"))</f>
        <v/>
      </c>
      <c r="AO91" s="22" t="str">
        <f>IF(DATOS_FORMS!AO91="","",IFERROR(VLOOKUP(TRIM(DATOS_FORMS!AO91),ESCALAS!$A$35:$B$41,2,0),"?"))</f>
        <v/>
      </c>
      <c r="AP91" s="22" t="str">
        <f>IF(DATOS_FORMS!AP91="","",IFERROR(VLOOKUP(TRIM(DATOS_FORMS!AP91),ESCALAS!$A$35:$B$41,2,0),"?"))</f>
        <v/>
      </c>
      <c r="AQ91" s="22" t="str">
        <f>IF(DATOS_FORMS!AQ91="","",IFERROR(VLOOKUP(TRIM(DATOS_FORMS!AQ91),ESCALAS!$A$35:$B$41,2,0),"?"))</f>
        <v/>
      </c>
      <c r="AR91" s="22" t="str">
        <f>IF(DATOS_FORMS!AR91="","",IFERROR(VLOOKUP(TRIM(DATOS_FORMS!AR91),ESCALAS!$A$35:$B$41,2,0),"?"))</f>
        <v/>
      </c>
      <c r="AS91" s="22" t="str">
        <f>IF(DATOS_FORMS!AS91="","",IFERROR(VLOOKUP(TRIM(DATOS_FORMS!AS91),ESCALAS!$A$35:$B$41,2,0),"?"))</f>
        <v/>
      </c>
      <c r="AT91" s="22" t="str">
        <f>IF(DATOS_FORMS!AT91="","",IFERROR(VLOOKUP(TRIM(DATOS_FORMS!AT91),ESCALAS!$A$35:$B$41,2,0),"?"))</f>
        <v/>
      </c>
      <c r="AU91" s="22" t="str">
        <f>IF(DATOS_FORMS!AU91="","",IFERROR(VLOOKUP(TRIM(DATOS_FORMS!AU91),ESCALAS!$A$35:$B$41,2,0),"?"))</f>
        <v/>
      </c>
      <c r="AV91" s="22" t="str">
        <f>IF(DATOS_FORMS!AV91="","",IFERROR(VLOOKUP(TRIM(DATOS_FORMS!AV91),ESCALAS!$A$46:$B$49,2,0),"?"))</f>
        <v/>
      </c>
      <c r="AW91" s="22" t="str">
        <f>IF(DATOS_FORMS!AW91="","",IFERROR(VLOOKUP(TRIM(DATOS_FORMS!AW91),ESCALAS!$A$46:$B$49,2,0),"?"))</f>
        <v/>
      </c>
      <c r="AX91" s="22" t="str">
        <f>IF(DATOS_FORMS!AX91="","",IFERROR(VLOOKUP(TRIM(DATOS_FORMS!AX91),ESCALAS!$A$46:$B$49,2,0),"?"))</f>
        <v/>
      </c>
      <c r="AY91" s="22" t="str">
        <f>IF(DATOS_FORMS!AY91="","",IFERROR(VLOOKUP(TRIM(DATOS_FORMS!AY91),ESCALAS!$A$46:$B$49,2,0),"?"))</f>
        <v/>
      </c>
      <c r="AZ91" s="22" t="str">
        <f>IF(DATOS_FORMS!AZ91="","",IFERROR(VLOOKUP(TRIM(DATOS_FORMS!AZ91),ESCALAS!$A$46:$B$49,2,0),"?"))</f>
        <v/>
      </c>
      <c r="BA91" s="22" t="str">
        <f>IF(DATOS_FORMS!BA91="","",IFERROR(VLOOKUP(TRIM(DATOS_FORMS!BA91),ESCALAS!$A$46:$B$49,2,0),"?"))</f>
        <v/>
      </c>
      <c r="BB91" s="22" t="str">
        <f>IF(DATOS_FORMS!BB91="","",IFERROR(VLOOKUP(TRIM(DATOS_FORMS!BB91),ESCALAS!$A$46:$B$49,2,0),"?"))</f>
        <v/>
      </c>
      <c r="BC91" s="22" t="str">
        <f>IF(DATOS_FORMS!BC91="","",IFERROR(VLOOKUP(TRIM(DATOS_FORMS!BC91),ESCALAS!$A$46:$B$49,2,0),"?"))</f>
        <v/>
      </c>
      <c r="BD91" s="22" t="str">
        <f>IF(DATOS_FORMS!BD91="","",IFERROR(VLOOKUP(TRIM(DATOS_FORMS!BD91),ESCALAS!$A$46:$B$49,2,0),"?"))</f>
        <v/>
      </c>
      <c r="BE91" s="22" t="str">
        <f>IF(DATOS_FORMS!BE91="","",IFERROR(VLOOKUP(TRIM(DATOS_FORMS!BE91),ESCALAS!$A$46:$B$49,2,0),"?"))</f>
        <v/>
      </c>
      <c r="BF91" s="22" t="str">
        <f>IF(DATOS_FORMS!BF91="","",IFERROR(VLOOKUP(TRIM(DATOS_FORMS!BF91),ESCALAS!$A$46:$B$49,2,0),"?"))</f>
        <v/>
      </c>
      <c r="BG91" s="22" t="str">
        <f>IF(DATOS_FORMS!BG91="","",IFERROR(VLOOKUP(TRIM(DATOS_FORMS!BG91),ESCALAS!$A$46:$B$49,2,0),"?"))</f>
        <v/>
      </c>
      <c r="BH91" s="22" t="str">
        <f>IF(DATOS_FORMS!BH91="","",IFERROR(VLOOKUP(TRIM(DATOS_FORMS!BH91),ESCALAS!$A$46:$B$49,2,0),"?"))</f>
        <v/>
      </c>
      <c r="BI91" s="22" t="str">
        <f>IF(DATOS_FORMS!BI91="","",IFERROR(VLOOKUP(TRIM(DATOS_FORMS!BI91),ESCALAS!$A$46:$B$49,2,0),"?"))</f>
        <v/>
      </c>
      <c r="BJ91" s="22" t="str">
        <f>IF(DATOS_FORMS!BJ91="","",IFERROR(VLOOKUP(TRIM(DATOS_FORMS!BJ91),ESCALAS!$A$46:$B$49,2,0),"?"))</f>
        <v/>
      </c>
    </row>
    <row r="92" spans="1:62" x14ac:dyDescent="0.25">
      <c r="A92" s="22" t="str">
        <f>IF(DATOS_FORMS!B92="","",ROW()-1)</f>
        <v/>
      </c>
      <c r="B92" s="22" t="str">
        <f>IF(DATOS_FORMS!B92="","",IFERROR(VALUE(TRIM(DATOS_FORMS!B92)),IFERROR(VALUE(LEFT(TRIM(DATOS_FORMS!B92),FIND(" ",TRIM(DATOS_FORMS!B92)&amp;" ")-1)),"?")))</f>
        <v/>
      </c>
      <c r="C92" s="22" t="str">
        <f>IF(DATOS_FORMS!C92="","",IFERROR(VLOOKUP(TRIM(DATOS_FORMS!C92),ESCALAS!$A$54:$B$55,2,0),"?"))</f>
        <v/>
      </c>
      <c r="D92" s="22" t="str">
        <f>IF(DATOS_FORMS!D92="","",IFERROR(VLOOKUP(TRIM(DATOS_FORMS!D92),ESCALAS!$A$67:$B$68,2,0),"?"))</f>
        <v/>
      </c>
      <c r="E92" s="23" t="str">
        <f>IF(DATOS_FORMS!E92="","",DATOS_FORMS!E92)</f>
        <v/>
      </c>
      <c r="F92" s="23" t="str">
        <f>IF(DATOS_FORMS!F92="","",DATOS_FORMS!F92)</f>
        <v/>
      </c>
      <c r="G92" s="22" t="str">
        <f>IF(DATOS_FORMS!G92="","",IFERROR(VLOOKUP(TRIM(DATOS_FORMS!G92),ESCALAS!$A$60:$B$62,2,0),"?"))</f>
        <v/>
      </c>
      <c r="H92" s="23" t="str">
        <f>IF(DATOS_FORMS!H92="","",DATOS_FORMS!H92)</f>
        <v/>
      </c>
      <c r="I92" s="22" t="str">
        <f>IF(DATOS_FORMS!I92="","",IFERROR(VLOOKUP(TRIM(DATOS_FORMS!I92),ESCALAS!$A$60:$B$62,2,0),"?"))</f>
        <v/>
      </c>
      <c r="J92" s="22" t="str">
        <f>IF(DATOS_FORMS!J92="","",IFERROR(VLOOKUP(TRIM(DATOS_FORMS!J92),ESCALAS!$A$73:$B$86,2,0),7))</f>
        <v/>
      </c>
      <c r="K92" s="22" t="str">
        <f>IF(DATOS_FORMS!K92="","",IFERROR(VLOOKUP(TRIM(DATOS_FORMS!K92),ESCALAS!$A$6:$B$12,2,0),"?"))</f>
        <v/>
      </c>
      <c r="L92" s="22" t="str">
        <f>IF(DATOS_FORMS!L92="","",IFERROR(VLOOKUP(TRIM(DATOS_FORMS!L92),ESCALAS!$A$6:$B$12,2,0),"?"))</f>
        <v/>
      </c>
      <c r="M92" s="22" t="str">
        <f>IF(DATOS_FORMS!M92="","",IFERROR(VLOOKUP(TRIM(DATOS_FORMS!M92),ESCALAS!$A$6:$B$12,2,0),"?"))</f>
        <v/>
      </c>
      <c r="N92" s="22" t="str">
        <f>IF(DATOS_FORMS!N92="","",IFERROR(VLOOKUP(TRIM(DATOS_FORMS!N92),ESCALAS!$A$6:$B$12,2,0),"?"))</f>
        <v/>
      </c>
      <c r="O92" s="22" t="str">
        <f>IF(DATOS_FORMS!O92="","",IFERROR(VLOOKUP(TRIM(DATOS_FORMS!O92),ESCALAS!$A$6:$B$12,2,0),"?"))</f>
        <v/>
      </c>
      <c r="P92" s="22" t="str">
        <f>IF(DATOS_FORMS!P92="","",IFERROR(VLOOKUP(TRIM(DATOS_FORMS!P92),ESCALAS!$A$6:$B$12,2,0),"?"))</f>
        <v/>
      </c>
      <c r="Q92" s="22" t="str">
        <f>IF(DATOS_FORMS!Q92="","",IFERROR(VLOOKUP(TRIM(DATOS_FORMS!Q92),ESCALAS!$A$6:$B$12,2,0),"?"))</f>
        <v/>
      </c>
      <c r="R92" s="22" t="str">
        <f>IF(DATOS_FORMS!R92="","",IFERROR(VLOOKUP(TRIM(DATOS_FORMS!R92),ESCALAS!$A$6:$B$12,2,0),"?"))</f>
        <v/>
      </c>
      <c r="S92" s="22" t="str">
        <f>IF(DATOS_FORMS!S92="","",IFERROR(VLOOKUP(TRIM(DATOS_FORMS!S92),ESCALAS!$A$6:$B$12,2,0),"?"))</f>
        <v/>
      </c>
      <c r="T92" s="22" t="str">
        <f>IF(DATOS_FORMS!T92="","",IFERROR(VLOOKUP(TRIM(DATOS_FORMS!T92),ESCALAS!$A$6:$B$12,2,0),"?"))</f>
        <v/>
      </c>
      <c r="U92" s="22" t="str">
        <f>IF(DATOS_FORMS!U92="","",IFERROR(VLOOKUP(TRIM(DATOS_FORMS!U92),ESCALAS!$A$17:$B$20,2,0),"?"))</f>
        <v/>
      </c>
      <c r="V92" s="22" t="str">
        <f>IF(DATOS_FORMS!V92="","",IFERROR(VLOOKUP(TRIM(DATOS_FORMS!V92),ESCALAS!$A$17:$B$20,2,0),"?"))</f>
        <v/>
      </c>
      <c r="W92" s="22" t="str">
        <f>IF(DATOS_FORMS!W92="","",IFERROR(VLOOKUP(TRIM(DATOS_FORMS!W92),ESCALAS!$A$17:$B$20,2,0),"?"))</f>
        <v/>
      </c>
      <c r="X92" s="22" t="str">
        <f>IF(DATOS_FORMS!X92="","",IFERROR(VLOOKUP(TRIM(DATOS_FORMS!X92),ESCALAS!$A$17:$B$20,2,0),"?"))</f>
        <v/>
      </c>
      <c r="Y92" s="22" t="str">
        <f>IF(DATOS_FORMS!Y92="","",IFERROR(VLOOKUP(TRIM(DATOS_FORMS!Y92),ESCALAS!$A$17:$B$20,2,0),"?"))</f>
        <v/>
      </c>
      <c r="Z92" s="22" t="str">
        <f>IF(DATOS_FORMS!Z92="","",IFERROR(VLOOKUP(TRIM(DATOS_FORMS!Z92),ESCALAS!$A$17:$B$20,2,0),"?"))</f>
        <v/>
      </c>
      <c r="AA92" s="22" t="str">
        <f>IF(DATOS_FORMS!AA92="","",IFERROR(VLOOKUP(TRIM(DATOS_FORMS!AA92),ESCALAS!$A$17:$B$20,2,0),"?"))</f>
        <v/>
      </c>
      <c r="AB92" s="22" t="str">
        <f>IF(DATOS_FORMS!AB92="","",IFERROR(VLOOKUP(TRIM(DATOS_FORMS!AB92),ESCALAS!$A$17:$B$20,2,0),"?"))</f>
        <v/>
      </c>
      <c r="AC92" s="22" t="str">
        <f>IF(DATOS_FORMS!AC92="","",IFERROR(VLOOKUP(TRIM(DATOS_FORMS!AC92),ESCALAS!$A$25:$B$30,2,0),"?"))</f>
        <v/>
      </c>
      <c r="AD92" s="22" t="str">
        <f>IF(DATOS_FORMS!AD92="","",IFERROR(VLOOKUP(TRIM(DATOS_FORMS!AD92),ESCALAS!$A$25:$B$30,2,0),"?"))</f>
        <v/>
      </c>
      <c r="AE92" s="22" t="str">
        <f>IF(DATOS_FORMS!AE92="","",IFERROR(VLOOKUP(TRIM(DATOS_FORMS!AE92),ESCALAS!$A$25:$B$30,2,0),"?"))</f>
        <v/>
      </c>
      <c r="AF92" s="22" t="str">
        <f>IF(DATOS_FORMS!AF92="","",IFERROR(VLOOKUP(TRIM(DATOS_FORMS!AF92),ESCALAS!$A$25:$B$30,2,0),"?"))</f>
        <v/>
      </c>
      <c r="AG92" s="22" t="str">
        <f>IF(DATOS_FORMS!AG92="","",IFERROR(VLOOKUP(TRIM(DATOS_FORMS!AG92),ESCALAS!$A$25:$B$30,2,0),"?"))</f>
        <v/>
      </c>
      <c r="AH92" s="22" t="str">
        <f>IF(DATOS_FORMS!AH92="","",IFERROR(VLOOKUP(TRIM(DATOS_FORMS!AH92),ESCALAS!$A$25:$B$30,2,0),"?"))</f>
        <v/>
      </c>
      <c r="AI92" s="22" t="str">
        <f>IF(DATOS_FORMS!AI92="","",IFERROR(VLOOKUP(TRIM(DATOS_FORMS!AI92),ESCALAS!$A$25:$B$30,2,0),"?"))</f>
        <v/>
      </c>
      <c r="AJ92" s="22" t="str">
        <f>IF(DATOS_FORMS!AJ92="","",IFERROR(VLOOKUP(TRIM(DATOS_FORMS!AJ92),ESCALAS!$A$25:$B$30,2,0),"?"))</f>
        <v/>
      </c>
      <c r="AK92" s="22" t="str">
        <f>IF(DATOS_FORMS!AK92="","",IFERROR(VLOOKUP(TRIM(DATOS_FORMS!AK92),ESCALAS!$A$25:$B$30,2,0),"?"))</f>
        <v/>
      </c>
      <c r="AL92" s="22" t="str">
        <f>IF(DATOS_FORMS!AL92="","",IFERROR(VLOOKUP(TRIM(DATOS_FORMS!AL92),ESCALAS!$A$25:$B$30,2,0),"?"))</f>
        <v/>
      </c>
      <c r="AM92" s="22" t="str">
        <f>IF(DATOS_FORMS!AM92="","",IFERROR(VLOOKUP(TRIM(DATOS_FORMS!AM92),ESCALAS!$A$35:$B$41,2,0),"?"))</f>
        <v/>
      </c>
      <c r="AN92" s="22" t="str">
        <f>IF(DATOS_FORMS!AN92="","",IFERROR(VLOOKUP(TRIM(DATOS_FORMS!AN92),ESCALAS!$A$35:$B$41,2,0),"?"))</f>
        <v/>
      </c>
      <c r="AO92" s="22" t="str">
        <f>IF(DATOS_FORMS!AO92="","",IFERROR(VLOOKUP(TRIM(DATOS_FORMS!AO92),ESCALAS!$A$35:$B$41,2,0),"?"))</f>
        <v/>
      </c>
      <c r="AP92" s="22" t="str">
        <f>IF(DATOS_FORMS!AP92="","",IFERROR(VLOOKUP(TRIM(DATOS_FORMS!AP92),ESCALAS!$A$35:$B$41,2,0),"?"))</f>
        <v/>
      </c>
      <c r="AQ92" s="22" t="str">
        <f>IF(DATOS_FORMS!AQ92="","",IFERROR(VLOOKUP(TRIM(DATOS_FORMS!AQ92),ESCALAS!$A$35:$B$41,2,0),"?"))</f>
        <v/>
      </c>
      <c r="AR92" s="22" t="str">
        <f>IF(DATOS_FORMS!AR92="","",IFERROR(VLOOKUP(TRIM(DATOS_FORMS!AR92),ESCALAS!$A$35:$B$41,2,0),"?"))</f>
        <v/>
      </c>
      <c r="AS92" s="22" t="str">
        <f>IF(DATOS_FORMS!AS92="","",IFERROR(VLOOKUP(TRIM(DATOS_FORMS!AS92),ESCALAS!$A$35:$B$41,2,0),"?"))</f>
        <v/>
      </c>
      <c r="AT92" s="22" t="str">
        <f>IF(DATOS_FORMS!AT92="","",IFERROR(VLOOKUP(TRIM(DATOS_FORMS!AT92),ESCALAS!$A$35:$B$41,2,0),"?"))</f>
        <v/>
      </c>
      <c r="AU92" s="22" t="str">
        <f>IF(DATOS_FORMS!AU92="","",IFERROR(VLOOKUP(TRIM(DATOS_FORMS!AU92),ESCALAS!$A$35:$B$41,2,0),"?"))</f>
        <v/>
      </c>
      <c r="AV92" s="22" t="str">
        <f>IF(DATOS_FORMS!AV92="","",IFERROR(VLOOKUP(TRIM(DATOS_FORMS!AV92),ESCALAS!$A$46:$B$49,2,0),"?"))</f>
        <v/>
      </c>
      <c r="AW92" s="22" t="str">
        <f>IF(DATOS_FORMS!AW92="","",IFERROR(VLOOKUP(TRIM(DATOS_FORMS!AW92),ESCALAS!$A$46:$B$49,2,0),"?"))</f>
        <v/>
      </c>
      <c r="AX92" s="22" t="str">
        <f>IF(DATOS_FORMS!AX92="","",IFERROR(VLOOKUP(TRIM(DATOS_FORMS!AX92),ESCALAS!$A$46:$B$49,2,0),"?"))</f>
        <v/>
      </c>
      <c r="AY92" s="22" t="str">
        <f>IF(DATOS_FORMS!AY92="","",IFERROR(VLOOKUP(TRIM(DATOS_FORMS!AY92),ESCALAS!$A$46:$B$49,2,0),"?"))</f>
        <v/>
      </c>
      <c r="AZ92" s="22" t="str">
        <f>IF(DATOS_FORMS!AZ92="","",IFERROR(VLOOKUP(TRIM(DATOS_FORMS!AZ92),ESCALAS!$A$46:$B$49,2,0),"?"))</f>
        <v/>
      </c>
      <c r="BA92" s="22" t="str">
        <f>IF(DATOS_FORMS!BA92="","",IFERROR(VLOOKUP(TRIM(DATOS_FORMS!BA92),ESCALAS!$A$46:$B$49,2,0),"?"))</f>
        <v/>
      </c>
      <c r="BB92" s="22" t="str">
        <f>IF(DATOS_FORMS!BB92="","",IFERROR(VLOOKUP(TRIM(DATOS_FORMS!BB92),ESCALAS!$A$46:$B$49,2,0),"?"))</f>
        <v/>
      </c>
      <c r="BC92" s="22" t="str">
        <f>IF(DATOS_FORMS!BC92="","",IFERROR(VLOOKUP(TRIM(DATOS_FORMS!BC92),ESCALAS!$A$46:$B$49,2,0),"?"))</f>
        <v/>
      </c>
      <c r="BD92" s="22" t="str">
        <f>IF(DATOS_FORMS!BD92="","",IFERROR(VLOOKUP(TRIM(DATOS_FORMS!BD92),ESCALAS!$A$46:$B$49,2,0),"?"))</f>
        <v/>
      </c>
      <c r="BE92" s="22" t="str">
        <f>IF(DATOS_FORMS!BE92="","",IFERROR(VLOOKUP(TRIM(DATOS_FORMS!BE92),ESCALAS!$A$46:$B$49,2,0),"?"))</f>
        <v/>
      </c>
      <c r="BF92" s="22" t="str">
        <f>IF(DATOS_FORMS!BF92="","",IFERROR(VLOOKUP(TRIM(DATOS_FORMS!BF92),ESCALAS!$A$46:$B$49,2,0),"?"))</f>
        <v/>
      </c>
      <c r="BG92" s="22" t="str">
        <f>IF(DATOS_FORMS!BG92="","",IFERROR(VLOOKUP(TRIM(DATOS_FORMS!BG92),ESCALAS!$A$46:$B$49,2,0),"?"))</f>
        <v/>
      </c>
      <c r="BH92" s="22" t="str">
        <f>IF(DATOS_FORMS!BH92="","",IFERROR(VLOOKUP(TRIM(DATOS_FORMS!BH92),ESCALAS!$A$46:$B$49,2,0),"?"))</f>
        <v/>
      </c>
      <c r="BI92" s="22" t="str">
        <f>IF(DATOS_FORMS!BI92="","",IFERROR(VLOOKUP(TRIM(DATOS_FORMS!BI92),ESCALAS!$A$46:$B$49,2,0),"?"))</f>
        <v/>
      </c>
      <c r="BJ92" s="22" t="str">
        <f>IF(DATOS_FORMS!BJ92="","",IFERROR(VLOOKUP(TRIM(DATOS_FORMS!BJ92),ESCALAS!$A$46:$B$49,2,0),"?"))</f>
        <v/>
      </c>
    </row>
    <row r="93" spans="1:62" x14ac:dyDescent="0.25">
      <c r="A93" s="22" t="str">
        <f>IF(DATOS_FORMS!B93="","",ROW()-1)</f>
        <v/>
      </c>
      <c r="B93" s="22" t="str">
        <f>IF(DATOS_FORMS!B93="","",IFERROR(VALUE(TRIM(DATOS_FORMS!B93)),IFERROR(VALUE(LEFT(TRIM(DATOS_FORMS!B93),FIND(" ",TRIM(DATOS_FORMS!B93)&amp;" ")-1)),"?")))</f>
        <v/>
      </c>
      <c r="C93" s="22" t="str">
        <f>IF(DATOS_FORMS!C93="","",IFERROR(VLOOKUP(TRIM(DATOS_FORMS!C93),ESCALAS!$A$54:$B$55,2,0),"?"))</f>
        <v/>
      </c>
      <c r="D93" s="22" t="str">
        <f>IF(DATOS_FORMS!D93="","",IFERROR(VLOOKUP(TRIM(DATOS_FORMS!D93),ESCALAS!$A$67:$B$68,2,0),"?"))</f>
        <v/>
      </c>
      <c r="E93" s="23" t="str">
        <f>IF(DATOS_FORMS!E93="","",DATOS_FORMS!E93)</f>
        <v/>
      </c>
      <c r="F93" s="23" t="str">
        <f>IF(DATOS_FORMS!F93="","",DATOS_FORMS!F93)</f>
        <v/>
      </c>
      <c r="G93" s="22" t="str">
        <f>IF(DATOS_FORMS!G93="","",IFERROR(VLOOKUP(TRIM(DATOS_FORMS!G93),ESCALAS!$A$60:$B$62,2,0),"?"))</f>
        <v/>
      </c>
      <c r="H93" s="23" t="str">
        <f>IF(DATOS_FORMS!H93="","",DATOS_FORMS!H93)</f>
        <v/>
      </c>
      <c r="I93" s="22" t="str">
        <f>IF(DATOS_FORMS!I93="","",IFERROR(VLOOKUP(TRIM(DATOS_FORMS!I93),ESCALAS!$A$60:$B$62,2,0),"?"))</f>
        <v/>
      </c>
      <c r="J93" s="22" t="str">
        <f>IF(DATOS_FORMS!J93="","",IFERROR(VLOOKUP(TRIM(DATOS_FORMS!J93),ESCALAS!$A$73:$B$86,2,0),7))</f>
        <v/>
      </c>
      <c r="K93" s="22" t="str">
        <f>IF(DATOS_FORMS!K93="","",IFERROR(VLOOKUP(TRIM(DATOS_FORMS!K93),ESCALAS!$A$6:$B$12,2,0),"?"))</f>
        <v/>
      </c>
      <c r="L93" s="22" t="str">
        <f>IF(DATOS_FORMS!L93="","",IFERROR(VLOOKUP(TRIM(DATOS_FORMS!L93),ESCALAS!$A$6:$B$12,2,0),"?"))</f>
        <v/>
      </c>
      <c r="M93" s="22" t="str">
        <f>IF(DATOS_FORMS!M93="","",IFERROR(VLOOKUP(TRIM(DATOS_FORMS!M93),ESCALAS!$A$6:$B$12,2,0),"?"))</f>
        <v/>
      </c>
      <c r="N93" s="22" t="str">
        <f>IF(DATOS_FORMS!N93="","",IFERROR(VLOOKUP(TRIM(DATOS_FORMS!N93),ESCALAS!$A$6:$B$12,2,0),"?"))</f>
        <v/>
      </c>
      <c r="O93" s="22" t="str">
        <f>IF(DATOS_FORMS!O93="","",IFERROR(VLOOKUP(TRIM(DATOS_FORMS!O93),ESCALAS!$A$6:$B$12,2,0),"?"))</f>
        <v/>
      </c>
      <c r="P93" s="22" t="str">
        <f>IF(DATOS_FORMS!P93="","",IFERROR(VLOOKUP(TRIM(DATOS_FORMS!P93),ESCALAS!$A$6:$B$12,2,0),"?"))</f>
        <v/>
      </c>
      <c r="Q93" s="22" t="str">
        <f>IF(DATOS_FORMS!Q93="","",IFERROR(VLOOKUP(TRIM(DATOS_FORMS!Q93),ESCALAS!$A$6:$B$12,2,0),"?"))</f>
        <v/>
      </c>
      <c r="R93" s="22" t="str">
        <f>IF(DATOS_FORMS!R93="","",IFERROR(VLOOKUP(TRIM(DATOS_FORMS!R93),ESCALAS!$A$6:$B$12,2,0),"?"))</f>
        <v/>
      </c>
      <c r="S93" s="22" t="str">
        <f>IF(DATOS_FORMS!S93="","",IFERROR(VLOOKUP(TRIM(DATOS_FORMS!S93),ESCALAS!$A$6:$B$12,2,0),"?"))</f>
        <v/>
      </c>
      <c r="T93" s="22" t="str">
        <f>IF(DATOS_FORMS!T93="","",IFERROR(VLOOKUP(TRIM(DATOS_FORMS!T93),ESCALAS!$A$6:$B$12,2,0),"?"))</f>
        <v/>
      </c>
      <c r="U93" s="22" t="str">
        <f>IF(DATOS_FORMS!U93="","",IFERROR(VLOOKUP(TRIM(DATOS_FORMS!U93),ESCALAS!$A$17:$B$20,2,0),"?"))</f>
        <v/>
      </c>
      <c r="V93" s="22" t="str">
        <f>IF(DATOS_FORMS!V93="","",IFERROR(VLOOKUP(TRIM(DATOS_FORMS!V93),ESCALAS!$A$17:$B$20,2,0),"?"))</f>
        <v/>
      </c>
      <c r="W93" s="22" t="str">
        <f>IF(DATOS_FORMS!W93="","",IFERROR(VLOOKUP(TRIM(DATOS_FORMS!W93),ESCALAS!$A$17:$B$20,2,0),"?"))</f>
        <v/>
      </c>
      <c r="X93" s="22" t="str">
        <f>IF(DATOS_FORMS!X93="","",IFERROR(VLOOKUP(TRIM(DATOS_FORMS!X93),ESCALAS!$A$17:$B$20,2,0),"?"))</f>
        <v/>
      </c>
      <c r="Y93" s="22" t="str">
        <f>IF(DATOS_FORMS!Y93="","",IFERROR(VLOOKUP(TRIM(DATOS_FORMS!Y93),ESCALAS!$A$17:$B$20,2,0),"?"))</f>
        <v/>
      </c>
      <c r="Z93" s="22" t="str">
        <f>IF(DATOS_FORMS!Z93="","",IFERROR(VLOOKUP(TRIM(DATOS_FORMS!Z93),ESCALAS!$A$17:$B$20,2,0),"?"))</f>
        <v/>
      </c>
      <c r="AA93" s="22" t="str">
        <f>IF(DATOS_FORMS!AA93="","",IFERROR(VLOOKUP(TRIM(DATOS_FORMS!AA93),ESCALAS!$A$17:$B$20,2,0),"?"))</f>
        <v/>
      </c>
      <c r="AB93" s="22" t="str">
        <f>IF(DATOS_FORMS!AB93="","",IFERROR(VLOOKUP(TRIM(DATOS_FORMS!AB93),ESCALAS!$A$17:$B$20,2,0),"?"))</f>
        <v/>
      </c>
      <c r="AC93" s="22" t="str">
        <f>IF(DATOS_FORMS!AC93="","",IFERROR(VLOOKUP(TRIM(DATOS_FORMS!AC93),ESCALAS!$A$25:$B$30,2,0),"?"))</f>
        <v/>
      </c>
      <c r="AD93" s="22" t="str">
        <f>IF(DATOS_FORMS!AD93="","",IFERROR(VLOOKUP(TRIM(DATOS_FORMS!AD93),ESCALAS!$A$25:$B$30,2,0),"?"))</f>
        <v/>
      </c>
      <c r="AE93" s="22" t="str">
        <f>IF(DATOS_FORMS!AE93="","",IFERROR(VLOOKUP(TRIM(DATOS_FORMS!AE93),ESCALAS!$A$25:$B$30,2,0),"?"))</f>
        <v/>
      </c>
      <c r="AF93" s="22" t="str">
        <f>IF(DATOS_FORMS!AF93="","",IFERROR(VLOOKUP(TRIM(DATOS_FORMS!AF93),ESCALAS!$A$25:$B$30,2,0),"?"))</f>
        <v/>
      </c>
      <c r="AG93" s="22" t="str">
        <f>IF(DATOS_FORMS!AG93="","",IFERROR(VLOOKUP(TRIM(DATOS_FORMS!AG93),ESCALAS!$A$25:$B$30,2,0),"?"))</f>
        <v/>
      </c>
      <c r="AH93" s="22" t="str">
        <f>IF(DATOS_FORMS!AH93="","",IFERROR(VLOOKUP(TRIM(DATOS_FORMS!AH93),ESCALAS!$A$25:$B$30,2,0),"?"))</f>
        <v/>
      </c>
      <c r="AI93" s="22" t="str">
        <f>IF(DATOS_FORMS!AI93="","",IFERROR(VLOOKUP(TRIM(DATOS_FORMS!AI93),ESCALAS!$A$25:$B$30,2,0),"?"))</f>
        <v/>
      </c>
      <c r="AJ93" s="22" t="str">
        <f>IF(DATOS_FORMS!AJ93="","",IFERROR(VLOOKUP(TRIM(DATOS_FORMS!AJ93),ESCALAS!$A$25:$B$30,2,0),"?"))</f>
        <v/>
      </c>
      <c r="AK93" s="22" t="str">
        <f>IF(DATOS_FORMS!AK93="","",IFERROR(VLOOKUP(TRIM(DATOS_FORMS!AK93),ESCALAS!$A$25:$B$30,2,0),"?"))</f>
        <v/>
      </c>
      <c r="AL93" s="22" t="str">
        <f>IF(DATOS_FORMS!AL93="","",IFERROR(VLOOKUP(TRIM(DATOS_FORMS!AL93),ESCALAS!$A$25:$B$30,2,0),"?"))</f>
        <v/>
      </c>
      <c r="AM93" s="22" t="str">
        <f>IF(DATOS_FORMS!AM93="","",IFERROR(VLOOKUP(TRIM(DATOS_FORMS!AM93),ESCALAS!$A$35:$B$41,2,0),"?"))</f>
        <v/>
      </c>
      <c r="AN93" s="22" t="str">
        <f>IF(DATOS_FORMS!AN93="","",IFERROR(VLOOKUP(TRIM(DATOS_FORMS!AN93),ESCALAS!$A$35:$B$41,2,0),"?"))</f>
        <v/>
      </c>
      <c r="AO93" s="22" t="str">
        <f>IF(DATOS_FORMS!AO93="","",IFERROR(VLOOKUP(TRIM(DATOS_FORMS!AO93),ESCALAS!$A$35:$B$41,2,0),"?"))</f>
        <v/>
      </c>
      <c r="AP93" s="22" t="str">
        <f>IF(DATOS_FORMS!AP93="","",IFERROR(VLOOKUP(TRIM(DATOS_FORMS!AP93),ESCALAS!$A$35:$B$41,2,0),"?"))</f>
        <v/>
      </c>
      <c r="AQ93" s="22" t="str">
        <f>IF(DATOS_FORMS!AQ93="","",IFERROR(VLOOKUP(TRIM(DATOS_FORMS!AQ93),ESCALAS!$A$35:$B$41,2,0),"?"))</f>
        <v/>
      </c>
      <c r="AR93" s="22" t="str">
        <f>IF(DATOS_FORMS!AR93="","",IFERROR(VLOOKUP(TRIM(DATOS_FORMS!AR93),ESCALAS!$A$35:$B$41,2,0),"?"))</f>
        <v/>
      </c>
      <c r="AS93" s="22" t="str">
        <f>IF(DATOS_FORMS!AS93="","",IFERROR(VLOOKUP(TRIM(DATOS_FORMS!AS93),ESCALAS!$A$35:$B$41,2,0),"?"))</f>
        <v/>
      </c>
      <c r="AT93" s="22" t="str">
        <f>IF(DATOS_FORMS!AT93="","",IFERROR(VLOOKUP(TRIM(DATOS_FORMS!AT93),ESCALAS!$A$35:$B$41,2,0),"?"))</f>
        <v/>
      </c>
      <c r="AU93" s="22" t="str">
        <f>IF(DATOS_FORMS!AU93="","",IFERROR(VLOOKUP(TRIM(DATOS_FORMS!AU93),ESCALAS!$A$35:$B$41,2,0),"?"))</f>
        <v/>
      </c>
      <c r="AV93" s="22" t="str">
        <f>IF(DATOS_FORMS!AV93="","",IFERROR(VLOOKUP(TRIM(DATOS_FORMS!AV93),ESCALAS!$A$46:$B$49,2,0),"?"))</f>
        <v/>
      </c>
      <c r="AW93" s="22" t="str">
        <f>IF(DATOS_FORMS!AW93="","",IFERROR(VLOOKUP(TRIM(DATOS_FORMS!AW93),ESCALAS!$A$46:$B$49,2,0),"?"))</f>
        <v/>
      </c>
      <c r="AX93" s="22" t="str">
        <f>IF(DATOS_FORMS!AX93="","",IFERROR(VLOOKUP(TRIM(DATOS_FORMS!AX93),ESCALAS!$A$46:$B$49,2,0),"?"))</f>
        <v/>
      </c>
      <c r="AY93" s="22" t="str">
        <f>IF(DATOS_FORMS!AY93="","",IFERROR(VLOOKUP(TRIM(DATOS_FORMS!AY93),ESCALAS!$A$46:$B$49,2,0),"?"))</f>
        <v/>
      </c>
      <c r="AZ93" s="22" t="str">
        <f>IF(DATOS_FORMS!AZ93="","",IFERROR(VLOOKUP(TRIM(DATOS_FORMS!AZ93),ESCALAS!$A$46:$B$49,2,0),"?"))</f>
        <v/>
      </c>
      <c r="BA93" s="22" t="str">
        <f>IF(DATOS_FORMS!BA93="","",IFERROR(VLOOKUP(TRIM(DATOS_FORMS!BA93),ESCALAS!$A$46:$B$49,2,0),"?"))</f>
        <v/>
      </c>
      <c r="BB93" s="22" t="str">
        <f>IF(DATOS_FORMS!BB93="","",IFERROR(VLOOKUP(TRIM(DATOS_FORMS!BB93),ESCALAS!$A$46:$B$49,2,0),"?"))</f>
        <v/>
      </c>
      <c r="BC93" s="22" t="str">
        <f>IF(DATOS_FORMS!BC93="","",IFERROR(VLOOKUP(TRIM(DATOS_FORMS!BC93),ESCALAS!$A$46:$B$49,2,0),"?"))</f>
        <v/>
      </c>
      <c r="BD93" s="22" t="str">
        <f>IF(DATOS_FORMS!BD93="","",IFERROR(VLOOKUP(TRIM(DATOS_FORMS!BD93),ESCALAS!$A$46:$B$49,2,0),"?"))</f>
        <v/>
      </c>
      <c r="BE93" s="22" t="str">
        <f>IF(DATOS_FORMS!BE93="","",IFERROR(VLOOKUP(TRIM(DATOS_FORMS!BE93),ESCALAS!$A$46:$B$49,2,0),"?"))</f>
        <v/>
      </c>
      <c r="BF93" s="22" t="str">
        <f>IF(DATOS_FORMS!BF93="","",IFERROR(VLOOKUP(TRIM(DATOS_FORMS!BF93),ESCALAS!$A$46:$B$49,2,0),"?"))</f>
        <v/>
      </c>
      <c r="BG93" s="22" t="str">
        <f>IF(DATOS_FORMS!BG93="","",IFERROR(VLOOKUP(TRIM(DATOS_FORMS!BG93),ESCALAS!$A$46:$B$49,2,0),"?"))</f>
        <v/>
      </c>
      <c r="BH93" s="22" t="str">
        <f>IF(DATOS_FORMS!BH93="","",IFERROR(VLOOKUP(TRIM(DATOS_FORMS!BH93),ESCALAS!$A$46:$B$49,2,0),"?"))</f>
        <v/>
      </c>
      <c r="BI93" s="22" t="str">
        <f>IF(DATOS_FORMS!BI93="","",IFERROR(VLOOKUP(TRIM(DATOS_FORMS!BI93),ESCALAS!$A$46:$B$49,2,0),"?"))</f>
        <v/>
      </c>
      <c r="BJ93" s="22" t="str">
        <f>IF(DATOS_FORMS!BJ93="","",IFERROR(VLOOKUP(TRIM(DATOS_FORMS!BJ93),ESCALAS!$A$46:$B$49,2,0),"?"))</f>
        <v/>
      </c>
    </row>
    <row r="94" spans="1:62" x14ac:dyDescent="0.25">
      <c r="A94" s="22" t="str">
        <f>IF(DATOS_FORMS!B94="","",ROW()-1)</f>
        <v/>
      </c>
      <c r="B94" s="22" t="str">
        <f>IF(DATOS_FORMS!B94="","",IFERROR(VALUE(TRIM(DATOS_FORMS!B94)),IFERROR(VALUE(LEFT(TRIM(DATOS_FORMS!B94),FIND(" ",TRIM(DATOS_FORMS!B94)&amp;" ")-1)),"?")))</f>
        <v/>
      </c>
      <c r="C94" s="22" t="str">
        <f>IF(DATOS_FORMS!C94="","",IFERROR(VLOOKUP(TRIM(DATOS_FORMS!C94),ESCALAS!$A$54:$B$55,2,0),"?"))</f>
        <v/>
      </c>
      <c r="D94" s="22" t="str">
        <f>IF(DATOS_FORMS!D94="","",IFERROR(VLOOKUP(TRIM(DATOS_FORMS!D94),ESCALAS!$A$67:$B$68,2,0),"?"))</f>
        <v/>
      </c>
      <c r="E94" s="23" t="str">
        <f>IF(DATOS_FORMS!E94="","",DATOS_FORMS!E94)</f>
        <v/>
      </c>
      <c r="F94" s="23" t="str">
        <f>IF(DATOS_FORMS!F94="","",DATOS_FORMS!F94)</f>
        <v/>
      </c>
      <c r="G94" s="22" t="str">
        <f>IF(DATOS_FORMS!G94="","",IFERROR(VLOOKUP(TRIM(DATOS_FORMS!G94),ESCALAS!$A$60:$B$62,2,0),"?"))</f>
        <v/>
      </c>
      <c r="H94" s="23" t="str">
        <f>IF(DATOS_FORMS!H94="","",DATOS_FORMS!H94)</f>
        <v/>
      </c>
      <c r="I94" s="22" t="str">
        <f>IF(DATOS_FORMS!I94="","",IFERROR(VLOOKUP(TRIM(DATOS_FORMS!I94),ESCALAS!$A$60:$B$62,2,0),"?"))</f>
        <v/>
      </c>
      <c r="J94" s="22" t="str">
        <f>IF(DATOS_FORMS!J94="","",IFERROR(VLOOKUP(TRIM(DATOS_FORMS!J94),ESCALAS!$A$73:$B$86,2,0),7))</f>
        <v/>
      </c>
      <c r="K94" s="22" t="str">
        <f>IF(DATOS_FORMS!K94="","",IFERROR(VLOOKUP(TRIM(DATOS_FORMS!K94),ESCALAS!$A$6:$B$12,2,0),"?"))</f>
        <v/>
      </c>
      <c r="L94" s="22" t="str">
        <f>IF(DATOS_FORMS!L94="","",IFERROR(VLOOKUP(TRIM(DATOS_FORMS!L94),ESCALAS!$A$6:$B$12,2,0),"?"))</f>
        <v/>
      </c>
      <c r="M94" s="22" t="str">
        <f>IF(DATOS_FORMS!M94="","",IFERROR(VLOOKUP(TRIM(DATOS_FORMS!M94),ESCALAS!$A$6:$B$12,2,0),"?"))</f>
        <v/>
      </c>
      <c r="N94" s="22" t="str">
        <f>IF(DATOS_FORMS!N94="","",IFERROR(VLOOKUP(TRIM(DATOS_FORMS!N94),ESCALAS!$A$6:$B$12,2,0),"?"))</f>
        <v/>
      </c>
      <c r="O94" s="22" t="str">
        <f>IF(DATOS_FORMS!O94="","",IFERROR(VLOOKUP(TRIM(DATOS_FORMS!O94),ESCALAS!$A$6:$B$12,2,0),"?"))</f>
        <v/>
      </c>
      <c r="P94" s="22" t="str">
        <f>IF(DATOS_FORMS!P94="","",IFERROR(VLOOKUP(TRIM(DATOS_FORMS!P94),ESCALAS!$A$6:$B$12,2,0),"?"))</f>
        <v/>
      </c>
      <c r="Q94" s="22" t="str">
        <f>IF(DATOS_FORMS!Q94="","",IFERROR(VLOOKUP(TRIM(DATOS_FORMS!Q94),ESCALAS!$A$6:$B$12,2,0),"?"))</f>
        <v/>
      </c>
      <c r="R94" s="22" t="str">
        <f>IF(DATOS_FORMS!R94="","",IFERROR(VLOOKUP(TRIM(DATOS_FORMS!R94),ESCALAS!$A$6:$B$12,2,0),"?"))</f>
        <v/>
      </c>
      <c r="S94" s="22" t="str">
        <f>IF(DATOS_FORMS!S94="","",IFERROR(VLOOKUP(TRIM(DATOS_FORMS!S94),ESCALAS!$A$6:$B$12,2,0),"?"))</f>
        <v/>
      </c>
      <c r="T94" s="22" t="str">
        <f>IF(DATOS_FORMS!T94="","",IFERROR(VLOOKUP(TRIM(DATOS_FORMS!T94),ESCALAS!$A$6:$B$12,2,0),"?"))</f>
        <v/>
      </c>
      <c r="U94" s="22" t="str">
        <f>IF(DATOS_FORMS!U94="","",IFERROR(VLOOKUP(TRIM(DATOS_FORMS!U94),ESCALAS!$A$17:$B$20,2,0),"?"))</f>
        <v/>
      </c>
      <c r="V94" s="22" t="str">
        <f>IF(DATOS_FORMS!V94="","",IFERROR(VLOOKUP(TRIM(DATOS_FORMS!V94),ESCALAS!$A$17:$B$20,2,0),"?"))</f>
        <v/>
      </c>
      <c r="W94" s="22" t="str">
        <f>IF(DATOS_FORMS!W94="","",IFERROR(VLOOKUP(TRIM(DATOS_FORMS!W94),ESCALAS!$A$17:$B$20,2,0),"?"))</f>
        <v/>
      </c>
      <c r="X94" s="22" t="str">
        <f>IF(DATOS_FORMS!X94="","",IFERROR(VLOOKUP(TRIM(DATOS_FORMS!X94),ESCALAS!$A$17:$B$20,2,0),"?"))</f>
        <v/>
      </c>
      <c r="Y94" s="22" t="str">
        <f>IF(DATOS_FORMS!Y94="","",IFERROR(VLOOKUP(TRIM(DATOS_FORMS!Y94),ESCALAS!$A$17:$B$20,2,0),"?"))</f>
        <v/>
      </c>
      <c r="Z94" s="22" t="str">
        <f>IF(DATOS_FORMS!Z94="","",IFERROR(VLOOKUP(TRIM(DATOS_FORMS!Z94),ESCALAS!$A$17:$B$20,2,0),"?"))</f>
        <v/>
      </c>
      <c r="AA94" s="22" t="str">
        <f>IF(DATOS_FORMS!AA94="","",IFERROR(VLOOKUP(TRIM(DATOS_FORMS!AA94),ESCALAS!$A$17:$B$20,2,0),"?"))</f>
        <v/>
      </c>
      <c r="AB94" s="22" t="str">
        <f>IF(DATOS_FORMS!AB94="","",IFERROR(VLOOKUP(TRIM(DATOS_FORMS!AB94),ESCALAS!$A$17:$B$20,2,0),"?"))</f>
        <v/>
      </c>
      <c r="AC94" s="22" t="str">
        <f>IF(DATOS_FORMS!AC94="","",IFERROR(VLOOKUP(TRIM(DATOS_FORMS!AC94),ESCALAS!$A$25:$B$30,2,0),"?"))</f>
        <v/>
      </c>
      <c r="AD94" s="22" t="str">
        <f>IF(DATOS_FORMS!AD94="","",IFERROR(VLOOKUP(TRIM(DATOS_FORMS!AD94),ESCALAS!$A$25:$B$30,2,0),"?"))</f>
        <v/>
      </c>
      <c r="AE94" s="22" t="str">
        <f>IF(DATOS_FORMS!AE94="","",IFERROR(VLOOKUP(TRIM(DATOS_FORMS!AE94),ESCALAS!$A$25:$B$30,2,0),"?"))</f>
        <v/>
      </c>
      <c r="AF94" s="22" t="str">
        <f>IF(DATOS_FORMS!AF94="","",IFERROR(VLOOKUP(TRIM(DATOS_FORMS!AF94),ESCALAS!$A$25:$B$30,2,0),"?"))</f>
        <v/>
      </c>
      <c r="AG94" s="22" t="str">
        <f>IF(DATOS_FORMS!AG94="","",IFERROR(VLOOKUP(TRIM(DATOS_FORMS!AG94),ESCALAS!$A$25:$B$30,2,0),"?"))</f>
        <v/>
      </c>
      <c r="AH94" s="22" t="str">
        <f>IF(DATOS_FORMS!AH94="","",IFERROR(VLOOKUP(TRIM(DATOS_FORMS!AH94),ESCALAS!$A$25:$B$30,2,0),"?"))</f>
        <v/>
      </c>
      <c r="AI94" s="22" t="str">
        <f>IF(DATOS_FORMS!AI94="","",IFERROR(VLOOKUP(TRIM(DATOS_FORMS!AI94),ESCALAS!$A$25:$B$30,2,0),"?"))</f>
        <v/>
      </c>
      <c r="AJ94" s="22" t="str">
        <f>IF(DATOS_FORMS!AJ94="","",IFERROR(VLOOKUP(TRIM(DATOS_FORMS!AJ94),ESCALAS!$A$25:$B$30,2,0),"?"))</f>
        <v/>
      </c>
      <c r="AK94" s="22" t="str">
        <f>IF(DATOS_FORMS!AK94="","",IFERROR(VLOOKUP(TRIM(DATOS_FORMS!AK94),ESCALAS!$A$25:$B$30,2,0),"?"))</f>
        <v/>
      </c>
      <c r="AL94" s="22" t="str">
        <f>IF(DATOS_FORMS!AL94="","",IFERROR(VLOOKUP(TRIM(DATOS_FORMS!AL94),ESCALAS!$A$25:$B$30,2,0),"?"))</f>
        <v/>
      </c>
      <c r="AM94" s="22" t="str">
        <f>IF(DATOS_FORMS!AM94="","",IFERROR(VLOOKUP(TRIM(DATOS_FORMS!AM94),ESCALAS!$A$35:$B$41,2,0),"?"))</f>
        <v/>
      </c>
      <c r="AN94" s="22" t="str">
        <f>IF(DATOS_FORMS!AN94="","",IFERROR(VLOOKUP(TRIM(DATOS_FORMS!AN94),ESCALAS!$A$35:$B$41,2,0),"?"))</f>
        <v/>
      </c>
      <c r="AO94" s="22" t="str">
        <f>IF(DATOS_FORMS!AO94="","",IFERROR(VLOOKUP(TRIM(DATOS_FORMS!AO94),ESCALAS!$A$35:$B$41,2,0),"?"))</f>
        <v/>
      </c>
      <c r="AP94" s="22" t="str">
        <f>IF(DATOS_FORMS!AP94="","",IFERROR(VLOOKUP(TRIM(DATOS_FORMS!AP94),ESCALAS!$A$35:$B$41,2,0),"?"))</f>
        <v/>
      </c>
      <c r="AQ94" s="22" t="str">
        <f>IF(DATOS_FORMS!AQ94="","",IFERROR(VLOOKUP(TRIM(DATOS_FORMS!AQ94),ESCALAS!$A$35:$B$41,2,0),"?"))</f>
        <v/>
      </c>
      <c r="AR94" s="22" t="str">
        <f>IF(DATOS_FORMS!AR94="","",IFERROR(VLOOKUP(TRIM(DATOS_FORMS!AR94),ESCALAS!$A$35:$B$41,2,0),"?"))</f>
        <v/>
      </c>
      <c r="AS94" s="22" t="str">
        <f>IF(DATOS_FORMS!AS94="","",IFERROR(VLOOKUP(TRIM(DATOS_FORMS!AS94),ESCALAS!$A$35:$B$41,2,0),"?"))</f>
        <v/>
      </c>
      <c r="AT94" s="22" t="str">
        <f>IF(DATOS_FORMS!AT94="","",IFERROR(VLOOKUP(TRIM(DATOS_FORMS!AT94),ESCALAS!$A$35:$B$41,2,0),"?"))</f>
        <v/>
      </c>
      <c r="AU94" s="22" t="str">
        <f>IF(DATOS_FORMS!AU94="","",IFERROR(VLOOKUP(TRIM(DATOS_FORMS!AU94),ESCALAS!$A$35:$B$41,2,0),"?"))</f>
        <v/>
      </c>
      <c r="AV94" s="22" t="str">
        <f>IF(DATOS_FORMS!AV94="","",IFERROR(VLOOKUP(TRIM(DATOS_FORMS!AV94),ESCALAS!$A$46:$B$49,2,0),"?"))</f>
        <v/>
      </c>
      <c r="AW94" s="22" t="str">
        <f>IF(DATOS_FORMS!AW94="","",IFERROR(VLOOKUP(TRIM(DATOS_FORMS!AW94),ESCALAS!$A$46:$B$49,2,0),"?"))</f>
        <v/>
      </c>
      <c r="AX94" s="22" t="str">
        <f>IF(DATOS_FORMS!AX94="","",IFERROR(VLOOKUP(TRIM(DATOS_FORMS!AX94),ESCALAS!$A$46:$B$49,2,0),"?"))</f>
        <v/>
      </c>
      <c r="AY94" s="22" t="str">
        <f>IF(DATOS_FORMS!AY94="","",IFERROR(VLOOKUP(TRIM(DATOS_FORMS!AY94),ESCALAS!$A$46:$B$49,2,0),"?"))</f>
        <v/>
      </c>
      <c r="AZ94" s="22" t="str">
        <f>IF(DATOS_FORMS!AZ94="","",IFERROR(VLOOKUP(TRIM(DATOS_FORMS!AZ94),ESCALAS!$A$46:$B$49,2,0),"?"))</f>
        <v/>
      </c>
      <c r="BA94" s="22" t="str">
        <f>IF(DATOS_FORMS!BA94="","",IFERROR(VLOOKUP(TRIM(DATOS_FORMS!BA94),ESCALAS!$A$46:$B$49,2,0),"?"))</f>
        <v/>
      </c>
      <c r="BB94" s="22" t="str">
        <f>IF(DATOS_FORMS!BB94="","",IFERROR(VLOOKUP(TRIM(DATOS_FORMS!BB94),ESCALAS!$A$46:$B$49,2,0),"?"))</f>
        <v/>
      </c>
      <c r="BC94" s="22" t="str">
        <f>IF(DATOS_FORMS!BC94="","",IFERROR(VLOOKUP(TRIM(DATOS_FORMS!BC94),ESCALAS!$A$46:$B$49,2,0),"?"))</f>
        <v/>
      </c>
      <c r="BD94" s="22" t="str">
        <f>IF(DATOS_FORMS!BD94="","",IFERROR(VLOOKUP(TRIM(DATOS_FORMS!BD94),ESCALAS!$A$46:$B$49,2,0),"?"))</f>
        <v/>
      </c>
      <c r="BE94" s="22" t="str">
        <f>IF(DATOS_FORMS!BE94="","",IFERROR(VLOOKUP(TRIM(DATOS_FORMS!BE94),ESCALAS!$A$46:$B$49,2,0),"?"))</f>
        <v/>
      </c>
      <c r="BF94" s="22" t="str">
        <f>IF(DATOS_FORMS!BF94="","",IFERROR(VLOOKUP(TRIM(DATOS_FORMS!BF94),ESCALAS!$A$46:$B$49,2,0),"?"))</f>
        <v/>
      </c>
      <c r="BG94" s="22" t="str">
        <f>IF(DATOS_FORMS!BG94="","",IFERROR(VLOOKUP(TRIM(DATOS_FORMS!BG94),ESCALAS!$A$46:$B$49,2,0),"?"))</f>
        <v/>
      </c>
      <c r="BH94" s="22" t="str">
        <f>IF(DATOS_FORMS!BH94="","",IFERROR(VLOOKUP(TRIM(DATOS_FORMS!BH94),ESCALAS!$A$46:$B$49,2,0),"?"))</f>
        <v/>
      </c>
      <c r="BI94" s="22" t="str">
        <f>IF(DATOS_FORMS!BI94="","",IFERROR(VLOOKUP(TRIM(DATOS_FORMS!BI94),ESCALAS!$A$46:$B$49,2,0),"?"))</f>
        <v/>
      </c>
      <c r="BJ94" s="22" t="str">
        <f>IF(DATOS_FORMS!BJ94="","",IFERROR(VLOOKUP(TRIM(DATOS_FORMS!BJ94),ESCALAS!$A$46:$B$49,2,0),"?"))</f>
        <v/>
      </c>
    </row>
    <row r="95" spans="1:62" x14ac:dyDescent="0.25">
      <c r="A95" s="22" t="str">
        <f>IF(DATOS_FORMS!B95="","",ROW()-1)</f>
        <v/>
      </c>
      <c r="B95" s="22" t="str">
        <f>IF(DATOS_FORMS!B95="","",IFERROR(VALUE(TRIM(DATOS_FORMS!B95)),IFERROR(VALUE(LEFT(TRIM(DATOS_FORMS!B95),FIND(" ",TRIM(DATOS_FORMS!B95)&amp;" ")-1)),"?")))</f>
        <v/>
      </c>
      <c r="C95" s="22" t="str">
        <f>IF(DATOS_FORMS!C95="","",IFERROR(VLOOKUP(TRIM(DATOS_FORMS!C95),ESCALAS!$A$54:$B$55,2,0),"?"))</f>
        <v/>
      </c>
      <c r="D95" s="22" t="str">
        <f>IF(DATOS_FORMS!D95="","",IFERROR(VLOOKUP(TRIM(DATOS_FORMS!D95),ESCALAS!$A$67:$B$68,2,0),"?"))</f>
        <v/>
      </c>
      <c r="E95" s="23" t="str">
        <f>IF(DATOS_FORMS!E95="","",DATOS_FORMS!E95)</f>
        <v/>
      </c>
      <c r="F95" s="23" t="str">
        <f>IF(DATOS_FORMS!F95="","",DATOS_FORMS!F95)</f>
        <v/>
      </c>
      <c r="G95" s="22" t="str">
        <f>IF(DATOS_FORMS!G95="","",IFERROR(VLOOKUP(TRIM(DATOS_FORMS!G95),ESCALAS!$A$60:$B$62,2,0),"?"))</f>
        <v/>
      </c>
      <c r="H95" s="23" t="str">
        <f>IF(DATOS_FORMS!H95="","",DATOS_FORMS!H95)</f>
        <v/>
      </c>
      <c r="I95" s="22" t="str">
        <f>IF(DATOS_FORMS!I95="","",IFERROR(VLOOKUP(TRIM(DATOS_FORMS!I95),ESCALAS!$A$60:$B$62,2,0),"?"))</f>
        <v/>
      </c>
      <c r="J95" s="22" t="str">
        <f>IF(DATOS_FORMS!J95="","",IFERROR(VLOOKUP(TRIM(DATOS_FORMS!J95),ESCALAS!$A$73:$B$86,2,0),7))</f>
        <v/>
      </c>
      <c r="K95" s="22" t="str">
        <f>IF(DATOS_FORMS!K95="","",IFERROR(VLOOKUP(TRIM(DATOS_FORMS!K95),ESCALAS!$A$6:$B$12,2,0),"?"))</f>
        <v/>
      </c>
      <c r="L95" s="22" t="str">
        <f>IF(DATOS_FORMS!L95="","",IFERROR(VLOOKUP(TRIM(DATOS_FORMS!L95),ESCALAS!$A$6:$B$12,2,0),"?"))</f>
        <v/>
      </c>
      <c r="M95" s="22" t="str">
        <f>IF(DATOS_FORMS!M95="","",IFERROR(VLOOKUP(TRIM(DATOS_FORMS!M95),ESCALAS!$A$6:$B$12,2,0),"?"))</f>
        <v/>
      </c>
      <c r="N95" s="22" t="str">
        <f>IF(DATOS_FORMS!N95="","",IFERROR(VLOOKUP(TRIM(DATOS_FORMS!N95),ESCALAS!$A$6:$B$12,2,0),"?"))</f>
        <v/>
      </c>
      <c r="O95" s="22" t="str">
        <f>IF(DATOS_FORMS!O95="","",IFERROR(VLOOKUP(TRIM(DATOS_FORMS!O95),ESCALAS!$A$6:$B$12,2,0),"?"))</f>
        <v/>
      </c>
      <c r="P95" s="22" t="str">
        <f>IF(DATOS_FORMS!P95="","",IFERROR(VLOOKUP(TRIM(DATOS_FORMS!P95),ESCALAS!$A$6:$B$12,2,0),"?"))</f>
        <v/>
      </c>
      <c r="Q95" s="22" t="str">
        <f>IF(DATOS_FORMS!Q95="","",IFERROR(VLOOKUP(TRIM(DATOS_FORMS!Q95),ESCALAS!$A$6:$B$12,2,0),"?"))</f>
        <v/>
      </c>
      <c r="R95" s="22" t="str">
        <f>IF(DATOS_FORMS!R95="","",IFERROR(VLOOKUP(TRIM(DATOS_FORMS!R95),ESCALAS!$A$6:$B$12,2,0),"?"))</f>
        <v/>
      </c>
      <c r="S95" s="22" t="str">
        <f>IF(DATOS_FORMS!S95="","",IFERROR(VLOOKUP(TRIM(DATOS_FORMS!S95),ESCALAS!$A$6:$B$12,2,0),"?"))</f>
        <v/>
      </c>
      <c r="T95" s="22" t="str">
        <f>IF(DATOS_FORMS!T95="","",IFERROR(VLOOKUP(TRIM(DATOS_FORMS!T95),ESCALAS!$A$6:$B$12,2,0),"?"))</f>
        <v/>
      </c>
      <c r="U95" s="22" t="str">
        <f>IF(DATOS_FORMS!U95="","",IFERROR(VLOOKUP(TRIM(DATOS_FORMS!U95),ESCALAS!$A$17:$B$20,2,0),"?"))</f>
        <v/>
      </c>
      <c r="V95" s="22" t="str">
        <f>IF(DATOS_FORMS!V95="","",IFERROR(VLOOKUP(TRIM(DATOS_FORMS!V95),ESCALAS!$A$17:$B$20,2,0),"?"))</f>
        <v/>
      </c>
      <c r="W95" s="22" t="str">
        <f>IF(DATOS_FORMS!W95="","",IFERROR(VLOOKUP(TRIM(DATOS_FORMS!W95),ESCALAS!$A$17:$B$20,2,0),"?"))</f>
        <v/>
      </c>
      <c r="X95" s="22" t="str">
        <f>IF(DATOS_FORMS!X95="","",IFERROR(VLOOKUP(TRIM(DATOS_FORMS!X95),ESCALAS!$A$17:$B$20,2,0),"?"))</f>
        <v/>
      </c>
      <c r="Y95" s="22" t="str">
        <f>IF(DATOS_FORMS!Y95="","",IFERROR(VLOOKUP(TRIM(DATOS_FORMS!Y95),ESCALAS!$A$17:$B$20,2,0),"?"))</f>
        <v/>
      </c>
      <c r="Z95" s="22" t="str">
        <f>IF(DATOS_FORMS!Z95="","",IFERROR(VLOOKUP(TRIM(DATOS_FORMS!Z95),ESCALAS!$A$17:$B$20,2,0),"?"))</f>
        <v/>
      </c>
      <c r="AA95" s="22" t="str">
        <f>IF(DATOS_FORMS!AA95="","",IFERROR(VLOOKUP(TRIM(DATOS_FORMS!AA95),ESCALAS!$A$17:$B$20,2,0),"?"))</f>
        <v/>
      </c>
      <c r="AB95" s="22" t="str">
        <f>IF(DATOS_FORMS!AB95="","",IFERROR(VLOOKUP(TRIM(DATOS_FORMS!AB95),ESCALAS!$A$17:$B$20,2,0),"?"))</f>
        <v/>
      </c>
      <c r="AC95" s="22" t="str">
        <f>IF(DATOS_FORMS!AC95="","",IFERROR(VLOOKUP(TRIM(DATOS_FORMS!AC95),ESCALAS!$A$25:$B$30,2,0),"?"))</f>
        <v/>
      </c>
      <c r="AD95" s="22" t="str">
        <f>IF(DATOS_FORMS!AD95="","",IFERROR(VLOOKUP(TRIM(DATOS_FORMS!AD95),ESCALAS!$A$25:$B$30,2,0),"?"))</f>
        <v/>
      </c>
      <c r="AE95" s="22" t="str">
        <f>IF(DATOS_FORMS!AE95="","",IFERROR(VLOOKUP(TRIM(DATOS_FORMS!AE95),ESCALAS!$A$25:$B$30,2,0),"?"))</f>
        <v/>
      </c>
      <c r="AF95" s="22" t="str">
        <f>IF(DATOS_FORMS!AF95="","",IFERROR(VLOOKUP(TRIM(DATOS_FORMS!AF95),ESCALAS!$A$25:$B$30,2,0),"?"))</f>
        <v/>
      </c>
      <c r="AG95" s="22" t="str">
        <f>IF(DATOS_FORMS!AG95="","",IFERROR(VLOOKUP(TRIM(DATOS_FORMS!AG95),ESCALAS!$A$25:$B$30,2,0),"?"))</f>
        <v/>
      </c>
      <c r="AH95" s="22" t="str">
        <f>IF(DATOS_FORMS!AH95="","",IFERROR(VLOOKUP(TRIM(DATOS_FORMS!AH95),ESCALAS!$A$25:$B$30,2,0),"?"))</f>
        <v/>
      </c>
      <c r="AI95" s="22" t="str">
        <f>IF(DATOS_FORMS!AI95="","",IFERROR(VLOOKUP(TRIM(DATOS_FORMS!AI95),ESCALAS!$A$25:$B$30,2,0),"?"))</f>
        <v/>
      </c>
      <c r="AJ95" s="22" t="str">
        <f>IF(DATOS_FORMS!AJ95="","",IFERROR(VLOOKUP(TRIM(DATOS_FORMS!AJ95),ESCALAS!$A$25:$B$30,2,0),"?"))</f>
        <v/>
      </c>
      <c r="AK95" s="22" t="str">
        <f>IF(DATOS_FORMS!AK95="","",IFERROR(VLOOKUP(TRIM(DATOS_FORMS!AK95),ESCALAS!$A$25:$B$30,2,0),"?"))</f>
        <v/>
      </c>
      <c r="AL95" s="22" t="str">
        <f>IF(DATOS_FORMS!AL95="","",IFERROR(VLOOKUP(TRIM(DATOS_FORMS!AL95),ESCALAS!$A$25:$B$30,2,0),"?"))</f>
        <v/>
      </c>
      <c r="AM95" s="22" t="str">
        <f>IF(DATOS_FORMS!AM95="","",IFERROR(VLOOKUP(TRIM(DATOS_FORMS!AM95),ESCALAS!$A$35:$B$41,2,0),"?"))</f>
        <v/>
      </c>
      <c r="AN95" s="22" t="str">
        <f>IF(DATOS_FORMS!AN95="","",IFERROR(VLOOKUP(TRIM(DATOS_FORMS!AN95),ESCALAS!$A$35:$B$41,2,0),"?"))</f>
        <v/>
      </c>
      <c r="AO95" s="22" t="str">
        <f>IF(DATOS_FORMS!AO95="","",IFERROR(VLOOKUP(TRIM(DATOS_FORMS!AO95),ESCALAS!$A$35:$B$41,2,0),"?"))</f>
        <v/>
      </c>
      <c r="AP95" s="22" t="str">
        <f>IF(DATOS_FORMS!AP95="","",IFERROR(VLOOKUP(TRIM(DATOS_FORMS!AP95),ESCALAS!$A$35:$B$41,2,0),"?"))</f>
        <v/>
      </c>
      <c r="AQ95" s="22" t="str">
        <f>IF(DATOS_FORMS!AQ95="","",IFERROR(VLOOKUP(TRIM(DATOS_FORMS!AQ95),ESCALAS!$A$35:$B$41,2,0),"?"))</f>
        <v/>
      </c>
      <c r="AR95" s="22" t="str">
        <f>IF(DATOS_FORMS!AR95="","",IFERROR(VLOOKUP(TRIM(DATOS_FORMS!AR95),ESCALAS!$A$35:$B$41,2,0),"?"))</f>
        <v/>
      </c>
      <c r="AS95" s="22" t="str">
        <f>IF(DATOS_FORMS!AS95="","",IFERROR(VLOOKUP(TRIM(DATOS_FORMS!AS95),ESCALAS!$A$35:$B$41,2,0),"?"))</f>
        <v/>
      </c>
      <c r="AT95" s="22" t="str">
        <f>IF(DATOS_FORMS!AT95="","",IFERROR(VLOOKUP(TRIM(DATOS_FORMS!AT95),ESCALAS!$A$35:$B$41,2,0),"?"))</f>
        <v/>
      </c>
      <c r="AU95" s="22" t="str">
        <f>IF(DATOS_FORMS!AU95="","",IFERROR(VLOOKUP(TRIM(DATOS_FORMS!AU95),ESCALAS!$A$35:$B$41,2,0),"?"))</f>
        <v/>
      </c>
      <c r="AV95" s="22" t="str">
        <f>IF(DATOS_FORMS!AV95="","",IFERROR(VLOOKUP(TRIM(DATOS_FORMS!AV95),ESCALAS!$A$46:$B$49,2,0),"?"))</f>
        <v/>
      </c>
      <c r="AW95" s="22" t="str">
        <f>IF(DATOS_FORMS!AW95="","",IFERROR(VLOOKUP(TRIM(DATOS_FORMS!AW95),ESCALAS!$A$46:$B$49,2,0),"?"))</f>
        <v/>
      </c>
      <c r="AX95" s="22" t="str">
        <f>IF(DATOS_FORMS!AX95="","",IFERROR(VLOOKUP(TRIM(DATOS_FORMS!AX95),ESCALAS!$A$46:$B$49,2,0),"?"))</f>
        <v/>
      </c>
      <c r="AY95" s="22" t="str">
        <f>IF(DATOS_FORMS!AY95="","",IFERROR(VLOOKUP(TRIM(DATOS_FORMS!AY95),ESCALAS!$A$46:$B$49,2,0),"?"))</f>
        <v/>
      </c>
      <c r="AZ95" s="22" t="str">
        <f>IF(DATOS_FORMS!AZ95="","",IFERROR(VLOOKUP(TRIM(DATOS_FORMS!AZ95),ESCALAS!$A$46:$B$49,2,0),"?"))</f>
        <v/>
      </c>
      <c r="BA95" s="22" t="str">
        <f>IF(DATOS_FORMS!BA95="","",IFERROR(VLOOKUP(TRIM(DATOS_FORMS!BA95),ESCALAS!$A$46:$B$49,2,0),"?"))</f>
        <v/>
      </c>
      <c r="BB95" s="22" t="str">
        <f>IF(DATOS_FORMS!BB95="","",IFERROR(VLOOKUP(TRIM(DATOS_FORMS!BB95),ESCALAS!$A$46:$B$49,2,0),"?"))</f>
        <v/>
      </c>
      <c r="BC95" s="22" t="str">
        <f>IF(DATOS_FORMS!BC95="","",IFERROR(VLOOKUP(TRIM(DATOS_FORMS!BC95),ESCALAS!$A$46:$B$49,2,0),"?"))</f>
        <v/>
      </c>
      <c r="BD95" s="22" t="str">
        <f>IF(DATOS_FORMS!BD95="","",IFERROR(VLOOKUP(TRIM(DATOS_FORMS!BD95),ESCALAS!$A$46:$B$49,2,0),"?"))</f>
        <v/>
      </c>
      <c r="BE95" s="22" t="str">
        <f>IF(DATOS_FORMS!BE95="","",IFERROR(VLOOKUP(TRIM(DATOS_FORMS!BE95),ESCALAS!$A$46:$B$49,2,0),"?"))</f>
        <v/>
      </c>
      <c r="BF95" s="22" t="str">
        <f>IF(DATOS_FORMS!BF95="","",IFERROR(VLOOKUP(TRIM(DATOS_FORMS!BF95),ESCALAS!$A$46:$B$49,2,0),"?"))</f>
        <v/>
      </c>
      <c r="BG95" s="22" t="str">
        <f>IF(DATOS_FORMS!BG95="","",IFERROR(VLOOKUP(TRIM(DATOS_FORMS!BG95),ESCALAS!$A$46:$B$49,2,0),"?"))</f>
        <v/>
      </c>
      <c r="BH95" s="22" t="str">
        <f>IF(DATOS_FORMS!BH95="","",IFERROR(VLOOKUP(TRIM(DATOS_FORMS!BH95),ESCALAS!$A$46:$B$49,2,0),"?"))</f>
        <v/>
      </c>
      <c r="BI95" s="22" t="str">
        <f>IF(DATOS_FORMS!BI95="","",IFERROR(VLOOKUP(TRIM(DATOS_FORMS!BI95),ESCALAS!$A$46:$B$49,2,0),"?"))</f>
        <v/>
      </c>
      <c r="BJ95" s="22" t="str">
        <f>IF(DATOS_FORMS!BJ95="","",IFERROR(VLOOKUP(TRIM(DATOS_FORMS!BJ95),ESCALAS!$A$46:$B$49,2,0),"?"))</f>
        <v/>
      </c>
    </row>
    <row r="96" spans="1:62" x14ac:dyDescent="0.25">
      <c r="A96" s="22" t="str">
        <f>IF(DATOS_FORMS!B96="","",ROW()-1)</f>
        <v/>
      </c>
      <c r="B96" s="22" t="str">
        <f>IF(DATOS_FORMS!B96="","",IFERROR(VALUE(TRIM(DATOS_FORMS!B96)),IFERROR(VALUE(LEFT(TRIM(DATOS_FORMS!B96),FIND(" ",TRIM(DATOS_FORMS!B96)&amp;" ")-1)),"?")))</f>
        <v/>
      </c>
      <c r="C96" s="22" t="str">
        <f>IF(DATOS_FORMS!C96="","",IFERROR(VLOOKUP(TRIM(DATOS_FORMS!C96),ESCALAS!$A$54:$B$55,2,0),"?"))</f>
        <v/>
      </c>
      <c r="D96" s="22" t="str">
        <f>IF(DATOS_FORMS!D96="","",IFERROR(VLOOKUP(TRIM(DATOS_FORMS!D96),ESCALAS!$A$67:$B$68,2,0),"?"))</f>
        <v/>
      </c>
      <c r="E96" s="23" t="str">
        <f>IF(DATOS_FORMS!E96="","",DATOS_FORMS!E96)</f>
        <v/>
      </c>
      <c r="F96" s="23" t="str">
        <f>IF(DATOS_FORMS!F96="","",DATOS_FORMS!F96)</f>
        <v/>
      </c>
      <c r="G96" s="22" t="str">
        <f>IF(DATOS_FORMS!G96="","",IFERROR(VLOOKUP(TRIM(DATOS_FORMS!G96),ESCALAS!$A$60:$B$62,2,0),"?"))</f>
        <v/>
      </c>
      <c r="H96" s="23" t="str">
        <f>IF(DATOS_FORMS!H96="","",DATOS_FORMS!H96)</f>
        <v/>
      </c>
      <c r="I96" s="22" t="str">
        <f>IF(DATOS_FORMS!I96="","",IFERROR(VLOOKUP(TRIM(DATOS_FORMS!I96),ESCALAS!$A$60:$B$62,2,0),"?"))</f>
        <v/>
      </c>
      <c r="J96" s="22" t="str">
        <f>IF(DATOS_FORMS!J96="","",IFERROR(VLOOKUP(TRIM(DATOS_FORMS!J96),ESCALAS!$A$73:$B$86,2,0),7))</f>
        <v/>
      </c>
      <c r="K96" s="22" t="str">
        <f>IF(DATOS_FORMS!K96="","",IFERROR(VLOOKUP(TRIM(DATOS_FORMS!K96),ESCALAS!$A$6:$B$12,2,0),"?"))</f>
        <v/>
      </c>
      <c r="L96" s="22" t="str">
        <f>IF(DATOS_FORMS!L96="","",IFERROR(VLOOKUP(TRIM(DATOS_FORMS!L96),ESCALAS!$A$6:$B$12,2,0),"?"))</f>
        <v/>
      </c>
      <c r="M96" s="22" t="str">
        <f>IF(DATOS_FORMS!M96="","",IFERROR(VLOOKUP(TRIM(DATOS_FORMS!M96),ESCALAS!$A$6:$B$12,2,0),"?"))</f>
        <v/>
      </c>
      <c r="N96" s="22" t="str">
        <f>IF(DATOS_FORMS!N96="","",IFERROR(VLOOKUP(TRIM(DATOS_FORMS!N96),ESCALAS!$A$6:$B$12,2,0),"?"))</f>
        <v/>
      </c>
      <c r="O96" s="22" t="str">
        <f>IF(DATOS_FORMS!O96="","",IFERROR(VLOOKUP(TRIM(DATOS_FORMS!O96),ESCALAS!$A$6:$B$12,2,0),"?"))</f>
        <v/>
      </c>
      <c r="P96" s="22" t="str">
        <f>IF(DATOS_FORMS!P96="","",IFERROR(VLOOKUP(TRIM(DATOS_FORMS!P96),ESCALAS!$A$6:$B$12,2,0),"?"))</f>
        <v/>
      </c>
      <c r="Q96" s="22" t="str">
        <f>IF(DATOS_FORMS!Q96="","",IFERROR(VLOOKUP(TRIM(DATOS_FORMS!Q96),ESCALAS!$A$6:$B$12,2,0),"?"))</f>
        <v/>
      </c>
      <c r="R96" s="22" t="str">
        <f>IF(DATOS_FORMS!R96="","",IFERROR(VLOOKUP(TRIM(DATOS_FORMS!R96),ESCALAS!$A$6:$B$12,2,0),"?"))</f>
        <v/>
      </c>
      <c r="S96" s="22" t="str">
        <f>IF(DATOS_FORMS!S96="","",IFERROR(VLOOKUP(TRIM(DATOS_FORMS!S96),ESCALAS!$A$6:$B$12,2,0),"?"))</f>
        <v/>
      </c>
      <c r="T96" s="22" t="str">
        <f>IF(DATOS_FORMS!T96="","",IFERROR(VLOOKUP(TRIM(DATOS_FORMS!T96),ESCALAS!$A$6:$B$12,2,0),"?"))</f>
        <v/>
      </c>
      <c r="U96" s="22" t="str">
        <f>IF(DATOS_FORMS!U96="","",IFERROR(VLOOKUP(TRIM(DATOS_FORMS!U96),ESCALAS!$A$17:$B$20,2,0),"?"))</f>
        <v/>
      </c>
      <c r="V96" s="22" t="str">
        <f>IF(DATOS_FORMS!V96="","",IFERROR(VLOOKUP(TRIM(DATOS_FORMS!V96),ESCALAS!$A$17:$B$20,2,0),"?"))</f>
        <v/>
      </c>
      <c r="W96" s="22" t="str">
        <f>IF(DATOS_FORMS!W96="","",IFERROR(VLOOKUP(TRIM(DATOS_FORMS!W96),ESCALAS!$A$17:$B$20,2,0),"?"))</f>
        <v/>
      </c>
      <c r="X96" s="22" t="str">
        <f>IF(DATOS_FORMS!X96="","",IFERROR(VLOOKUP(TRIM(DATOS_FORMS!X96),ESCALAS!$A$17:$B$20,2,0),"?"))</f>
        <v/>
      </c>
      <c r="Y96" s="22" t="str">
        <f>IF(DATOS_FORMS!Y96="","",IFERROR(VLOOKUP(TRIM(DATOS_FORMS!Y96),ESCALAS!$A$17:$B$20,2,0),"?"))</f>
        <v/>
      </c>
      <c r="Z96" s="22" t="str">
        <f>IF(DATOS_FORMS!Z96="","",IFERROR(VLOOKUP(TRIM(DATOS_FORMS!Z96),ESCALAS!$A$17:$B$20,2,0),"?"))</f>
        <v/>
      </c>
      <c r="AA96" s="22" t="str">
        <f>IF(DATOS_FORMS!AA96="","",IFERROR(VLOOKUP(TRIM(DATOS_FORMS!AA96),ESCALAS!$A$17:$B$20,2,0),"?"))</f>
        <v/>
      </c>
      <c r="AB96" s="22" t="str">
        <f>IF(DATOS_FORMS!AB96="","",IFERROR(VLOOKUP(TRIM(DATOS_FORMS!AB96),ESCALAS!$A$17:$B$20,2,0),"?"))</f>
        <v/>
      </c>
      <c r="AC96" s="22" t="str">
        <f>IF(DATOS_FORMS!AC96="","",IFERROR(VLOOKUP(TRIM(DATOS_FORMS!AC96),ESCALAS!$A$25:$B$30,2,0),"?"))</f>
        <v/>
      </c>
      <c r="AD96" s="22" t="str">
        <f>IF(DATOS_FORMS!AD96="","",IFERROR(VLOOKUP(TRIM(DATOS_FORMS!AD96),ESCALAS!$A$25:$B$30,2,0),"?"))</f>
        <v/>
      </c>
      <c r="AE96" s="22" t="str">
        <f>IF(DATOS_FORMS!AE96="","",IFERROR(VLOOKUP(TRIM(DATOS_FORMS!AE96),ESCALAS!$A$25:$B$30,2,0),"?"))</f>
        <v/>
      </c>
      <c r="AF96" s="22" t="str">
        <f>IF(DATOS_FORMS!AF96="","",IFERROR(VLOOKUP(TRIM(DATOS_FORMS!AF96),ESCALAS!$A$25:$B$30,2,0),"?"))</f>
        <v/>
      </c>
      <c r="AG96" s="22" t="str">
        <f>IF(DATOS_FORMS!AG96="","",IFERROR(VLOOKUP(TRIM(DATOS_FORMS!AG96),ESCALAS!$A$25:$B$30,2,0),"?"))</f>
        <v/>
      </c>
      <c r="AH96" s="22" t="str">
        <f>IF(DATOS_FORMS!AH96="","",IFERROR(VLOOKUP(TRIM(DATOS_FORMS!AH96),ESCALAS!$A$25:$B$30,2,0),"?"))</f>
        <v/>
      </c>
      <c r="AI96" s="22" t="str">
        <f>IF(DATOS_FORMS!AI96="","",IFERROR(VLOOKUP(TRIM(DATOS_FORMS!AI96),ESCALAS!$A$25:$B$30,2,0),"?"))</f>
        <v/>
      </c>
      <c r="AJ96" s="22" t="str">
        <f>IF(DATOS_FORMS!AJ96="","",IFERROR(VLOOKUP(TRIM(DATOS_FORMS!AJ96),ESCALAS!$A$25:$B$30,2,0),"?"))</f>
        <v/>
      </c>
      <c r="AK96" s="22" t="str">
        <f>IF(DATOS_FORMS!AK96="","",IFERROR(VLOOKUP(TRIM(DATOS_FORMS!AK96),ESCALAS!$A$25:$B$30,2,0),"?"))</f>
        <v/>
      </c>
      <c r="AL96" s="22" t="str">
        <f>IF(DATOS_FORMS!AL96="","",IFERROR(VLOOKUP(TRIM(DATOS_FORMS!AL96),ESCALAS!$A$25:$B$30,2,0),"?"))</f>
        <v/>
      </c>
      <c r="AM96" s="22" t="str">
        <f>IF(DATOS_FORMS!AM96="","",IFERROR(VLOOKUP(TRIM(DATOS_FORMS!AM96),ESCALAS!$A$35:$B$41,2,0),"?"))</f>
        <v/>
      </c>
      <c r="AN96" s="22" t="str">
        <f>IF(DATOS_FORMS!AN96="","",IFERROR(VLOOKUP(TRIM(DATOS_FORMS!AN96),ESCALAS!$A$35:$B$41,2,0),"?"))</f>
        <v/>
      </c>
      <c r="AO96" s="22" t="str">
        <f>IF(DATOS_FORMS!AO96="","",IFERROR(VLOOKUP(TRIM(DATOS_FORMS!AO96),ESCALAS!$A$35:$B$41,2,0),"?"))</f>
        <v/>
      </c>
      <c r="AP96" s="22" t="str">
        <f>IF(DATOS_FORMS!AP96="","",IFERROR(VLOOKUP(TRIM(DATOS_FORMS!AP96),ESCALAS!$A$35:$B$41,2,0),"?"))</f>
        <v/>
      </c>
      <c r="AQ96" s="22" t="str">
        <f>IF(DATOS_FORMS!AQ96="","",IFERROR(VLOOKUP(TRIM(DATOS_FORMS!AQ96),ESCALAS!$A$35:$B$41,2,0),"?"))</f>
        <v/>
      </c>
      <c r="AR96" s="22" t="str">
        <f>IF(DATOS_FORMS!AR96="","",IFERROR(VLOOKUP(TRIM(DATOS_FORMS!AR96),ESCALAS!$A$35:$B$41,2,0),"?"))</f>
        <v/>
      </c>
      <c r="AS96" s="22" t="str">
        <f>IF(DATOS_FORMS!AS96="","",IFERROR(VLOOKUP(TRIM(DATOS_FORMS!AS96),ESCALAS!$A$35:$B$41,2,0),"?"))</f>
        <v/>
      </c>
      <c r="AT96" s="22" t="str">
        <f>IF(DATOS_FORMS!AT96="","",IFERROR(VLOOKUP(TRIM(DATOS_FORMS!AT96),ESCALAS!$A$35:$B$41,2,0),"?"))</f>
        <v/>
      </c>
      <c r="AU96" s="22" t="str">
        <f>IF(DATOS_FORMS!AU96="","",IFERROR(VLOOKUP(TRIM(DATOS_FORMS!AU96),ESCALAS!$A$35:$B$41,2,0),"?"))</f>
        <v/>
      </c>
      <c r="AV96" s="22" t="str">
        <f>IF(DATOS_FORMS!AV96="","",IFERROR(VLOOKUP(TRIM(DATOS_FORMS!AV96),ESCALAS!$A$46:$B$49,2,0),"?"))</f>
        <v/>
      </c>
      <c r="AW96" s="22" t="str">
        <f>IF(DATOS_FORMS!AW96="","",IFERROR(VLOOKUP(TRIM(DATOS_FORMS!AW96),ESCALAS!$A$46:$B$49,2,0),"?"))</f>
        <v/>
      </c>
      <c r="AX96" s="22" t="str">
        <f>IF(DATOS_FORMS!AX96="","",IFERROR(VLOOKUP(TRIM(DATOS_FORMS!AX96),ESCALAS!$A$46:$B$49,2,0),"?"))</f>
        <v/>
      </c>
      <c r="AY96" s="22" t="str">
        <f>IF(DATOS_FORMS!AY96="","",IFERROR(VLOOKUP(TRIM(DATOS_FORMS!AY96),ESCALAS!$A$46:$B$49,2,0),"?"))</f>
        <v/>
      </c>
      <c r="AZ96" s="22" t="str">
        <f>IF(DATOS_FORMS!AZ96="","",IFERROR(VLOOKUP(TRIM(DATOS_FORMS!AZ96),ESCALAS!$A$46:$B$49,2,0),"?"))</f>
        <v/>
      </c>
      <c r="BA96" s="22" t="str">
        <f>IF(DATOS_FORMS!BA96="","",IFERROR(VLOOKUP(TRIM(DATOS_FORMS!BA96),ESCALAS!$A$46:$B$49,2,0),"?"))</f>
        <v/>
      </c>
      <c r="BB96" s="22" t="str">
        <f>IF(DATOS_FORMS!BB96="","",IFERROR(VLOOKUP(TRIM(DATOS_FORMS!BB96),ESCALAS!$A$46:$B$49,2,0),"?"))</f>
        <v/>
      </c>
      <c r="BC96" s="22" t="str">
        <f>IF(DATOS_FORMS!BC96="","",IFERROR(VLOOKUP(TRIM(DATOS_FORMS!BC96),ESCALAS!$A$46:$B$49,2,0),"?"))</f>
        <v/>
      </c>
      <c r="BD96" s="22" t="str">
        <f>IF(DATOS_FORMS!BD96="","",IFERROR(VLOOKUP(TRIM(DATOS_FORMS!BD96),ESCALAS!$A$46:$B$49,2,0),"?"))</f>
        <v/>
      </c>
      <c r="BE96" s="22" t="str">
        <f>IF(DATOS_FORMS!BE96="","",IFERROR(VLOOKUP(TRIM(DATOS_FORMS!BE96),ESCALAS!$A$46:$B$49,2,0),"?"))</f>
        <v/>
      </c>
      <c r="BF96" s="22" t="str">
        <f>IF(DATOS_FORMS!BF96="","",IFERROR(VLOOKUP(TRIM(DATOS_FORMS!BF96),ESCALAS!$A$46:$B$49,2,0),"?"))</f>
        <v/>
      </c>
      <c r="BG96" s="22" t="str">
        <f>IF(DATOS_FORMS!BG96="","",IFERROR(VLOOKUP(TRIM(DATOS_FORMS!BG96),ESCALAS!$A$46:$B$49,2,0),"?"))</f>
        <v/>
      </c>
      <c r="BH96" s="22" t="str">
        <f>IF(DATOS_FORMS!BH96="","",IFERROR(VLOOKUP(TRIM(DATOS_FORMS!BH96),ESCALAS!$A$46:$B$49,2,0),"?"))</f>
        <v/>
      </c>
      <c r="BI96" s="22" t="str">
        <f>IF(DATOS_FORMS!BI96="","",IFERROR(VLOOKUP(TRIM(DATOS_FORMS!BI96),ESCALAS!$A$46:$B$49,2,0),"?"))</f>
        <v/>
      </c>
      <c r="BJ96" s="22" t="str">
        <f>IF(DATOS_FORMS!BJ96="","",IFERROR(VLOOKUP(TRIM(DATOS_FORMS!BJ96),ESCALAS!$A$46:$B$49,2,0),"?"))</f>
        <v/>
      </c>
    </row>
    <row r="97" spans="1:62" x14ac:dyDescent="0.25">
      <c r="A97" s="22" t="str">
        <f>IF(DATOS_FORMS!B97="","",ROW()-1)</f>
        <v/>
      </c>
      <c r="B97" s="22" t="str">
        <f>IF(DATOS_FORMS!B97="","",IFERROR(VALUE(TRIM(DATOS_FORMS!B97)),IFERROR(VALUE(LEFT(TRIM(DATOS_FORMS!B97),FIND(" ",TRIM(DATOS_FORMS!B97)&amp;" ")-1)),"?")))</f>
        <v/>
      </c>
      <c r="C97" s="22" t="str">
        <f>IF(DATOS_FORMS!C97="","",IFERROR(VLOOKUP(TRIM(DATOS_FORMS!C97),ESCALAS!$A$54:$B$55,2,0),"?"))</f>
        <v/>
      </c>
      <c r="D97" s="22" t="str">
        <f>IF(DATOS_FORMS!D97="","",IFERROR(VLOOKUP(TRIM(DATOS_FORMS!D97),ESCALAS!$A$67:$B$68,2,0),"?"))</f>
        <v/>
      </c>
      <c r="E97" s="23" t="str">
        <f>IF(DATOS_FORMS!E97="","",DATOS_FORMS!E97)</f>
        <v/>
      </c>
      <c r="F97" s="23" t="str">
        <f>IF(DATOS_FORMS!F97="","",DATOS_FORMS!F97)</f>
        <v/>
      </c>
      <c r="G97" s="22" t="str">
        <f>IF(DATOS_FORMS!G97="","",IFERROR(VLOOKUP(TRIM(DATOS_FORMS!G97),ESCALAS!$A$60:$B$62,2,0),"?"))</f>
        <v/>
      </c>
      <c r="H97" s="23" t="str">
        <f>IF(DATOS_FORMS!H97="","",DATOS_FORMS!H97)</f>
        <v/>
      </c>
      <c r="I97" s="22" t="str">
        <f>IF(DATOS_FORMS!I97="","",IFERROR(VLOOKUP(TRIM(DATOS_FORMS!I97),ESCALAS!$A$60:$B$62,2,0),"?"))</f>
        <v/>
      </c>
      <c r="J97" s="22" t="str">
        <f>IF(DATOS_FORMS!J97="","",IFERROR(VLOOKUP(TRIM(DATOS_FORMS!J97),ESCALAS!$A$73:$B$86,2,0),7))</f>
        <v/>
      </c>
      <c r="K97" s="22" t="str">
        <f>IF(DATOS_FORMS!K97="","",IFERROR(VLOOKUP(TRIM(DATOS_FORMS!K97),ESCALAS!$A$6:$B$12,2,0),"?"))</f>
        <v/>
      </c>
      <c r="L97" s="22" t="str">
        <f>IF(DATOS_FORMS!L97="","",IFERROR(VLOOKUP(TRIM(DATOS_FORMS!L97),ESCALAS!$A$6:$B$12,2,0),"?"))</f>
        <v/>
      </c>
      <c r="M97" s="22" t="str">
        <f>IF(DATOS_FORMS!M97="","",IFERROR(VLOOKUP(TRIM(DATOS_FORMS!M97),ESCALAS!$A$6:$B$12,2,0),"?"))</f>
        <v/>
      </c>
      <c r="N97" s="22" t="str">
        <f>IF(DATOS_FORMS!N97="","",IFERROR(VLOOKUP(TRIM(DATOS_FORMS!N97),ESCALAS!$A$6:$B$12,2,0),"?"))</f>
        <v/>
      </c>
      <c r="O97" s="22" t="str">
        <f>IF(DATOS_FORMS!O97="","",IFERROR(VLOOKUP(TRIM(DATOS_FORMS!O97),ESCALAS!$A$6:$B$12,2,0),"?"))</f>
        <v/>
      </c>
      <c r="P97" s="22" t="str">
        <f>IF(DATOS_FORMS!P97="","",IFERROR(VLOOKUP(TRIM(DATOS_FORMS!P97),ESCALAS!$A$6:$B$12,2,0),"?"))</f>
        <v/>
      </c>
      <c r="Q97" s="22" t="str">
        <f>IF(DATOS_FORMS!Q97="","",IFERROR(VLOOKUP(TRIM(DATOS_FORMS!Q97),ESCALAS!$A$6:$B$12,2,0),"?"))</f>
        <v/>
      </c>
      <c r="R97" s="22" t="str">
        <f>IF(DATOS_FORMS!R97="","",IFERROR(VLOOKUP(TRIM(DATOS_FORMS!R97),ESCALAS!$A$6:$B$12,2,0),"?"))</f>
        <v/>
      </c>
      <c r="S97" s="22" t="str">
        <f>IF(DATOS_FORMS!S97="","",IFERROR(VLOOKUP(TRIM(DATOS_FORMS!S97),ESCALAS!$A$6:$B$12,2,0),"?"))</f>
        <v/>
      </c>
      <c r="T97" s="22" t="str">
        <f>IF(DATOS_FORMS!T97="","",IFERROR(VLOOKUP(TRIM(DATOS_FORMS!T97),ESCALAS!$A$6:$B$12,2,0),"?"))</f>
        <v/>
      </c>
      <c r="U97" s="22" t="str">
        <f>IF(DATOS_FORMS!U97="","",IFERROR(VLOOKUP(TRIM(DATOS_FORMS!U97),ESCALAS!$A$17:$B$20,2,0),"?"))</f>
        <v/>
      </c>
      <c r="V97" s="22" t="str">
        <f>IF(DATOS_FORMS!V97="","",IFERROR(VLOOKUP(TRIM(DATOS_FORMS!V97),ESCALAS!$A$17:$B$20,2,0),"?"))</f>
        <v/>
      </c>
      <c r="W97" s="22" t="str">
        <f>IF(DATOS_FORMS!W97="","",IFERROR(VLOOKUP(TRIM(DATOS_FORMS!W97),ESCALAS!$A$17:$B$20,2,0),"?"))</f>
        <v/>
      </c>
      <c r="X97" s="22" t="str">
        <f>IF(DATOS_FORMS!X97="","",IFERROR(VLOOKUP(TRIM(DATOS_FORMS!X97),ESCALAS!$A$17:$B$20,2,0),"?"))</f>
        <v/>
      </c>
      <c r="Y97" s="22" t="str">
        <f>IF(DATOS_FORMS!Y97="","",IFERROR(VLOOKUP(TRIM(DATOS_FORMS!Y97),ESCALAS!$A$17:$B$20,2,0),"?"))</f>
        <v/>
      </c>
      <c r="Z97" s="22" t="str">
        <f>IF(DATOS_FORMS!Z97="","",IFERROR(VLOOKUP(TRIM(DATOS_FORMS!Z97),ESCALAS!$A$17:$B$20,2,0),"?"))</f>
        <v/>
      </c>
      <c r="AA97" s="22" t="str">
        <f>IF(DATOS_FORMS!AA97="","",IFERROR(VLOOKUP(TRIM(DATOS_FORMS!AA97),ESCALAS!$A$17:$B$20,2,0),"?"))</f>
        <v/>
      </c>
      <c r="AB97" s="22" t="str">
        <f>IF(DATOS_FORMS!AB97="","",IFERROR(VLOOKUP(TRIM(DATOS_FORMS!AB97),ESCALAS!$A$17:$B$20,2,0),"?"))</f>
        <v/>
      </c>
      <c r="AC97" s="22" t="str">
        <f>IF(DATOS_FORMS!AC97="","",IFERROR(VLOOKUP(TRIM(DATOS_FORMS!AC97),ESCALAS!$A$25:$B$30,2,0),"?"))</f>
        <v/>
      </c>
      <c r="AD97" s="22" t="str">
        <f>IF(DATOS_FORMS!AD97="","",IFERROR(VLOOKUP(TRIM(DATOS_FORMS!AD97),ESCALAS!$A$25:$B$30,2,0),"?"))</f>
        <v/>
      </c>
      <c r="AE97" s="22" t="str">
        <f>IF(DATOS_FORMS!AE97="","",IFERROR(VLOOKUP(TRIM(DATOS_FORMS!AE97),ESCALAS!$A$25:$B$30,2,0),"?"))</f>
        <v/>
      </c>
      <c r="AF97" s="22" t="str">
        <f>IF(DATOS_FORMS!AF97="","",IFERROR(VLOOKUP(TRIM(DATOS_FORMS!AF97),ESCALAS!$A$25:$B$30,2,0),"?"))</f>
        <v/>
      </c>
      <c r="AG97" s="22" t="str">
        <f>IF(DATOS_FORMS!AG97="","",IFERROR(VLOOKUP(TRIM(DATOS_FORMS!AG97),ESCALAS!$A$25:$B$30,2,0),"?"))</f>
        <v/>
      </c>
      <c r="AH97" s="22" t="str">
        <f>IF(DATOS_FORMS!AH97="","",IFERROR(VLOOKUP(TRIM(DATOS_FORMS!AH97),ESCALAS!$A$25:$B$30,2,0),"?"))</f>
        <v/>
      </c>
      <c r="AI97" s="22" t="str">
        <f>IF(DATOS_FORMS!AI97="","",IFERROR(VLOOKUP(TRIM(DATOS_FORMS!AI97),ESCALAS!$A$25:$B$30,2,0),"?"))</f>
        <v/>
      </c>
      <c r="AJ97" s="22" t="str">
        <f>IF(DATOS_FORMS!AJ97="","",IFERROR(VLOOKUP(TRIM(DATOS_FORMS!AJ97),ESCALAS!$A$25:$B$30,2,0),"?"))</f>
        <v/>
      </c>
      <c r="AK97" s="22" t="str">
        <f>IF(DATOS_FORMS!AK97="","",IFERROR(VLOOKUP(TRIM(DATOS_FORMS!AK97),ESCALAS!$A$25:$B$30,2,0),"?"))</f>
        <v/>
      </c>
      <c r="AL97" s="22" t="str">
        <f>IF(DATOS_FORMS!AL97="","",IFERROR(VLOOKUP(TRIM(DATOS_FORMS!AL97),ESCALAS!$A$25:$B$30,2,0),"?"))</f>
        <v/>
      </c>
      <c r="AM97" s="22" t="str">
        <f>IF(DATOS_FORMS!AM97="","",IFERROR(VLOOKUP(TRIM(DATOS_FORMS!AM97),ESCALAS!$A$35:$B$41,2,0),"?"))</f>
        <v/>
      </c>
      <c r="AN97" s="22" t="str">
        <f>IF(DATOS_FORMS!AN97="","",IFERROR(VLOOKUP(TRIM(DATOS_FORMS!AN97),ESCALAS!$A$35:$B$41,2,0),"?"))</f>
        <v/>
      </c>
      <c r="AO97" s="22" t="str">
        <f>IF(DATOS_FORMS!AO97="","",IFERROR(VLOOKUP(TRIM(DATOS_FORMS!AO97),ESCALAS!$A$35:$B$41,2,0),"?"))</f>
        <v/>
      </c>
      <c r="AP97" s="22" t="str">
        <f>IF(DATOS_FORMS!AP97="","",IFERROR(VLOOKUP(TRIM(DATOS_FORMS!AP97),ESCALAS!$A$35:$B$41,2,0),"?"))</f>
        <v/>
      </c>
      <c r="AQ97" s="22" t="str">
        <f>IF(DATOS_FORMS!AQ97="","",IFERROR(VLOOKUP(TRIM(DATOS_FORMS!AQ97),ESCALAS!$A$35:$B$41,2,0),"?"))</f>
        <v/>
      </c>
      <c r="AR97" s="22" t="str">
        <f>IF(DATOS_FORMS!AR97="","",IFERROR(VLOOKUP(TRIM(DATOS_FORMS!AR97),ESCALAS!$A$35:$B$41,2,0),"?"))</f>
        <v/>
      </c>
      <c r="AS97" s="22" t="str">
        <f>IF(DATOS_FORMS!AS97="","",IFERROR(VLOOKUP(TRIM(DATOS_FORMS!AS97),ESCALAS!$A$35:$B$41,2,0),"?"))</f>
        <v/>
      </c>
      <c r="AT97" s="22" t="str">
        <f>IF(DATOS_FORMS!AT97="","",IFERROR(VLOOKUP(TRIM(DATOS_FORMS!AT97),ESCALAS!$A$35:$B$41,2,0),"?"))</f>
        <v/>
      </c>
      <c r="AU97" s="22" t="str">
        <f>IF(DATOS_FORMS!AU97="","",IFERROR(VLOOKUP(TRIM(DATOS_FORMS!AU97),ESCALAS!$A$35:$B$41,2,0),"?"))</f>
        <v/>
      </c>
      <c r="AV97" s="22" t="str">
        <f>IF(DATOS_FORMS!AV97="","",IFERROR(VLOOKUP(TRIM(DATOS_FORMS!AV97),ESCALAS!$A$46:$B$49,2,0),"?"))</f>
        <v/>
      </c>
      <c r="AW97" s="22" t="str">
        <f>IF(DATOS_FORMS!AW97="","",IFERROR(VLOOKUP(TRIM(DATOS_FORMS!AW97),ESCALAS!$A$46:$B$49,2,0),"?"))</f>
        <v/>
      </c>
      <c r="AX97" s="22" t="str">
        <f>IF(DATOS_FORMS!AX97="","",IFERROR(VLOOKUP(TRIM(DATOS_FORMS!AX97),ESCALAS!$A$46:$B$49,2,0),"?"))</f>
        <v/>
      </c>
      <c r="AY97" s="22" t="str">
        <f>IF(DATOS_FORMS!AY97="","",IFERROR(VLOOKUP(TRIM(DATOS_FORMS!AY97),ESCALAS!$A$46:$B$49,2,0),"?"))</f>
        <v/>
      </c>
      <c r="AZ97" s="22" t="str">
        <f>IF(DATOS_FORMS!AZ97="","",IFERROR(VLOOKUP(TRIM(DATOS_FORMS!AZ97),ESCALAS!$A$46:$B$49,2,0),"?"))</f>
        <v/>
      </c>
      <c r="BA97" s="22" t="str">
        <f>IF(DATOS_FORMS!BA97="","",IFERROR(VLOOKUP(TRIM(DATOS_FORMS!BA97),ESCALAS!$A$46:$B$49,2,0),"?"))</f>
        <v/>
      </c>
      <c r="BB97" s="22" t="str">
        <f>IF(DATOS_FORMS!BB97="","",IFERROR(VLOOKUP(TRIM(DATOS_FORMS!BB97),ESCALAS!$A$46:$B$49,2,0),"?"))</f>
        <v/>
      </c>
      <c r="BC97" s="22" t="str">
        <f>IF(DATOS_FORMS!BC97="","",IFERROR(VLOOKUP(TRIM(DATOS_FORMS!BC97),ESCALAS!$A$46:$B$49,2,0),"?"))</f>
        <v/>
      </c>
      <c r="BD97" s="22" t="str">
        <f>IF(DATOS_FORMS!BD97="","",IFERROR(VLOOKUP(TRIM(DATOS_FORMS!BD97),ESCALAS!$A$46:$B$49,2,0),"?"))</f>
        <v/>
      </c>
      <c r="BE97" s="22" t="str">
        <f>IF(DATOS_FORMS!BE97="","",IFERROR(VLOOKUP(TRIM(DATOS_FORMS!BE97),ESCALAS!$A$46:$B$49,2,0),"?"))</f>
        <v/>
      </c>
      <c r="BF97" s="22" t="str">
        <f>IF(DATOS_FORMS!BF97="","",IFERROR(VLOOKUP(TRIM(DATOS_FORMS!BF97),ESCALAS!$A$46:$B$49,2,0),"?"))</f>
        <v/>
      </c>
      <c r="BG97" s="22" t="str">
        <f>IF(DATOS_FORMS!BG97="","",IFERROR(VLOOKUP(TRIM(DATOS_FORMS!BG97),ESCALAS!$A$46:$B$49,2,0),"?"))</f>
        <v/>
      </c>
      <c r="BH97" s="22" t="str">
        <f>IF(DATOS_FORMS!BH97="","",IFERROR(VLOOKUP(TRIM(DATOS_FORMS!BH97),ESCALAS!$A$46:$B$49,2,0),"?"))</f>
        <v/>
      </c>
      <c r="BI97" s="22" t="str">
        <f>IF(DATOS_FORMS!BI97="","",IFERROR(VLOOKUP(TRIM(DATOS_FORMS!BI97),ESCALAS!$A$46:$B$49,2,0),"?"))</f>
        <v/>
      </c>
      <c r="BJ97" s="22" t="str">
        <f>IF(DATOS_FORMS!BJ97="","",IFERROR(VLOOKUP(TRIM(DATOS_FORMS!BJ97),ESCALAS!$A$46:$B$49,2,0),"?"))</f>
        <v/>
      </c>
    </row>
    <row r="98" spans="1:62" x14ac:dyDescent="0.25">
      <c r="A98" s="22" t="str">
        <f>IF(DATOS_FORMS!B98="","",ROW()-1)</f>
        <v/>
      </c>
      <c r="B98" s="22" t="str">
        <f>IF(DATOS_FORMS!B98="","",IFERROR(VALUE(TRIM(DATOS_FORMS!B98)),IFERROR(VALUE(LEFT(TRIM(DATOS_FORMS!B98),FIND(" ",TRIM(DATOS_FORMS!B98)&amp;" ")-1)),"?")))</f>
        <v/>
      </c>
      <c r="C98" s="22" t="str">
        <f>IF(DATOS_FORMS!C98="","",IFERROR(VLOOKUP(TRIM(DATOS_FORMS!C98),ESCALAS!$A$54:$B$55,2,0),"?"))</f>
        <v/>
      </c>
      <c r="D98" s="22" t="str">
        <f>IF(DATOS_FORMS!D98="","",IFERROR(VLOOKUP(TRIM(DATOS_FORMS!D98),ESCALAS!$A$67:$B$68,2,0),"?"))</f>
        <v/>
      </c>
      <c r="E98" s="23" t="str">
        <f>IF(DATOS_FORMS!E98="","",DATOS_FORMS!E98)</f>
        <v/>
      </c>
      <c r="F98" s="23" t="str">
        <f>IF(DATOS_FORMS!F98="","",DATOS_FORMS!F98)</f>
        <v/>
      </c>
      <c r="G98" s="22" t="str">
        <f>IF(DATOS_FORMS!G98="","",IFERROR(VLOOKUP(TRIM(DATOS_FORMS!G98),ESCALAS!$A$60:$B$62,2,0),"?"))</f>
        <v/>
      </c>
      <c r="H98" s="23" t="str">
        <f>IF(DATOS_FORMS!H98="","",DATOS_FORMS!H98)</f>
        <v/>
      </c>
      <c r="I98" s="22" t="str">
        <f>IF(DATOS_FORMS!I98="","",IFERROR(VLOOKUP(TRIM(DATOS_FORMS!I98),ESCALAS!$A$60:$B$62,2,0),"?"))</f>
        <v/>
      </c>
      <c r="J98" s="22" t="str">
        <f>IF(DATOS_FORMS!J98="","",IFERROR(VLOOKUP(TRIM(DATOS_FORMS!J98),ESCALAS!$A$73:$B$86,2,0),7))</f>
        <v/>
      </c>
      <c r="K98" s="22" t="str">
        <f>IF(DATOS_FORMS!K98="","",IFERROR(VLOOKUP(TRIM(DATOS_FORMS!K98),ESCALAS!$A$6:$B$12,2,0),"?"))</f>
        <v/>
      </c>
      <c r="L98" s="22" t="str">
        <f>IF(DATOS_FORMS!L98="","",IFERROR(VLOOKUP(TRIM(DATOS_FORMS!L98),ESCALAS!$A$6:$B$12,2,0),"?"))</f>
        <v/>
      </c>
      <c r="M98" s="22" t="str">
        <f>IF(DATOS_FORMS!M98="","",IFERROR(VLOOKUP(TRIM(DATOS_FORMS!M98),ESCALAS!$A$6:$B$12,2,0),"?"))</f>
        <v/>
      </c>
      <c r="N98" s="22" t="str">
        <f>IF(DATOS_FORMS!N98="","",IFERROR(VLOOKUP(TRIM(DATOS_FORMS!N98),ESCALAS!$A$6:$B$12,2,0),"?"))</f>
        <v/>
      </c>
      <c r="O98" s="22" t="str">
        <f>IF(DATOS_FORMS!O98="","",IFERROR(VLOOKUP(TRIM(DATOS_FORMS!O98),ESCALAS!$A$6:$B$12,2,0),"?"))</f>
        <v/>
      </c>
      <c r="P98" s="22" t="str">
        <f>IF(DATOS_FORMS!P98="","",IFERROR(VLOOKUP(TRIM(DATOS_FORMS!P98),ESCALAS!$A$6:$B$12,2,0),"?"))</f>
        <v/>
      </c>
      <c r="Q98" s="22" t="str">
        <f>IF(DATOS_FORMS!Q98="","",IFERROR(VLOOKUP(TRIM(DATOS_FORMS!Q98),ESCALAS!$A$6:$B$12,2,0),"?"))</f>
        <v/>
      </c>
      <c r="R98" s="22" t="str">
        <f>IF(DATOS_FORMS!R98="","",IFERROR(VLOOKUP(TRIM(DATOS_FORMS!R98),ESCALAS!$A$6:$B$12,2,0),"?"))</f>
        <v/>
      </c>
      <c r="S98" s="22" t="str">
        <f>IF(DATOS_FORMS!S98="","",IFERROR(VLOOKUP(TRIM(DATOS_FORMS!S98),ESCALAS!$A$6:$B$12,2,0),"?"))</f>
        <v/>
      </c>
      <c r="T98" s="22" t="str">
        <f>IF(DATOS_FORMS!T98="","",IFERROR(VLOOKUP(TRIM(DATOS_FORMS!T98),ESCALAS!$A$6:$B$12,2,0),"?"))</f>
        <v/>
      </c>
      <c r="U98" s="22" t="str">
        <f>IF(DATOS_FORMS!U98="","",IFERROR(VLOOKUP(TRIM(DATOS_FORMS!U98),ESCALAS!$A$17:$B$20,2,0),"?"))</f>
        <v/>
      </c>
      <c r="V98" s="22" t="str">
        <f>IF(DATOS_FORMS!V98="","",IFERROR(VLOOKUP(TRIM(DATOS_FORMS!V98),ESCALAS!$A$17:$B$20,2,0),"?"))</f>
        <v/>
      </c>
      <c r="W98" s="22" t="str">
        <f>IF(DATOS_FORMS!W98="","",IFERROR(VLOOKUP(TRIM(DATOS_FORMS!W98),ESCALAS!$A$17:$B$20,2,0),"?"))</f>
        <v/>
      </c>
      <c r="X98" s="22" t="str">
        <f>IF(DATOS_FORMS!X98="","",IFERROR(VLOOKUP(TRIM(DATOS_FORMS!X98),ESCALAS!$A$17:$B$20,2,0),"?"))</f>
        <v/>
      </c>
      <c r="Y98" s="22" t="str">
        <f>IF(DATOS_FORMS!Y98="","",IFERROR(VLOOKUP(TRIM(DATOS_FORMS!Y98),ESCALAS!$A$17:$B$20,2,0),"?"))</f>
        <v/>
      </c>
      <c r="Z98" s="22" t="str">
        <f>IF(DATOS_FORMS!Z98="","",IFERROR(VLOOKUP(TRIM(DATOS_FORMS!Z98),ESCALAS!$A$17:$B$20,2,0),"?"))</f>
        <v/>
      </c>
      <c r="AA98" s="22" t="str">
        <f>IF(DATOS_FORMS!AA98="","",IFERROR(VLOOKUP(TRIM(DATOS_FORMS!AA98),ESCALAS!$A$17:$B$20,2,0),"?"))</f>
        <v/>
      </c>
      <c r="AB98" s="22" t="str">
        <f>IF(DATOS_FORMS!AB98="","",IFERROR(VLOOKUP(TRIM(DATOS_FORMS!AB98),ESCALAS!$A$17:$B$20,2,0),"?"))</f>
        <v/>
      </c>
      <c r="AC98" s="22" t="str">
        <f>IF(DATOS_FORMS!AC98="","",IFERROR(VLOOKUP(TRIM(DATOS_FORMS!AC98),ESCALAS!$A$25:$B$30,2,0),"?"))</f>
        <v/>
      </c>
      <c r="AD98" s="22" t="str">
        <f>IF(DATOS_FORMS!AD98="","",IFERROR(VLOOKUP(TRIM(DATOS_FORMS!AD98),ESCALAS!$A$25:$B$30,2,0),"?"))</f>
        <v/>
      </c>
      <c r="AE98" s="22" t="str">
        <f>IF(DATOS_FORMS!AE98="","",IFERROR(VLOOKUP(TRIM(DATOS_FORMS!AE98),ESCALAS!$A$25:$B$30,2,0),"?"))</f>
        <v/>
      </c>
      <c r="AF98" s="22" t="str">
        <f>IF(DATOS_FORMS!AF98="","",IFERROR(VLOOKUP(TRIM(DATOS_FORMS!AF98),ESCALAS!$A$25:$B$30,2,0),"?"))</f>
        <v/>
      </c>
      <c r="AG98" s="22" t="str">
        <f>IF(DATOS_FORMS!AG98="","",IFERROR(VLOOKUP(TRIM(DATOS_FORMS!AG98),ESCALAS!$A$25:$B$30,2,0),"?"))</f>
        <v/>
      </c>
      <c r="AH98" s="22" t="str">
        <f>IF(DATOS_FORMS!AH98="","",IFERROR(VLOOKUP(TRIM(DATOS_FORMS!AH98),ESCALAS!$A$25:$B$30,2,0),"?"))</f>
        <v/>
      </c>
      <c r="AI98" s="22" t="str">
        <f>IF(DATOS_FORMS!AI98="","",IFERROR(VLOOKUP(TRIM(DATOS_FORMS!AI98),ESCALAS!$A$25:$B$30,2,0),"?"))</f>
        <v/>
      </c>
      <c r="AJ98" s="22" t="str">
        <f>IF(DATOS_FORMS!AJ98="","",IFERROR(VLOOKUP(TRIM(DATOS_FORMS!AJ98),ESCALAS!$A$25:$B$30,2,0),"?"))</f>
        <v/>
      </c>
      <c r="AK98" s="22" t="str">
        <f>IF(DATOS_FORMS!AK98="","",IFERROR(VLOOKUP(TRIM(DATOS_FORMS!AK98),ESCALAS!$A$25:$B$30,2,0),"?"))</f>
        <v/>
      </c>
      <c r="AL98" s="22" t="str">
        <f>IF(DATOS_FORMS!AL98="","",IFERROR(VLOOKUP(TRIM(DATOS_FORMS!AL98),ESCALAS!$A$25:$B$30,2,0),"?"))</f>
        <v/>
      </c>
      <c r="AM98" s="22" t="str">
        <f>IF(DATOS_FORMS!AM98="","",IFERROR(VLOOKUP(TRIM(DATOS_FORMS!AM98),ESCALAS!$A$35:$B$41,2,0),"?"))</f>
        <v/>
      </c>
      <c r="AN98" s="22" t="str">
        <f>IF(DATOS_FORMS!AN98="","",IFERROR(VLOOKUP(TRIM(DATOS_FORMS!AN98),ESCALAS!$A$35:$B$41,2,0),"?"))</f>
        <v/>
      </c>
      <c r="AO98" s="22" t="str">
        <f>IF(DATOS_FORMS!AO98="","",IFERROR(VLOOKUP(TRIM(DATOS_FORMS!AO98),ESCALAS!$A$35:$B$41,2,0),"?"))</f>
        <v/>
      </c>
      <c r="AP98" s="22" t="str">
        <f>IF(DATOS_FORMS!AP98="","",IFERROR(VLOOKUP(TRIM(DATOS_FORMS!AP98),ESCALAS!$A$35:$B$41,2,0),"?"))</f>
        <v/>
      </c>
      <c r="AQ98" s="22" t="str">
        <f>IF(DATOS_FORMS!AQ98="","",IFERROR(VLOOKUP(TRIM(DATOS_FORMS!AQ98),ESCALAS!$A$35:$B$41,2,0),"?"))</f>
        <v/>
      </c>
      <c r="AR98" s="22" t="str">
        <f>IF(DATOS_FORMS!AR98="","",IFERROR(VLOOKUP(TRIM(DATOS_FORMS!AR98),ESCALAS!$A$35:$B$41,2,0),"?"))</f>
        <v/>
      </c>
      <c r="AS98" s="22" t="str">
        <f>IF(DATOS_FORMS!AS98="","",IFERROR(VLOOKUP(TRIM(DATOS_FORMS!AS98),ESCALAS!$A$35:$B$41,2,0),"?"))</f>
        <v/>
      </c>
      <c r="AT98" s="22" t="str">
        <f>IF(DATOS_FORMS!AT98="","",IFERROR(VLOOKUP(TRIM(DATOS_FORMS!AT98),ESCALAS!$A$35:$B$41,2,0),"?"))</f>
        <v/>
      </c>
      <c r="AU98" s="22" t="str">
        <f>IF(DATOS_FORMS!AU98="","",IFERROR(VLOOKUP(TRIM(DATOS_FORMS!AU98),ESCALAS!$A$35:$B$41,2,0),"?"))</f>
        <v/>
      </c>
      <c r="AV98" s="22" t="str">
        <f>IF(DATOS_FORMS!AV98="","",IFERROR(VLOOKUP(TRIM(DATOS_FORMS!AV98),ESCALAS!$A$46:$B$49,2,0),"?"))</f>
        <v/>
      </c>
      <c r="AW98" s="22" t="str">
        <f>IF(DATOS_FORMS!AW98="","",IFERROR(VLOOKUP(TRIM(DATOS_FORMS!AW98),ESCALAS!$A$46:$B$49,2,0),"?"))</f>
        <v/>
      </c>
      <c r="AX98" s="22" t="str">
        <f>IF(DATOS_FORMS!AX98="","",IFERROR(VLOOKUP(TRIM(DATOS_FORMS!AX98),ESCALAS!$A$46:$B$49,2,0),"?"))</f>
        <v/>
      </c>
      <c r="AY98" s="22" t="str">
        <f>IF(DATOS_FORMS!AY98="","",IFERROR(VLOOKUP(TRIM(DATOS_FORMS!AY98),ESCALAS!$A$46:$B$49,2,0),"?"))</f>
        <v/>
      </c>
      <c r="AZ98" s="22" t="str">
        <f>IF(DATOS_FORMS!AZ98="","",IFERROR(VLOOKUP(TRIM(DATOS_FORMS!AZ98),ESCALAS!$A$46:$B$49,2,0),"?"))</f>
        <v/>
      </c>
      <c r="BA98" s="22" t="str">
        <f>IF(DATOS_FORMS!BA98="","",IFERROR(VLOOKUP(TRIM(DATOS_FORMS!BA98),ESCALAS!$A$46:$B$49,2,0),"?"))</f>
        <v/>
      </c>
      <c r="BB98" s="22" t="str">
        <f>IF(DATOS_FORMS!BB98="","",IFERROR(VLOOKUP(TRIM(DATOS_FORMS!BB98),ESCALAS!$A$46:$B$49,2,0),"?"))</f>
        <v/>
      </c>
      <c r="BC98" s="22" t="str">
        <f>IF(DATOS_FORMS!BC98="","",IFERROR(VLOOKUP(TRIM(DATOS_FORMS!BC98),ESCALAS!$A$46:$B$49,2,0),"?"))</f>
        <v/>
      </c>
      <c r="BD98" s="22" t="str">
        <f>IF(DATOS_FORMS!BD98="","",IFERROR(VLOOKUP(TRIM(DATOS_FORMS!BD98),ESCALAS!$A$46:$B$49,2,0),"?"))</f>
        <v/>
      </c>
      <c r="BE98" s="22" t="str">
        <f>IF(DATOS_FORMS!BE98="","",IFERROR(VLOOKUP(TRIM(DATOS_FORMS!BE98),ESCALAS!$A$46:$B$49,2,0),"?"))</f>
        <v/>
      </c>
      <c r="BF98" s="22" t="str">
        <f>IF(DATOS_FORMS!BF98="","",IFERROR(VLOOKUP(TRIM(DATOS_FORMS!BF98),ESCALAS!$A$46:$B$49,2,0),"?"))</f>
        <v/>
      </c>
      <c r="BG98" s="22" t="str">
        <f>IF(DATOS_FORMS!BG98="","",IFERROR(VLOOKUP(TRIM(DATOS_FORMS!BG98),ESCALAS!$A$46:$B$49,2,0),"?"))</f>
        <v/>
      </c>
      <c r="BH98" s="22" t="str">
        <f>IF(DATOS_FORMS!BH98="","",IFERROR(VLOOKUP(TRIM(DATOS_FORMS!BH98),ESCALAS!$A$46:$B$49,2,0),"?"))</f>
        <v/>
      </c>
      <c r="BI98" s="22" t="str">
        <f>IF(DATOS_FORMS!BI98="","",IFERROR(VLOOKUP(TRIM(DATOS_FORMS!BI98),ESCALAS!$A$46:$B$49,2,0),"?"))</f>
        <v/>
      </c>
      <c r="BJ98" s="22" t="str">
        <f>IF(DATOS_FORMS!BJ98="","",IFERROR(VLOOKUP(TRIM(DATOS_FORMS!BJ98),ESCALAS!$A$46:$B$49,2,0),"?"))</f>
        <v/>
      </c>
    </row>
    <row r="99" spans="1:62" x14ac:dyDescent="0.25">
      <c r="A99" s="22" t="str">
        <f>IF(DATOS_FORMS!B99="","",ROW()-1)</f>
        <v/>
      </c>
      <c r="B99" s="22" t="str">
        <f>IF(DATOS_FORMS!B99="","",IFERROR(VALUE(TRIM(DATOS_FORMS!B99)),IFERROR(VALUE(LEFT(TRIM(DATOS_FORMS!B99),FIND(" ",TRIM(DATOS_FORMS!B99)&amp;" ")-1)),"?")))</f>
        <v/>
      </c>
      <c r="C99" s="22" t="str">
        <f>IF(DATOS_FORMS!C99="","",IFERROR(VLOOKUP(TRIM(DATOS_FORMS!C99),ESCALAS!$A$54:$B$55,2,0),"?"))</f>
        <v/>
      </c>
      <c r="D99" s="22" t="str">
        <f>IF(DATOS_FORMS!D99="","",IFERROR(VLOOKUP(TRIM(DATOS_FORMS!D99),ESCALAS!$A$67:$B$68,2,0),"?"))</f>
        <v/>
      </c>
      <c r="E99" s="23" t="str">
        <f>IF(DATOS_FORMS!E99="","",DATOS_FORMS!E99)</f>
        <v/>
      </c>
      <c r="F99" s="23" t="str">
        <f>IF(DATOS_FORMS!F99="","",DATOS_FORMS!F99)</f>
        <v/>
      </c>
      <c r="G99" s="22" t="str">
        <f>IF(DATOS_FORMS!G99="","",IFERROR(VLOOKUP(TRIM(DATOS_FORMS!G99),ESCALAS!$A$60:$B$62,2,0),"?"))</f>
        <v/>
      </c>
      <c r="H99" s="23" t="str">
        <f>IF(DATOS_FORMS!H99="","",DATOS_FORMS!H99)</f>
        <v/>
      </c>
      <c r="I99" s="22" t="str">
        <f>IF(DATOS_FORMS!I99="","",IFERROR(VLOOKUP(TRIM(DATOS_FORMS!I99),ESCALAS!$A$60:$B$62,2,0),"?"))</f>
        <v/>
      </c>
      <c r="J99" s="22" t="str">
        <f>IF(DATOS_FORMS!J99="","",IFERROR(VLOOKUP(TRIM(DATOS_FORMS!J99),ESCALAS!$A$73:$B$86,2,0),7))</f>
        <v/>
      </c>
      <c r="K99" s="22" t="str">
        <f>IF(DATOS_FORMS!K99="","",IFERROR(VLOOKUP(TRIM(DATOS_FORMS!K99),ESCALAS!$A$6:$B$12,2,0),"?"))</f>
        <v/>
      </c>
      <c r="L99" s="22" t="str">
        <f>IF(DATOS_FORMS!L99="","",IFERROR(VLOOKUP(TRIM(DATOS_FORMS!L99),ESCALAS!$A$6:$B$12,2,0),"?"))</f>
        <v/>
      </c>
      <c r="M99" s="22" t="str">
        <f>IF(DATOS_FORMS!M99="","",IFERROR(VLOOKUP(TRIM(DATOS_FORMS!M99),ESCALAS!$A$6:$B$12,2,0),"?"))</f>
        <v/>
      </c>
      <c r="N99" s="22" t="str">
        <f>IF(DATOS_FORMS!N99="","",IFERROR(VLOOKUP(TRIM(DATOS_FORMS!N99),ESCALAS!$A$6:$B$12,2,0),"?"))</f>
        <v/>
      </c>
      <c r="O99" s="22" t="str">
        <f>IF(DATOS_FORMS!O99="","",IFERROR(VLOOKUP(TRIM(DATOS_FORMS!O99),ESCALAS!$A$6:$B$12,2,0),"?"))</f>
        <v/>
      </c>
      <c r="P99" s="22" t="str">
        <f>IF(DATOS_FORMS!P99="","",IFERROR(VLOOKUP(TRIM(DATOS_FORMS!P99),ESCALAS!$A$6:$B$12,2,0),"?"))</f>
        <v/>
      </c>
      <c r="Q99" s="22" t="str">
        <f>IF(DATOS_FORMS!Q99="","",IFERROR(VLOOKUP(TRIM(DATOS_FORMS!Q99),ESCALAS!$A$6:$B$12,2,0),"?"))</f>
        <v/>
      </c>
      <c r="R99" s="22" t="str">
        <f>IF(DATOS_FORMS!R99="","",IFERROR(VLOOKUP(TRIM(DATOS_FORMS!R99),ESCALAS!$A$6:$B$12,2,0),"?"))</f>
        <v/>
      </c>
      <c r="S99" s="22" t="str">
        <f>IF(DATOS_FORMS!S99="","",IFERROR(VLOOKUP(TRIM(DATOS_FORMS!S99),ESCALAS!$A$6:$B$12,2,0),"?"))</f>
        <v/>
      </c>
      <c r="T99" s="22" t="str">
        <f>IF(DATOS_FORMS!T99="","",IFERROR(VLOOKUP(TRIM(DATOS_FORMS!T99),ESCALAS!$A$6:$B$12,2,0),"?"))</f>
        <v/>
      </c>
      <c r="U99" s="22" t="str">
        <f>IF(DATOS_FORMS!U99="","",IFERROR(VLOOKUP(TRIM(DATOS_FORMS!U99),ESCALAS!$A$17:$B$20,2,0),"?"))</f>
        <v/>
      </c>
      <c r="V99" s="22" t="str">
        <f>IF(DATOS_FORMS!V99="","",IFERROR(VLOOKUP(TRIM(DATOS_FORMS!V99),ESCALAS!$A$17:$B$20,2,0),"?"))</f>
        <v/>
      </c>
      <c r="W99" s="22" t="str">
        <f>IF(DATOS_FORMS!W99="","",IFERROR(VLOOKUP(TRIM(DATOS_FORMS!W99),ESCALAS!$A$17:$B$20,2,0),"?"))</f>
        <v/>
      </c>
      <c r="X99" s="22" t="str">
        <f>IF(DATOS_FORMS!X99="","",IFERROR(VLOOKUP(TRIM(DATOS_FORMS!X99),ESCALAS!$A$17:$B$20,2,0),"?"))</f>
        <v/>
      </c>
      <c r="Y99" s="22" t="str">
        <f>IF(DATOS_FORMS!Y99="","",IFERROR(VLOOKUP(TRIM(DATOS_FORMS!Y99),ESCALAS!$A$17:$B$20,2,0),"?"))</f>
        <v/>
      </c>
      <c r="Z99" s="22" t="str">
        <f>IF(DATOS_FORMS!Z99="","",IFERROR(VLOOKUP(TRIM(DATOS_FORMS!Z99),ESCALAS!$A$17:$B$20,2,0),"?"))</f>
        <v/>
      </c>
      <c r="AA99" s="22" t="str">
        <f>IF(DATOS_FORMS!AA99="","",IFERROR(VLOOKUP(TRIM(DATOS_FORMS!AA99),ESCALAS!$A$17:$B$20,2,0),"?"))</f>
        <v/>
      </c>
      <c r="AB99" s="22" t="str">
        <f>IF(DATOS_FORMS!AB99="","",IFERROR(VLOOKUP(TRIM(DATOS_FORMS!AB99),ESCALAS!$A$17:$B$20,2,0),"?"))</f>
        <v/>
      </c>
      <c r="AC99" s="22" t="str">
        <f>IF(DATOS_FORMS!AC99="","",IFERROR(VLOOKUP(TRIM(DATOS_FORMS!AC99),ESCALAS!$A$25:$B$30,2,0),"?"))</f>
        <v/>
      </c>
      <c r="AD99" s="22" t="str">
        <f>IF(DATOS_FORMS!AD99="","",IFERROR(VLOOKUP(TRIM(DATOS_FORMS!AD99),ESCALAS!$A$25:$B$30,2,0),"?"))</f>
        <v/>
      </c>
      <c r="AE99" s="22" t="str">
        <f>IF(DATOS_FORMS!AE99="","",IFERROR(VLOOKUP(TRIM(DATOS_FORMS!AE99),ESCALAS!$A$25:$B$30,2,0),"?"))</f>
        <v/>
      </c>
      <c r="AF99" s="22" t="str">
        <f>IF(DATOS_FORMS!AF99="","",IFERROR(VLOOKUP(TRIM(DATOS_FORMS!AF99),ESCALAS!$A$25:$B$30,2,0),"?"))</f>
        <v/>
      </c>
      <c r="AG99" s="22" t="str">
        <f>IF(DATOS_FORMS!AG99="","",IFERROR(VLOOKUP(TRIM(DATOS_FORMS!AG99),ESCALAS!$A$25:$B$30,2,0),"?"))</f>
        <v/>
      </c>
      <c r="AH99" s="22" t="str">
        <f>IF(DATOS_FORMS!AH99="","",IFERROR(VLOOKUP(TRIM(DATOS_FORMS!AH99),ESCALAS!$A$25:$B$30,2,0),"?"))</f>
        <v/>
      </c>
      <c r="AI99" s="22" t="str">
        <f>IF(DATOS_FORMS!AI99="","",IFERROR(VLOOKUP(TRIM(DATOS_FORMS!AI99),ESCALAS!$A$25:$B$30,2,0),"?"))</f>
        <v/>
      </c>
      <c r="AJ99" s="22" t="str">
        <f>IF(DATOS_FORMS!AJ99="","",IFERROR(VLOOKUP(TRIM(DATOS_FORMS!AJ99),ESCALAS!$A$25:$B$30,2,0),"?"))</f>
        <v/>
      </c>
      <c r="AK99" s="22" t="str">
        <f>IF(DATOS_FORMS!AK99="","",IFERROR(VLOOKUP(TRIM(DATOS_FORMS!AK99),ESCALAS!$A$25:$B$30,2,0),"?"))</f>
        <v/>
      </c>
      <c r="AL99" s="22" t="str">
        <f>IF(DATOS_FORMS!AL99="","",IFERROR(VLOOKUP(TRIM(DATOS_FORMS!AL99),ESCALAS!$A$25:$B$30,2,0),"?"))</f>
        <v/>
      </c>
      <c r="AM99" s="22" t="str">
        <f>IF(DATOS_FORMS!AM99="","",IFERROR(VLOOKUP(TRIM(DATOS_FORMS!AM99),ESCALAS!$A$35:$B$41,2,0),"?"))</f>
        <v/>
      </c>
      <c r="AN99" s="22" t="str">
        <f>IF(DATOS_FORMS!AN99="","",IFERROR(VLOOKUP(TRIM(DATOS_FORMS!AN99),ESCALAS!$A$35:$B$41,2,0),"?"))</f>
        <v/>
      </c>
      <c r="AO99" s="22" t="str">
        <f>IF(DATOS_FORMS!AO99="","",IFERROR(VLOOKUP(TRIM(DATOS_FORMS!AO99),ESCALAS!$A$35:$B$41,2,0),"?"))</f>
        <v/>
      </c>
      <c r="AP99" s="22" t="str">
        <f>IF(DATOS_FORMS!AP99="","",IFERROR(VLOOKUP(TRIM(DATOS_FORMS!AP99),ESCALAS!$A$35:$B$41,2,0),"?"))</f>
        <v/>
      </c>
      <c r="AQ99" s="22" t="str">
        <f>IF(DATOS_FORMS!AQ99="","",IFERROR(VLOOKUP(TRIM(DATOS_FORMS!AQ99),ESCALAS!$A$35:$B$41,2,0),"?"))</f>
        <v/>
      </c>
      <c r="AR99" s="22" t="str">
        <f>IF(DATOS_FORMS!AR99="","",IFERROR(VLOOKUP(TRIM(DATOS_FORMS!AR99),ESCALAS!$A$35:$B$41,2,0),"?"))</f>
        <v/>
      </c>
      <c r="AS99" s="22" t="str">
        <f>IF(DATOS_FORMS!AS99="","",IFERROR(VLOOKUP(TRIM(DATOS_FORMS!AS99),ESCALAS!$A$35:$B$41,2,0),"?"))</f>
        <v/>
      </c>
      <c r="AT99" s="22" t="str">
        <f>IF(DATOS_FORMS!AT99="","",IFERROR(VLOOKUP(TRIM(DATOS_FORMS!AT99),ESCALAS!$A$35:$B$41,2,0),"?"))</f>
        <v/>
      </c>
      <c r="AU99" s="22" t="str">
        <f>IF(DATOS_FORMS!AU99="","",IFERROR(VLOOKUP(TRIM(DATOS_FORMS!AU99),ESCALAS!$A$35:$B$41,2,0),"?"))</f>
        <v/>
      </c>
      <c r="AV99" s="22" t="str">
        <f>IF(DATOS_FORMS!AV99="","",IFERROR(VLOOKUP(TRIM(DATOS_FORMS!AV99),ESCALAS!$A$46:$B$49,2,0),"?"))</f>
        <v/>
      </c>
      <c r="AW99" s="22" t="str">
        <f>IF(DATOS_FORMS!AW99="","",IFERROR(VLOOKUP(TRIM(DATOS_FORMS!AW99),ESCALAS!$A$46:$B$49,2,0),"?"))</f>
        <v/>
      </c>
      <c r="AX99" s="22" t="str">
        <f>IF(DATOS_FORMS!AX99="","",IFERROR(VLOOKUP(TRIM(DATOS_FORMS!AX99),ESCALAS!$A$46:$B$49,2,0),"?"))</f>
        <v/>
      </c>
      <c r="AY99" s="22" t="str">
        <f>IF(DATOS_FORMS!AY99="","",IFERROR(VLOOKUP(TRIM(DATOS_FORMS!AY99),ESCALAS!$A$46:$B$49,2,0),"?"))</f>
        <v/>
      </c>
      <c r="AZ99" s="22" t="str">
        <f>IF(DATOS_FORMS!AZ99="","",IFERROR(VLOOKUP(TRIM(DATOS_FORMS!AZ99),ESCALAS!$A$46:$B$49,2,0),"?"))</f>
        <v/>
      </c>
      <c r="BA99" s="22" t="str">
        <f>IF(DATOS_FORMS!BA99="","",IFERROR(VLOOKUP(TRIM(DATOS_FORMS!BA99),ESCALAS!$A$46:$B$49,2,0),"?"))</f>
        <v/>
      </c>
      <c r="BB99" s="22" t="str">
        <f>IF(DATOS_FORMS!BB99="","",IFERROR(VLOOKUP(TRIM(DATOS_FORMS!BB99),ESCALAS!$A$46:$B$49,2,0),"?"))</f>
        <v/>
      </c>
      <c r="BC99" s="22" t="str">
        <f>IF(DATOS_FORMS!BC99="","",IFERROR(VLOOKUP(TRIM(DATOS_FORMS!BC99),ESCALAS!$A$46:$B$49,2,0),"?"))</f>
        <v/>
      </c>
      <c r="BD99" s="22" t="str">
        <f>IF(DATOS_FORMS!BD99="","",IFERROR(VLOOKUP(TRIM(DATOS_FORMS!BD99),ESCALAS!$A$46:$B$49,2,0),"?"))</f>
        <v/>
      </c>
      <c r="BE99" s="22" t="str">
        <f>IF(DATOS_FORMS!BE99="","",IFERROR(VLOOKUP(TRIM(DATOS_FORMS!BE99),ESCALAS!$A$46:$B$49,2,0),"?"))</f>
        <v/>
      </c>
      <c r="BF99" s="22" t="str">
        <f>IF(DATOS_FORMS!BF99="","",IFERROR(VLOOKUP(TRIM(DATOS_FORMS!BF99),ESCALAS!$A$46:$B$49,2,0),"?"))</f>
        <v/>
      </c>
      <c r="BG99" s="22" t="str">
        <f>IF(DATOS_FORMS!BG99="","",IFERROR(VLOOKUP(TRIM(DATOS_FORMS!BG99),ESCALAS!$A$46:$B$49,2,0),"?"))</f>
        <v/>
      </c>
      <c r="BH99" s="22" t="str">
        <f>IF(DATOS_FORMS!BH99="","",IFERROR(VLOOKUP(TRIM(DATOS_FORMS!BH99),ESCALAS!$A$46:$B$49,2,0),"?"))</f>
        <v/>
      </c>
      <c r="BI99" s="22" t="str">
        <f>IF(DATOS_FORMS!BI99="","",IFERROR(VLOOKUP(TRIM(DATOS_FORMS!BI99),ESCALAS!$A$46:$B$49,2,0),"?"))</f>
        <v/>
      </c>
      <c r="BJ99" s="22" t="str">
        <f>IF(DATOS_FORMS!BJ99="","",IFERROR(VLOOKUP(TRIM(DATOS_FORMS!BJ99),ESCALAS!$A$46:$B$49,2,0),"?"))</f>
        <v/>
      </c>
    </row>
    <row r="100" spans="1:62" x14ac:dyDescent="0.25">
      <c r="A100" s="22" t="str">
        <f>IF(DATOS_FORMS!B100="","",ROW()-1)</f>
        <v/>
      </c>
      <c r="B100" s="22" t="str">
        <f>IF(DATOS_FORMS!B100="","",IFERROR(VALUE(TRIM(DATOS_FORMS!B100)),IFERROR(VALUE(LEFT(TRIM(DATOS_FORMS!B100),FIND(" ",TRIM(DATOS_FORMS!B100)&amp;" ")-1)),"?")))</f>
        <v/>
      </c>
      <c r="C100" s="22" t="str">
        <f>IF(DATOS_FORMS!C100="","",IFERROR(VLOOKUP(TRIM(DATOS_FORMS!C100),ESCALAS!$A$54:$B$55,2,0),"?"))</f>
        <v/>
      </c>
      <c r="D100" s="22" t="str">
        <f>IF(DATOS_FORMS!D100="","",IFERROR(VLOOKUP(TRIM(DATOS_FORMS!D100),ESCALAS!$A$67:$B$68,2,0),"?"))</f>
        <v/>
      </c>
      <c r="E100" s="23" t="str">
        <f>IF(DATOS_FORMS!E100="","",DATOS_FORMS!E100)</f>
        <v/>
      </c>
      <c r="F100" s="23" t="str">
        <f>IF(DATOS_FORMS!F100="","",DATOS_FORMS!F100)</f>
        <v/>
      </c>
      <c r="G100" s="22" t="str">
        <f>IF(DATOS_FORMS!G100="","",IFERROR(VLOOKUP(TRIM(DATOS_FORMS!G100),ESCALAS!$A$60:$B$62,2,0),"?"))</f>
        <v/>
      </c>
      <c r="H100" s="23" t="str">
        <f>IF(DATOS_FORMS!H100="","",DATOS_FORMS!H100)</f>
        <v/>
      </c>
      <c r="I100" s="22" t="str">
        <f>IF(DATOS_FORMS!I100="","",IFERROR(VLOOKUP(TRIM(DATOS_FORMS!I100),ESCALAS!$A$60:$B$62,2,0),"?"))</f>
        <v/>
      </c>
      <c r="J100" s="22" t="str">
        <f>IF(DATOS_FORMS!J100="","",IFERROR(VLOOKUP(TRIM(DATOS_FORMS!J100),ESCALAS!$A$73:$B$86,2,0),7))</f>
        <v/>
      </c>
      <c r="K100" s="22" t="str">
        <f>IF(DATOS_FORMS!K100="","",IFERROR(VLOOKUP(TRIM(DATOS_FORMS!K100),ESCALAS!$A$6:$B$12,2,0),"?"))</f>
        <v/>
      </c>
      <c r="L100" s="22" t="str">
        <f>IF(DATOS_FORMS!L100="","",IFERROR(VLOOKUP(TRIM(DATOS_FORMS!L100),ESCALAS!$A$6:$B$12,2,0),"?"))</f>
        <v/>
      </c>
      <c r="M100" s="22" t="str">
        <f>IF(DATOS_FORMS!M100="","",IFERROR(VLOOKUP(TRIM(DATOS_FORMS!M100),ESCALAS!$A$6:$B$12,2,0),"?"))</f>
        <v/>
      </c>
      <c r="N100" s="22" t="str">
        <f>IF(DATOS_FORMS!N100="","",IFERROR(VLOOKUP(TRIM(DATOS_FORMS!N100),ESCALAS!$A$6:$B$12,2,0),"?"))</f>
        <v/>
      </c>
      <c r="O100" s="22" t="str">
        <f>IF(DATOS_FORMS!O100="","",IFERROR(VLOOKUP(TRIM(DATOS_FORMS!O100),ESCALAS!$A$6:$B$12,2,0),"?"))</f>
        <v/>
      </c>
      <c r="P100" s="22" t="str">
        <f>IF(DATOS_FORMS!P100="","",IFERROR(VLOOKUP(TRIM(DATOS_FORMS!P100),ESCALAS!$A$6:$B$12,2,0),"?"))</f>
        <v/>
      </c>
      <c r="Q100" s="22" t="str">
        <f>IF(DATOS_FORMS!Q100="","",IFERROR(VLOOKUP(TRIM(DATOS_FORMS!Q100),ESCALAS!$A$6:$B$12,2,0),"?"))</f>
        <v/>
      </c>
      <c r="R100" s="22" t="str">
        <f>IF(DATOS_FORMS!R100="","",IFERROR(VLOOKUP(TRIM(DATOS_FORMS!R100),ESCALAS!$A$6:$B$12,2,0),"?"))</f>
        <v/>
      </c>
      <c r="S100" s="22" t="str">
        <f>IF(DATOS_FORMS!S100="","",IFERROR(VLOOKUP(TRIM(DATOS_FORMS!S100),ESCALAS!$A$6:$B$12,2,0),"?"))</f>
        <v/>
      </c>
      <c r="T100" s="22" t="str">
        <f>IF(DATOS_FORMS!T100="","",IFERROR(VLOOKUP(TRIM(DATOS_FORMS!T100),ESCALAS!$A$6:$B$12,2,0),"?"))</f>
        <v/>
      </c>
      <c r="U100" s="22" t="str">
        <f>IF(DATOS_FORMS!U100="","",IFERROR(VLOOKUP(TRIM(DATOS_FORMS!U100),ESCALAS!$A$17:$B$20,2,0),"?"))</f>
        <v/>
      </c>
      <c r="V100" s="22" t="str">
        <f>IF(DATOS_FORMS!V100="","",IFERROR(VLOOKUP(TRIM(DATOS_FORMS!V100),ESCALAS!$A$17:$B$20,2,0),"?"))</f>
        <v/>
      </c>
      <c r="W100" s="22" t="str">
        <f>IF(DATOS_FORMS!W100="","",IFERROR(VLOOKUP(TRIM(DATOS_FORMS!W100),ESCALAS!$A$17:$B$20,2,0),"?"))</f>
        <v/>
      </c>
      <c r="X100" s="22" t="str">
        <f>IF(DATOS_FORMS!X100="","",IFERROR(VLOOKUP(TRIM(DATOS_FORMS!X100),ESCALAS!$A$17:$B$20,2,0),"?"))</f>
        <v/>
      </c>
      <c r="Y100" s="22" t="str">
        <f>IF(DATOS_FORMS!Y100="","",IFERROR(VLOOKUP(TRIM(DATOS_FORMS!Y100),ESCALAS!$A$17:$B$20,2,0),"?"))</f>
        <v/>
      </c>
      <c r="Z100" s="22" t="str">
        <f>IF(DATOS_FORMS!Z100="","",IFERROR(VLOOKUP(TRIM(DATOS_FORMS!Z100),ESCALAS!$A$17:$B$20,2,0),"?"))</f>
        <v/>
      </c>
      <c r="AA100" s="22" t="str">
        <f>IF(DATOS_FORMS!AA100="","",IFERROR(VLOOKUP(TRIM(DATOS_FORMS!AA100),ESCALAS!$A$17:$B$20,2,0),"?"))</f>
        <v/>
      </c>
      <c r="AB100" s="22" t="str">
        <f>IF(DATOS_FORMS!AB100="","",IFERROR(VLOOKUP(TRIM(DATOS_FORMS!AB100),ESCALAS!$A$17:$B$20,2,0),"?"))</f>
        <v/>
      </c>
      <c r="AC100" s="22" t="str">
        <f>IF(DATOS_FORMS!AC100="","",IFERROR(VLOOKUP(TRIM(DATOS_FORMS!AC100),ESCALAS!$A$25:$B$30,2,0),"?"))</f>
        <v/>
      </c>
      <c r="AD100" s="22" t="str">
        <f>IF(DATOS_FORMS!AD100="","",IFERROR(VLOOKUP(TRIM(DATOS_FORMS!AD100),ESCALAS!$A$25:$B$30,2,0),"?"))</f>
        <v/>
      </c>
      <c r="AE100" s="22" t="str">
        <f>IF(DATOS_FORMS!AE100="","",IFERROR(VLOOKUP(TRIM(DATOS_FORMS!AE100),ESCALAS!$A$25:$B$30,2,0),"?"))</f>
        <v/>
      </c>
      <c r="AF100" s="22" t="str">
        <f>IF(DATOS_FORMS!AF100="","",IFERROR(VLOOKUP(TRIM(DATOS_FORMS!AF100),ESCALAS!$A$25:$B$30,2,0),"?"))</f>
        <v/>
      </c>
      <c r="AG100" s="22" t="str">
        <f>IF(DATOS_FORMS!AG100="","",IFERROR(VLOOKUP(TRIM(DATOS_FORMS!AG100),ESCALAS!$A$25:$B$30,2,0),"?"))</f>
        <v/>
      </c>
      <c r="AH100" s="22" t="str">
        <f>IF(DATOS_FORMS!AH100="","",IFERROR(VLOOKUP(TRIM(DATOS_FORMS!AH100),ESCALAS!$A$25:$B$30,2,0),"?"))</f>
        <v/>
      </c>
      <c r="AI100" s="22" t="str">
        <f>IF(DATOS_FORMS!AI100="","",IFERROR(VLOOKUP(TRIM(DATOS_FORMS!AI100),ESCALAS!$A$25:$B$30,2,0),"?"))</f>
        <v/>
      </c>
      <c r="AJ100" s="22" t="str">
        <f>IF(DATOS_FORMS!AJ100="","",IFERROR(VLOOKUP(TRIM(DATOS_FORMS!AJ100),ESCALAS!$A$25:$B$30,2,0),"?"))</f>
        <v/>
      </c>
      <c r="AK100" s="22" t="str">
        <f>IF(DATOS_FORMS!AK100="","",IFERROR(VLOOKUP(TRIM(DATOS_FORMS!AK100),ESCALAS!$A$25:$B$30,2,0),"?"))</f>
        <v/>
      </c>
      <c r="AL100" s="22" t="str">
        <f>IF(DATOS_FORMS!AL100="","",IFERROR(VLOOKUP(TRIM(DATOS_FORMS!AL100),ESCALAS!$A$25:$B$30,2,0),"?"))</f>
        <v/>
      </c>
      <c r="AM100" s="22" t="str">
        <f>IF(DATOS_FORMS!AM100="","",IFERROR(VLOOKUP(TRIM(DATOS_FORMS!AM100),ESCALAS!$A$35:$B$41,2,0),"?"))</f>
        <v/>
      </c>
      <c r="AN100" s="22" t="str">
        <f>IF(DATOS_FORMS!AN100="","",IFERROR(VLOOKUP(TRIM(DATOS_FORMS!AN100),ESCALAS!$A$35:$B$41,2,0),"?"))</f>
        <v/>
      </c>
      <c r="AO100" s="22" t="str">
        <f>IF(DATOS_FORMS!AO100="","",IFERROR(VLOOKUP(TRIM(DATOS_FORMS!AO100),ESCALAS!$A$35:$B$41,2,0),"?"))</f>
        <v/>
      </c>
      <c r="AP100" s="22" t="str">
        <f>IF(DATOS_FORMS!AP100="","",IFERROR(VLOOKUP(TRIM(DATOS_FORMS!AP100),ESCALAS!$A$35:$B$41,2,0),"?"))</f>
        <v/>
      </c>
      <c r="AQ100" s="22" t="str">
        <f>IF(DATOS_FORMS!AQ100="","",IFERROR(VLOOKUP(TRIM(DATOS_FORMS!AQ100),ESCALAS!$A$35:$B$41,2,0),"?"))</f>
        <v/>
      </c>
      <c r="AR100" s="22" t="str">
        <f>IF(DATOS_FORMS!AR100="","",IFERROR(VLOOKUP(TRIM(DATOS_FORMS!AR100),ESCALAS!$A$35:$B$41,2,0),"?"))</f>
        <v/>
      </c>
      <c r="AS100" s="22" t="str">
        <f>IF(DATOS_FORMS!AS100="","",IFERROR(VLOOKUP(TRIM(DATOS_FORMS!AS100),ESCALAS!$A$35:$B$41,2,0),"?"))</f>
        <v/>
      </c>
      <c r="AT100" s="22" t="str">
        <f>IF(DATOS_FORMS!AT100="","",IFERROR(VLOOKUP(TRIM(DATOS_FORMS!AT100),ESCALAS!$A$35:$B$41,2,0),"?"))</f>
        <v/>
      </c>
      <c r="AU100" s="22" t="str">
        <f>IF(DATOS_FORMS!AU100="","",IFERROR(VLOOKUP(TRIM(DATOS_FORMS!AU100),ESCALAS!$A$35:$B$41,2,0),"?"))</f>
        <v/>
      </c>
      <c r="AV100" s="22" t="str">
        <f>IF(DATOS_FORMS!AV100="","",IFERROR(VLOOKUP(TRIM(DATOS_FORMS!AV100),ESCALAS!$A$46:$B$49,2,0),"?"))</f>
        <v/>
      </c>
      <c r="AW100" s="22" t="str">
        <f>IF(DATOS_FORMS!AW100="","",IFERROR(VLOOKUP(TRIM(DATOS_FORMS!AW100),ESCALAS!$A$46:$B$49,2,0),"?"))</f>
        <v/>
      </c>
      <c r="AX100" s="22" t="str">
        <f>IF(DATOS_FORMS!AX100="","",IFERROR(VLOOKUP(TRIM(DATOS_FORMS!AX100),ESCALAS!$A$46:$B$49,2,0),"?"))</f>
        <v/>
      </c>
      <c r="AY100" s="22" t="str">
        <f>IF(DATOS_FORMS!AY100="","",IFERROR(VLOOKUP(TRIM(DATOS_FORMS!AY100),ESCALAS!$A$46:$B$49,2,0),"?"))</f>
        <v/>
      </c>
      <c r="AZ100" s="22" t="str">
        <f>IF(DATOS_FORMS!AZ100="","",IFERROR(VLOOKUP(TRIM(DATOS_FORMS!AZ100),ESCALAS!$A$46:$B$49,2,0),"?"))</f>
        <v/>
      </c>
      <c r="BA100" s="22" t="str">
        <f>IF(DATOS_FORMS!BA100="","",IFERROR(VLOOKUP(TRIM(DATOS_FORMS!BA100),ESCALAS!$A$46:$B$49,2,0),"?"))</f>
        <v/>
      </c>
      <c r="BB100" s="22" t="str">
        <f>IF(DATOS_FORMS!BB100="","",IFERROR(VLOOKUP(TRIM(DATOS_FORMS!BB100),ESCALAS!$A$46:$B$49,2,0),"?"))</f>
        <v/>
      </c>
      <c r="BC100" s="22" t="str">
        <f>IF(DATOS_FORMS!BC100="","",IFERROR(VLOOKUP(TRIM(DATOS_FORMS!BC100),ESCALAS!$A$46:$B$49,2,0),"?"))</f>
        <v/>
      </c>
      <c r="BD100" s="22" t="str">
        <f>IF(DATOS_FORMS!BD100="","",IFERROR(VLOOKUP(TRIM(DATOS_FORMS!BD100),ESCALAS!$A$46:$B$49,2,0),"?"))</f>
        <v/>
      </c>
      <c r="BE100" s="22" t="str">
        <f>IF(DATOS_FORMS!BE100="","",IFERROR(VLOOKUP(TRIM(DATOS_FORMS!BE100),ESCALAS!$A$46:$B$49,2,0),"?"))</f>
        <v/>
      </c>
      <c r="BF100" s="22" t="str">
        <f>IF(DATOS_FORMS!BF100="","",IFERROR(VLOOKUP(TRIM(DATOS_FORMS!BF100),ESCALAS!$A$46:$B$49,2,0),"?"))</f>
        <v/>
      </c>
      <c r="BG100" s="22" t="str">
        <f>IF(DATOS_FORMS!BG100="","",IFERROR(VLOOKUP(TRIM(DATOS_FORMS!BG100),ESCALAS!$A$46:$B$49,2,0),"?"))</f>
        <v/>
      </c>
      <c r="BH100" s="22" t="str">
        <f>IF(DATOS_FORMS!BH100="","",IFERROR(VLOOKUP(TRIM(DATOS_FORMS!BH100),ESCALAS!$A$46:$B$49,2,0),"?"))</f>
        <v/>
      </c>
      <c r="BI100" s="22" t="str">
        <f>IF(DATOS_FORMS!BI100="","",IFERROR(VLOOKUP(TRIM(DATOS_FORMS!BI100),ESCALAS!$A$46:$B$49,2,0),"?"))</f>
        <v/>
      </c>
      <c r="BJ100" s="22" t="str">
        <f>IF(DATOS_FORMS!BJ100="","",IFERROR(VLOOKUP(TRIM(DATOS_FORMS!BJ100),ESCALAS!$A$46:$B$49,2,0),"?"))</f>
        <v/>
      </c>
    </row>
    <row r="101" spans="1:62" x14ac:dyDescent="0.25">
      <c r="A101" s="22" t="str">
        <f>IF(DATOS_FORMS!B101="","",ROW()-1)</f>
        <v/>
      </c>
      <c r="B101" s="22" t="str">
        <f>IF(DATOS_FORMS!B101="","",IFERROR(VALUE(TRIM(DATOS_FORMS!B101)),IFERROR(VALUE(LEFT(TRIM(DATOS_FORMS!B101),FIND(" ",TRIM(DATOS_FORMS!B101)&amp;" ")-1)),"?")))</f>
        <v/>
      </c>
      <c r="C101" s="22" t="str">
        <f>IF(DATOS_FORMS!C101="","",IFERROR(VLOOKUP(TRIM(DATOS_FORMS!C101),ESCALAS!$A$54:$B$55,2,0),"?"))</f>
        <v/>
      </c>
      <c r="D101" s="22" t="str">
        <f>IF(DATOS_FORMS!D101="","",IFERROR(VLOOKUP(TRIM(DATOS_FORMS!D101),ESCALAS!$A$67:$B$68,2,0),"?"))</f>
        <v/>
      </c>
      <c r="E101" s="23" t="str">
        <f>IF(DATOS_FORMS!E101="","",DATOS_FORMS!E101)</f>
        <v/>
      </c>
      <c r="F101" s="23" t="str">
        <f>IF(DATOS_FORMS!F101="","",DATOS_FORMS!F101)</f>
        <v/>
      </c>
      <c r="G101" s="22" t="str">
        <f>IF(DATOS_FORMS!G101="","",IFERROR(VLOOKUP(TRIM(DATOS_FORMS!G101),ESCALAS!$A$60:$B$62,2,0),"?"))</f>
        <v/>
      </c>
      <c r="H101" s="23" t="str">
        <f>IF(DATOS_FORMS!H101="","",DATOS_FORMS!H101)</f>
        <v/>
      </c>
      <c r="I101" s="22" t="str">
        <f>IF(DATOS_FORMS!I101="","",IFERROR(VLOOKUP(TRIM(DATOS_FORMS!I101),ESCALAS!$A$60:$B$62,2,0),"?"))</f>
        <v/>
      </c>
      <c r="J101" s="22" t="str">
        <f>IF(DATOS_FORMS!J101="","",IFERROR(VLOOKUP(TRIM(DATOS_FORMS!J101),ESCALAS!$A$73:$B$86,2,0),7))</f>
        <v/>
      </c>
      <c r="K101" s="22" t="str">
        <f>IF(DATOS_FORMS!K101="","",IFERROR(VLOOKUP(TRIM(DATOS_FORMS!K101),ESCALAS!$A$6:$B$12,2,0),"?"))</f>
        <v/>
      </c>
      <c r="L101" s="22" t="str">
        <f>IF(DATOS_FORMS!L101="","",IFERROR(VLOOKUP(TRIM(DATOS_FORMS!L101),ESCALAS!$A$6:$B$12,2,0),"?"))</f>
        <v/>
      </c>
      <c r="M101" s="22" t="str">
        <f>IF(DATOS_FORMS!M101="","",IFERROR(VLOOKUP(TRIM(DATOS_FORMS!M101),ESCALAS!$A$6:$B$12,2,0),"?"))</f>
        <v/>
      </c>
      <c r="N101" s="22" t="str">
        <f>IF(DATOS_FORMS!N101="","",IFERROR(VLOOKUP(TRIM(DATOS_FORMS!N101),ESCALAS!$A$6:$B$12,2,0),"?"))</f>
        <v/>
      </c>
      <c r="O101" s="22" t="str">
        <f>IF(DATOS_FORMS!O101="","",IFERROR(VLOOKUP(TRIM(DATOS_FORMS!O101),ESCALAS!$A$6:$B$12,2,0),"?"))</f>
        <v/>
      </c>
      <c r="P101" s="22" t="str">
        <f>IF(DATOS_FORMS!P101="","",IFERROR(VLOOKUP(TRIM(DATOS_FORMS!P101),ESCALAS!$A$6:$B$12,2,0),"?"))</f>
        <v/>
      </c>
      <c r="Q101" s="22" t="str">
        <f>IF(DATOS_FORMS!Q101="","",IFERROR(VLOOKUP(TRIM(DATOS_FORMS!Q101),ESCALAS!$A$6:$B$12,2,0),"?"))</f>
        <v/>
      </c>
      <c r="R101" s="22" t="str">
        <f>IF(DATOS_FORMS!R101="","",IFERROR(VLOOKUP(TRIM(DATOS_FORMS!R101),ESCALAS!$A$6:$B$12,2,0),"?"))</f>
        <v/>
      </c>
      <c r="S101" s="22" t="str">
        <f>IF(DATOS_FORMS!S101="","",IFERROR(VLOOKUP(TRIM(DATOS_FORMS!S101),ESCALAS!$A$6:$B$12,2,0),"?"))</f>
        <v/>
      </c>
      <c r="T101" s="22" t="str">
        <f>IF(DATOS_FORMS!T101="","",IFERROR(VLOOKUP(TRIM(DATOS_FORMS!T101),ESCALAS!$A$6:$B$12,2,0),"?"))</f>
        <v/>
      </c>
      <c r="U101" s="22" t="str">
        <f>IF(DATOS_FORMS!U101="","",IFERROR(VLOOKUP(TRIM(DATOS_FORMS!U101),ESCALAS!$A$17:$B$20,2,0),"?"))</f>
        <v/>
      </c>
      <c r="V101" s="22" t="str">
        <f>IF(DATOS_FORMS!V101="","",IFERROR(VLOOKUP(TRIM(DATOS_FORMS!V101),ESCALAS!$A$17:$B$20,2,0),"?"))</f>
        <v/>
      </c>
      <c r="W101" s="22" t="str">
        <f>IF(DATOS_FORMS!W101="","",IFERROR(VLOOKUP(TRIM(DATOS_FORMS!W101),ESCALAS!$A$17:$B$20,2,0),"?"))</f>
        <v/>
      </c>
      <c r="X101" s="22" t="str">
        <f>IF(DATOS_FORMS!X101="","",IFERROR(VLOOKUP(TRIM(DATOS_FORMS!X101),ESCALAS!$A$17:$B$20,2,0),"?"))</f>
        <v/>
      </c>
      <c r="Y101" s="22" t="str">
        <f>IF(DATOS_FORMS!Y101="","",IFERROR(VLOOKUP(TRIM(DATOS_FORMS!Y101),ESCALAS!$A$17:$B$20,2,0),"?"))</f>
        <v/>
      </c>
      <c r="Z101" s="22" t="str">
        <f>IF(DATOS_FORMS!Z101="","",IFERROR(VLOOKUP(TRIM(DATOS_FORMS!Z101),ESCALAS!$A$17:$B$20,2,0),"?"))</f>
        <v/>
      </c>
      <c r="AA101" s="22" t="str">
        <f>IF(DATOS_FORMS!AA101="","",IFERROR(VLOOKUP(TRIM(DATOS_FORMS!AA101),ESCALAS!$A$17:$B$20,2,0),"?"))</f>
        <v/>
      </c>
      <c r="AB101" s="22" t="str">
        <f>IF(DATOS_FORMS!AB101="","",IFERROR(VLOOKUP(TRIM(DATOS_FORMS!AB101),ESCALAS!$A$17:$B$20,2,0),"?"))</f>
        <v/>
      </c>
      <c r="AC101" s="22" t="str">
        <f>IF(DATOS_FORMS!AC101="","",IFERROR(VLOOKUP(TRIM(DATOS_FORMS!AC101),ESCALAS!$A$25:$B$30,2,0),"?"))</f>
        <v/>
      </c>
      <c r="AD101" s="22" t="str">
        <f>IF(DATOS_FORMS!AD101="","",IFERROR(VLOOKUP(TRIM(DATOS_FORMS!AD101),ESCALAS!$A$25:$B$30,2,0),"?"))</f>
        <v/>
      </c>
      <c r="AE101" s="22" t="str">
        <f>IF(DATOS_FORMS!AE101="","",IFERROR(VLOOKUP(TRIM(DATOS_FORMS!AE101),ESCALAS!$A$25:$B$30,2,0),"?"))</f>
        <v/>
      </c>
      <c r="AF101" s="22" t="str">
        <f>IF(DATOS_FORMS!AF101="","",IFERROR(VLOOKUP(TRIM(DATOS_FORMS!AF101),ESCALAS!$A$25:$B$30,2,0),"?"))</f>
        <v/>
      </c>
      <c r="AG101" s="22" t="str">
        <f>IF(DATOS_FORMS!AG101="","",IFERROR(VLOOKUP(TRIM(DATOS_FORMS!AG101),ESCALAS!$A$25:$B$30,2,0),"?"))</f>
        <v/>
      </c>
      <c r="AH101" s="22" t="str">
        <f>IF(DATOS_FORMS!AH101="","",IFERROR(VLOOKUP(TRIM(DATOS_FORMS!AH101),ESCALAS!$A$25:$B$30,2,0),"?"))</f>
        <v/>
      </c>
      <c r="AI101" s="22" t="str">
        <f>IF(DATOS_FORMS!AI101="","",IFERROR(VLOOKUP(TRIM(DATOS_FORMS!AI101),ESCALAS!$A$25:$B$30,2,0),"?"))</f>
        <v/>
      </c>
      <c r="AJ101" s="22" t="str">
        <f>IF(DATOS_FORMS!AJ101="","",IFERROR(VLOOKUP(TRIM(DATOS_FORMS!AJ101),ESCALAS!$A$25:$B$30,2,0),"?"))</f>
        <v/>
      </c>
      <c r="AK101" s="22" t="str">
        <f>IF(DATOS_FORMS!AK101="","",IFERROR(VLOOKUP(TRIM(DATOS_FORMS!AK101),ESCALAS!$A$25:$B$30,2,0),"?"))</f>
        <v/>
      </c>
      <c r="AL101" s="22" t="str">
        <f>IF(DATOS_FORMS!AL101="","",IFERROR(VLOOKUP(TRIM(DATOS_FORMS!AL101),ESCALAS!$A$25:$B$30,2,0),"?"))</f>
        <v/>
      </c>
      <c r="AM101" s="22" t="str">
        <f>IF(DATOS_FORMS!AM101="","",IFERROR(VLOOKUP(TRIM(DATOS_FORMS!AM101),ESCALAS!$A$35:$B$41,2,0),"?"))</f>
        <v/>
      </c>
      <c r="AN101" s="22" t="str">
        <f>IF(DATOS_FORMS!AN101="","",IFERROR(VLOOKUP(TRIM(DATOS_FORMS!AN101),ESCALAS!$A$35:$B$41,2,0),"?"))</f>
        <v/>
      </c>
      <c r="AO101" s="22" t="str">
        <f>IF(DATOS_FORMS!AO101="","",IFERROR(VLOOKUP(TRIM(DATOS_FORMS!AO101),ESCALAS!$A$35:$B$41,2,0),"?"))</f>
        <v/>
      </c>
      <c r="AP101" s="22" t="str">
        <f>IF(DATOS_FORMS!AP101="","",IFERROR(VLOOKUP(TRIM(DATOS_FORMS!AP101),ESCALAS!$A$35:$B$41,2,0),"?"))</f>
        <v/>
      </c>
      <c r="AQ101" s="22" t="str">
        <f>IF(DATOS_FORMS!AQ101="","",IFERROR(VLOOKUP(TRIM(DATOS_FORMS!AQ101),ESCALAS!$A$35:$B$41,2,0),"?"))</f>
        <v/>
      </c>
      <c r="AR101" s="22" t="str">
        <f>IF(DATOS_FORMS!AR101="","",IFERROR(VLOOKUP(TRIM(DATOS_FORMS!AR101),ESCALAS!$A$35:$B$41,2,0),"?"))</f>
        <v/>
      </c>
      <c r="AS101" s="22" t="str">
        <f>IF(DATOS_FORMS!AS101="","",IFERROR(VLOOKUP(TRIM(DATOS_FORMS!AS101),ESCALAS!$A$35:$B$41,2,0),"?"))</f>
        <v/>
      </c>
      <c r="AT101" s="22" t="str">
        <f>IF(DATOS_FORMS!AT101="","",IFERROR(VLOOKUP(TRIM(DATOS_FORMS!AT101),ESCALAS!$A$35:$B$41,2,0),"?"))</f>
        <v/>
      </c>
      <c r="AU101" s="22" t="str">
        <f>IF(DATOS_FORMS!AU101="","",IFERROR(VLOOKUP(TRIM(DATOS_FORMS!AU101),ESCALAS!$A$35:$B$41,2,0),"?"))</f>
        <v/>
      </c>
      <c r="AV101" s="22" t="str">
        <f>IF(DATOS_FORMS!AV101="","",IFERROR(VLOOKUP(TRIM(DATOS_FORMS!AV101),ESCALAS!$A$46:$B$49,2,0),"?"))</f>
        <v/>
      </c>
      <c r="AW101" s="22" t="str">
        <f>IF(DATOS_FORMS!AW101="","",IFERROR(VLOOKUP(TRIM(DATOS_FORMS!AW101),ESCALAS!$A$46:$B$49,2,0),"?"))</f>
        <v/>
      </c>
      <c r="AX101" s="22" t="str">
        <f>IF(DATOS_FORMS!AX101="","",IFERROR(VLOOKUP(TRIM(DATOS_FORMS!AX101),ESCALAS!$A$46:$B$49,2,0),"?"))</f>
        <v/>
      </c>
      <c r="AY101" s="22" t="str">
        <f>IF(DATOS_FORMS!AY101="","",IFERROR(VLOOKUP(TRIM(DATOS_FORMS!AY101),ESCALAS!$A$46:$B$49,2,0),"?"))</f>
        <v/>
      </c>
      <c r="AZ101" s="22" t="str">
        <f>IF(DATOS_FORMS!AZ101="","",IFERROR(VLOOKUP(TRIM(DATOS_FORMS!AZ101),ESCALAS!$A$46:$B$49,2,0),"?"))</f>
        <v/>
      </c>
      <c r="BA101" s="22" t="str">
        <f>IF(DATOS_FORMS!BA101="","",IFERROR(VLOOKUP(TRIM(DATOS_FORMS!BA101),ESCALAS!$A$46:$B$49,2,0),"?"))</f>
        <v/>
      </c>
      <c r="BB101" s="22" t="str">
        <f>IF(DATOS_FORMS!BB101="","",IFERROR(VLOOKUP(TRIM(DATOS_FORMS!BB101),ESCALAS!$A$46:$B$49,2,0),"?"))</f>
        <v/>
      </c>
      <c r="BC101" s="22" t="str">
        <f>IF(DATOS_FORMS!BC101="","",IFERROR(VLOOKUP(TRIM(DATOS_FORMS!BC101),ESCALAS!$A$46:$B$49,2,0),"?"))</f>
        <v/>
      </c>
      <c r="BD101" s="22" t="str">
        <f>IF(DATOS_FORMS!BD101="","",IFERROR(VLOOKUP(TRIM(DATOS_FORMS!BD101),ESCALAS!$A$46:$B$49,2,0),"?"))</f>
        <v/>
      </c>
      <c r="BE101" s="22" t="str">
        <f>IF(DATOS_FORMS!BE101="","",IFERROR(VLOOKUP(TRIM(DATOS_FORMS!BE101),ESCALAS!$A$46:$B$49,2,0),"?"))</f>
        <v/>
      </c>
      <c r="BF101" s="22" t="str">
        <f>IF(DATOS_FORMS!BF101="","",IFERROR(VLOOKUP(TRIM(DATOS_FORMS!BF101),ESCALAS!$A$46:$B$49,2,0),"?"))</f>
        <v/>
      </c>
      <c r="BG101" s="22" t="str">
        <f>IF(DATOS_FORMS!BG101="","",IFERROR(VLOOKUP(TRIM(DATOS_FORMS!BG101),ESCALAS!$A$46:$B$49,2,0),"?"))</f>
        <v/>
      </c>
      <c r="BH101" s="22" t="str">
        <f>IF(DATOS_FORMS!BH101="","",IFERROR(VLOOKUP(TRIM(DATOS_FORMS!BH101),ESCALAS!$A$46:$B$49,2,0),"?"))</f>
        <v/>
      </c>
      <c r="BI101" s="22" t="str">
        <f>IF(DATOS_FORMS!BI101="","",IFERROR(VLOOKUP(TRIM(DATOS_FORMS!BI101),ESCALAS!$A$46:$B$49,2,0),"?"))</f>
        <v/>
      </c>
      <c r="BJ101" s="22" t="str">
        <f>IF(DATOS_FORMS!BJ101="","",IFERROR(VLOOKUP(TRIM(DATOS_FORMS!BJ101),ESCALAS!$A$46:$B$49,2,0),"?"))</f>
        <v/>
      </c>
    </row>
    <row r="102" spans="1:62" x14ac:dyDescent="0.25">
      <c r="A102" s="22" t="str">
        <f>IF(DATOS_FORMS!B102="","",ROW()-1)</f>
        <v/>
      </c>
      <c r="B102" s="22" t="str">
        <f>IF(DATOS_FORMS!B102="","",IFERROR(VALUE(TRIM(DATOS_FORMS!B102)),IFERROR(VALUE(LEFT(TRIM(DATOS_FORMS!B102),FIND(" ",TRIM(DATOS_FORMS!B102)&amp;" ")-1)),"?")))</f>
        <v/>
      </c>
      <c r="C102" s="22" t="str">
        <f>IF(DATOS_FORMS!C102="","",IFERROR(VLOOKUP(TRIM(DATOS_FORMS!C102),ESCALAS!$A$54:$B$55,2,0),"?"))</f>
        <v/>
      </c>
      <c r="D102" s="22" t="str">
        <f>IF(DATOS_FORMS!D102="","",IFERROR(VLOOKUP(TRIM(DATOS_FORMS!D102),ESCALAS!$A$67:$B$68,2,0),"?"))</f>
        <v/>
      </c>
      <c r="E102" s="23" t="str">
        <f>IF(DATOS_FORMS!E102="","",DATOS_FORMS!E102)</f>
        <v/>
      </c>
      <c r="F102" s="23" t="str">
        <f>IF(DATOS_FORMS!F102="","",DATOS_FORMS!F102)</f>
        <v/>
      </c>
      <c r="G102" s="22" t="str">
        <f>IF(DATOS_FORMS!G102="","",IFERROR(VLOOKUP(TRIM(DATOS_FORMS!G102),ESCALAS!$A$60:$B$62,2,0),"?"))</f>
        <v/>
      </c>
      <c r="H102" s="23" t="str">
        <f>IF(DATOS_FORMS!H102="","",DATOS_FORMS!H102)</f>
        <v/>
      </c>
      <c r="I102" s="22" t="str">
        <f>IF(DATOS_FORMS!I102="","",IFERROR(VLOOKUP(TRIM(DATOS_FORMS!I102),ESCALAS!$A$60:$B$62,2,0),"?"))</f>
        <v/>
      </c>
      <c r="J102" s="22" t="str">
        <f>IF(DATOS_FORMS!J102="","",IFERROR(VLOOKUP(TRIM(DATOS_FORMS!J102),ESCALAS!$A$73:$B$86,2,0),7))</f>
        <v/>
      </c>
      <c r="K102" s="22" t="str">
        <f>IF(DATOS_FORMS!K102="","",IFERROR(VLOOKUP(TRIM(DATOS_FORMS!K102),ESCALAS!$A$6:$B$12,2,0),"?"))</f>
        <v/>
      </c>
      <c r="L102" s="22" t="str">
        <f>IF(DATOS_FORMS!L102="","",IFERROR(VLOOKUP(TRIM(DATOS_FORMS!L102),ESCALAS!$A$6:$B$12,2,0),"?"))</f>
        <v/>
      </c>
      <c r="M102" s="22" t="str">
        <f>IF(DATOS_FORMS!M102="","",IFERROR(VLOOKUP(TRIM(DATOS_FORMS!M102),ESCALAS!$A$6:$B$12,2,0),"?"))</f>
        <v/>
      </c>
      <c r="N102" s="22" t="str">
        <f>IF(DATOS_FORMS!N102="","",IFERROR(VLOOKUP(TRIM(DATOS_FORMS!N102),ESCALAS!$A$6:$B$12,2,0),"?"))</f>
        <v/>
      </c>
      <c r="O102" s="22" t="str">
        <f>IF(DATOS_FORMS!O102="","",IFERROR(VLOOKUP(TRIM(DATOS_FORMS!O102),ESCALAS!$A$6:$B$12,2,0),"?"))</f>
        <v/>
      </c>
      <c r="P102" s="22" t="str">
        <f>IF(DATOS_FORMS!P102="","",IFERROR(VLOOKUP(TRIM(DATOS_FORMS!P102),ESCALAS!$A$6:$B$12,2,0),"?"))</f>
        <v/>
      </c>
      <c r="Q102" s="22" t="str">
        <f>IF(DATOS_FORMS!Q102="","",IFERROR(VLOOKUP(TRIM(DATOS_FORMS!Q102),ESCALAS!$A$6:$B$12,2,0),"?"))</f>
        <v/>
      </c>
      <c r="R102" s="22" t="str">
        <f>IF(DATOS_FORMS!R102="","",IFERROR(VLOOKUP(TRIM(DATOS_FORMS!R102),ESCALAS!$A$6:$B$12,2,0),"?"))</f>
        <v/>
      </c>
      <c r="S102" s="22" t="str">
        <f>IF(DATOS_FORMS!S102="","",IFERROR(VLOOKUP(TRIM(DATOS_FORMS!S102),ESCALAS!$A$6:$B$12,2,0),"?"))</f>
        <v/>
      </c>
      <c r="T102" s="22" t="str">
        <f>IF(DATOS_FORMS!T102="","",IFERROR(VLOOKUP(TRIM(DATOS_FORMS!T102),ESCALAS!$A$6:$B$12,2,0),"?"))</f>
        <v/>
      </c>
      <c r="U102" s="22" t="str">
        <f>IF(DATOS_FORMS!U102="","",IFERROR(VLOOKUP(TRIM(DATOS_FORMS!U102),ESCALAS!$A$17:$B$20,2,0),"?"))</f>
        <v/>
      </c>
      <c r="V102" s="22" t="str">
        <f>IF(DATOS_FORMS!V102="","",IFERROR(VLOOKUP(TRIM(DATOS_FORMS!V102),ESCALAS!$A$17:$B$20,2,0),"?"))</f>
        <v/>
      </c>
      <c r="W102" s="22" t="str">
        <f>IF(DATOS_FORMS!W102="","",IFERROR(VLOOKUP(TRIM(DATOS_FORMS!W102),ESCALAS!$A$17:$B$20,2,0),"?"))</f>
        <v/>
      </c>
      <c r="X102" s="22" t="str">
        <f>IF(DATOS_FORMS!X102="","",IFERROR(VLOOKUP(TRIM(DATOS_FORMS!X102),ESCALAS!$A$17:$B$20,2,0),"?"))</f>
        <v/>
      </c>
      <c r="Y102" s="22" t="str">
        <f>IF(DATOS_FORMS!Y102="","",IFERROR(VLOOKUP(TRIM(DATOS_FORMS!Y102),ESCALAS!$A$17:$B$20,2,0),"?"))</f>
        <v/>
      </c>
      <c r="Z102" s="22" t="str">
        <f>IF(DATOS_FORMS!Z102="","",IFERROR(VLOOKUP(TRIM(DATOS_FORMS!Z102),ESCALAS!$A$17:$B$20,2,0),"?"))</f>
        <v/>
      </c>
      <c r="AA102" s="22" t="str">
        <f>IF(DATOS_FORMS!AA102="","",IFERROR(VLOOKUP(TRIM(DATOS_FORMS!AA102),ESCALAS!$A$17:$B$20,2,0),"?"))</f>
        <v/>
      </c>
      <c r="AB102" s="22" t="str">
        <f>IF(DATOS_FORMS!AB102="","",IFERROR(VLOOKUP(TRIM(DATOS_FORMS!AB102),ESCALAS!$A$17:$B$20,2,0),"?"))</f>
        <v/>
      </c>
      <c r="AC102" s="22" t="str">
        <f>IF(DATOS_FORMS!AC102="","",IFERROR(VLOOKUP(TRIM(DATOS_FORMS!AC102),ESCALAS!$A$25:$B$30,2,0),"?"))</f>
        <v/>
      </c>
      <c r="AD102" s="22" t="str">
        <f>IF(DATOS_FORMS!AD102="","",IFERROR(VLOOKUP(TRIM(DATOS_FORMS!AD102),ESCALAS!$A$25:$B$30,2,0),"?"))</f>
        <v/>
      </c>
      <c r="AE102" s="22" t="str">
        <f>IF(DATOS_FORMS!AE102="","",IFERROR(VLOOKUP(TRIM(DATOS_FORMS!AE102),ESCALAS!$A$25:$B$30,2,0),"?"))</f>
        <v/>
      </c>
      <c r="AF102" s="22" t="str">
        <f>IF(DATOS_FORMS!AF102="","",IFERROR(VLOOKUP(TRIM(DATOS_FORMS!AF102),ESCALAS!$A$25:$B$30,2,0),"?"))</f>
        <v/>
      </c>
      <c r="AG102" s="22" t="str">
        <f>IF(DATOS_FORMS!AG102="","",IFERROR(VLOOKUP(TRIM(DATOS_FORMS!AG102),ESCALAS!$A$25:$B$30,2,0),"?"))</f>
        <v/>
      </c>
      <c r="AH102" s="22" t="str">
        <f>IF(DATOS_FORMS!AH102="","",IFERROR(VLOOKUP(TRIM(DATOS_FORMS!AH102),ESCALAS!$A$25:$B$30,2,0),"?"))</f>
        <v/>
      </c>
      <c r="AI102" s="22" t="str">
        <f>IF(DATOS_FORMS!AI102="","",IFERROR(VLOOKUP(TRIM(DATOS_FORMS!AI102),ESCALAS!$A$25:$B$30,2,0),"?"))</f>
        <v/>
      </c>
      <c r="AJ102" s="22" t="str">
        <f>IF(DATOS_FORMS!AJ102="","",IFERROR(VLOOKUP(TRIM(DATOS_FORMS!AJ102),ESCALAS!$A$25:$B$30,2,0),"?"))</f>
        <v/>
      </c>
      <c r="AK102" s="22" t="str">
        <f>IF(DATOS_FORMS!AK102="","",IFERROR(VLOOKUP(TRIM(DATOS_FORMS!AK102),ESCALAS!$A$25:$B$30,2,0),"?"))</f>
        <v/>
      </c>
      <c r="AL102" s="22" t="str">
        <f>IF(DATOS_FORMS!AL102="","",IFERROR(VLOOKUP(TRIM(DATOS_FORMS!AL102),ESCALAS!$A$25:$B$30,2,0),"?"))</f>
        <v/>
      </c>
      <c r="AM102" s="22" t="str">
        <f>IF(DATOS_FORMS!AM102="","",IFERROR(VLOOKUP(TRIM(DATOS_FORMS!AM102),ESCALAS!$A$35:$B$41,2,0),"?"))</f>
        <v/>
      </c>
      <c r="AN102" s="22" t="str">
        <f>IF(DATOS_FORMS!AN102="","",IFERROR(VLOOKUP(TRIM(DATOS_FORMS!AN102),ESCALAS!$A$35:$B$41,2,0),"?"))</f>
        <v/>
      </c>
      <c r="AO102" s="22" t="str">
        <f>IF(DATOS_FORMS!AO102="","",IFERROR(VLOOKUP(TRIM(DATOS_FORMS!AO102),ESCALAS!$A$35:$B$41,2,0),"?"))</f>
        <v/>
      </c>
      <c r="AP102" s="22" t="str">
        <f>IF(DATOS_FORMS!AP102="","",IFERROR(VLOOKUP(TRIM(DATOS_FORMS!AP102),ESCALAS!$A$35:$B$41,2,0),"?"))</f>
        <v/>
      </c>
      <c r="AQ102" s="22" t="str">
        <f>IF(DATOS_FORMS!AQ102="","",IFERROR(VLOOKUP(TRIM(DATOS_FORMS!AQ102),ESCALAS!$A$35:$B$41,2,0),"?"))</f>
        <v/>
      </c>
      <c r="AR102" s="22" t="str">
        <f>IF(DATOS_FORMS!AR102="","",IFERROR(VLOOKUP(TRIM(DATOS_FORMS!AR102),ESCALAS!$A$35:$B$41,2,0),"?"))</f>
        <v/>
      </c>
      <c r="AS102" s="22" t="str">
        <f>IF(DATOS_FORMS!AS102="","",IFERROR(VLOOKUP(TRIM(DATOS_FORMS!AS102),ESCALAS!$A$35:$B$41,2,0),"?"))</f>
        <v/>
      </c>
      <c r="AT102" s="22" t="str">
        <f>IF(DATOS_FORMS!AT102="","",IFERROR(VLOOKUP(TRIM(DATOS_FORMS!AT102),ESCALAS!$A$35:$B$41,2,0),"?"))</f>
        <v/>
      </c>
      <c r="AU102" s="22" t="str">
        <f>IF(DATOS_FORMS!AU102="","",IFERROR(VLOOKUP(TRIM(DATOS_FORMS!AU102),ESCALAS!$A$35:$B$41,2,0),"?"))</f>
        <v/>
      </c>
      <c r="AV102" s="22" t="str">
        <f>IF(DATOS_FORMS!AV102="","",IFERROR(VLOOKUP(TRIM(DATOS_FORMS!AV102),ESCALAS!$A$46:$B$49,2,0),"?"))</f>
        <v/>
      </c>
      <c r="AW102" s="22" t="str">
        <f>IF(DATOS_FORMS!AW102="","",IFERROR(VLOOKUP(TRIM(DATOS_FORMS!AW102),ESCALAS!$A$46:$B$49,2,0),"?"))</f>
        <v/>
      </c>
      <c r="AX102" s="22" t="str">
        <f>IF(DATOS_FORMS!AX102="","",IFERROR(VLOOKUP(TRIM(DATOS_FORMS!AX102),ESCALAS!$A$46:$B$49,2,0),"?"))</f>
        <v/>
      </c>
      <c r="AY102" s="22" t="str">
        <f>IF(DATOS_FORMS!AY102="","",IFERROR(VLOOKUP(TRIM(DATOS_FORMS!AY102),ESCALAS!$A$46:$B$49,2,0),"?"))</f>
        <v/>
      </c>
      <c r="AZ102" s="22" t="str">
        <f>IF(DATOS_FORMS!AZ102="","",IFERROR(VLOOKUP(TRIM(DATOS_FORMS!AZ102),ESCALAS!$A$46:$B$49,2,0),"?"))</f>
        <v/>
      </c>
      <c r="BA102" s="22" t="str">
        <f>IF(DATOS_FORMS!BA102="","",IFERROR(VLOOKUP(TRIM(DATOS_FORMS!BA102),ESCALAS!$A$46:$B$49,2,0),"?"))</f>
        <v/>
      </c>
      <c r="BB102" s="22" t="str">
        <f>IF(DATOS_FORMS!BB102="","",IFERROR(VLOOKUP(TRIM(DATOS_FORMS!BB102),ESCALAS!$A$46:$B$49,2,0),"?"))</f>
        <v/>
      </c>
      <c r="BC102" s="22" t="str">
        <f>IF(DATOS_FORMS!BC102="","",IFERROR(VLOOKUP(TRIM(DATOS_FORMS!BC102),ESCALAS!$A$46:$B$49,2,0),"?"))</f>
        <v/>
      </c>
      <c r="BD102" s="22" t="str">
        <f>IF(DATOS_FORMS!BD102="","",IFERROR(VLOOKUP(TRIM(DATOS_FORMS!BD102),ESCALAS!$A$46:$B$49,2,0),"?"))</f>
        <v/>
      </c>
      <c r="BE102" s="22" t="str">
        <f>IF(DATOS_FORMS!BE102="","",IFERROR(VLOOKUP(TRIM(DATOS_FORMS!BE102),ESCALAS!$A$46:$B$49,2,0),"?"))</f>
        <v/>
      </c>
      <c r="BF102" s="22" t="str">
        <f>IF(DATOS_FORMS!BF102="","",IFERROR(VLOOKUP(TRIM(DATOS_FORMS!BF102),ESCALAS!$A$46:$B$49,2,0),"?"))</f>
        <v/>
      </c>
      <c r="BG102" s="22" t="str">
        <f>IF(DATOS_FORMS!BG102="","",IFERROR(VLOOKUP(TRIM(DATOS_FORMS!BG102),ESCALAS!$A$46:$B$49,2,0),"?"))</f>
        <v/>
      </c>
      <c r="BH102" s="22" t="str">
        <f>IF(DATOS_FORMS!BH102="","",IFERROR(VLOOKUP(TRIM(DATOS_FORMS!BH102),ESCALAS!$A$46:$B$49,2,0),"?"))</f>
        <v/>
      </c>
      <c r="BI102" s="22" t="str">
        <f>IF(DATOS_FORMS!BI102="","",IFERROR(VLOOKUP(TRIM(DATOS_FORMS!BI102),ESCALAS!$A$46:$B$49,2,0),"?"))</f>
        <v/>
      </c>
      <c r="BJ102" s="22" t="str">
        <f>IF(DATOS_FORMS!BJ102="","",IFERROR(VLOOKUP(TRIM(DATOS_FORMS!BJ102),ESCALAS!$A$46:$B$49,2,0),"?"))</f>
        <v/>
      </c>
    </row>
    <row r="103" spans="1:62" x14ac:dyDescent="0.25">
      <c r="A103" s="22" t="str">
        <f>IF(DATOS_FORMS!B103="","",ROW()-1)</f>
        <v/>
      </c>
      <c r="B103" s="22" t="str">
        <f>IF(DATOS_FORMS!B103="","",IFERROR(VALUE(TRIM(DATOS_FORMS!B103)),IFERROR(VALUE(LEFT(TRIM(DATOS_FORMS!B103),FIND(" ",TRIM(DATOS_FORMS!B103)&amp;" ")-1)),"?")))</f>
        <v/>
      </c>
      <c r="C103" s="22" t="str">
        <f>IF(DATOS_FORMS!C103="","",IFERROR(VLOOKUP(TRIM(DATOS_FORMS!C103),ESCALAS!$A$54:$B$55,2,0),"?"))</f>
        <v/>
      </c>
      <c r="D103" s="22" t="str">
        <f>IF(DATOS_FORMS!D103="","",IFERROR(VLOOKUP(TRIM(DATOS_FORMS!D103),ESCALAS!$A$67:$B$68,2,0),"?"))</f>
        <v/>
      </c>
      <c r="E103" s="23" t="str">
        <f>IF(DATOS_FORMS!E103="","",DATOS_FORMS!E103)</f>
        <v/>
      </c>
      <c r="F103" s="23" t="str">
        <f>IF(DATOS_FORMS!F103="","",DATOS_FORMS!F103)</f>
        <v/>
      </c>
      <c r="G103" s="22" t="str">
        <f>IF(DATOS_FORMS!G103="","",IFERROR(VLOOKUP(TRIM(DATOS_FORMS!G103),ESCALAS!$A$60:$B$62,2,0),"?"))</f>
        <v/>
      </c>
      <c r="H103" s="23" t="str">
        <f>IF(DATOS_FORMS!H103="","",DATOS_FORMS!H103)</f>
        <v/>
      </c>
      <c r="I103" s="22" t="str">
        <f>IF(DATOS_FORMS!I103="","",IFERROR(VLOOKUP(TRIM(DATOS_FORMS!I103),ESCALAS!$A$60:$B$62,2,0),"?"))</f>
        <v/>
      </c>
      <c r="J103" s="22" t="str">
        <f>IF(DATOS_FORMS!J103="","",IFERROR(VLOOKUP(TRIM(DATOS_FORMS!J103),ESCALAS!$A$73:$B$86,2,0),7))</f>
        <v/>
      </c>
      <c r="K103" s="22" t="str">
        <f>IF(DATOS_FORMS!K103="","",IFERROR(VLOOKUP(TRIM(DATOS_FORMS!K103),ESCALAS!$A$6:$B$12,2,0),"?"))</f>
        <v/>
      </c>
      <c r="L103" s="22" t="str">
        <f>IF(DATOS_FORMS!L103="","",IFERROR(VLOOKUP(TRIM(DATOS_FORMS!L103),ESCALAS!$A$6:$B$12,2,0),"?"))</f>
        <v/>
      </c>
      <c r="M103" s="22" t="str">
        <f>IF(DATOS_FORMS!M103="","",IFERROR(VLOOKUP(TRIM(DATOS_FORMS!M103),ESCALAS!$A$6:$B$12,2,0),"?"))</f>
        <v/>
      </c>
      <c r="N103" s="22" t="str">
        <f>IF(DATOS_FORMS!N103="","",IFERROR(VLOOKUP(TRIM(DATOS_FORMS!N103),ESCALAS!$A$6:$B$12,2,0),"?"))</f>
        <v/>
      </c>
      <c r="O103" s="22" t="str">
        <f>IF(DATOS_FORMS!O103="","",IFERROR(VLOOKUP(TRIM(DATOS_FORMS!O103),ESCALAS!$A$6:$B$12,2,0),"?"))</f>
        <v/>
      </c>
      <c r="P103" s="22" t="str">
        <f>IF(DATOS_FORMS!P103="","",IFERROR(VLOOKUP(TRIM(DATOS_FORMS!P103),ESCALAS!$A$6:$B$12,2,0),"?"))</f>
        <v/>
      </c>
      <c r="Q103" s="22" t="str">
        <f>IF(DATOS_FORMS!Q103="","",IFERROR(VLOOKUP(TRIM(DATOS_FORMS!Q103),ESCALAS!$A$6:$B$12,2,0),"?"))</f>
        <v/>
      </c>
      <c r="R103" s="22" t="str">
        <f>IF(DATOS_FORMS!R103="","",IFERROR(VLOOKUP(TRIM(DATOS_FORMS!R103),ESCALAS!$A$6:$B$12,2,0),"?"))</f>
        <v/>
      </c>
      <c r="S103" s="22" t="str">
        <f>IF(DATOS_FORMS!S103="","",IFERROR(VLOOKUP(TRIM(DATOS_FORMS!S103),ESCALAS!$A$6:$B$12,2,0),"?"))</f>
        <v/>
      </c>
      <c r="T103" s="22" t="str">
        <f>IF(DATOS_FORMS!T103="","",IFERROR(VLOOKUP(TRIM(DATOS_FORMS!T103),ESCALAS!$A$6:$B$12,2,0),"?"))</f>
        <v/>
      </c>
      <c r="U103" s="22" t="str">
        <f>IF(DATOS_FORMS!U103="","",IFERROR(VLOOKUP(TRIM(DATOS_FORMS!U103),ESCALAS!$A$17:$B$20,2,0),"?"))</f>
        <v/>
      </c>
      <c r="V103" s="22" t="str">
        <f>IF(DATOS_FORMS!V103="","",IFERROR(VLOOKUP(TRIM(DATOS_FORMS!V103),ESCALAS!$A$17:$B$20,2,0),"?"))</f>
        <v/>
      </c>
      <c r="W103" s="22" t="str">
        <f>IF(DATOS_FORMS!W103="","",IFERROR(VLOOKUP(TRIM(DATOS_FORMS!W103),ESCALAS!$A$17:$B$20,2,0),"?"))</f>
        <v/>
      </c>
      <c r="X103" s="22" t="str">
        <f>IF(DATOS_FORMS!X103="","",IFERROR(VLOOKUP(TRIM(DATOS_FORMS!X103),ESCALAS!$A$17:$B$20,2,0),"?"))</f>
        <v/>
      </c>
      <c r="Y103" s="22" t="str">
        <f>IF(DATOS_FORMS!Y103="","",IFERROR(VLOOKUP(TRIM(DATOS_FORMS!Y103),ESCALAS!$A$17:$B$20,2,0),"?"))</f>
        <v/>
      </c>
      <c r="Z103" s="22" t="str">
        <f>IF(DATOS_FORMS!Z103="","",IFERROR(VLOOKUP(TRIM(DATOS_FORMS!Z103),ESCALAS!$A$17:$B$20,2,0),"?"))</f>
        <v/>
      </c>
      <c r="AA103" s="22" t="str">
        <f>IF(DATOS_FORMS!AA103="","",IFERROR(VLOOKUP(TRIM(DATOS_FORMS!AA103),ESCALAS!$A$17:$B$20,2,0),"?"))</f>
        <v/>
      </c>
      <c r="AB103" s="22" t="str">
        <f>IF(DATOS_FORMS!AB103="","",IFERROR(VLOOKUP(TRIM(DATOS_FORMS!AB103),ESCALAS!$A$17:$B$20,2,0),"?"))</f>
        <v/>
      </c>
      <c r="AC103" s="22" t="str">
        <f>IF(DATOS_FORMS!AC103="","",IFERROR(VLOOKUP(TRIM(DATOS_FORMS!AC103),ESCALAS!$A$25:$B$30,2,0),"?"))</f>
        <v/>
      </c>
      <c r="AD103" s="22" t="str">
        <f>IF(DATOS_FORMS!AD103="","",IFERROR(VLOOKUP(TRIM(DATOS_FORMS!AD103),ESCALAS!$A$25:$B$30,2,0),"?"))</f>
        <v/>
      </c>
      <c r="AE103" s="22" t="str">
        <f>IF(DATOS_FORMS!AE103="","",IFERROR(VLOOKUP(TRIM(DATOS_FORMS!AE103),ESCALAS!$A$25:$B$30,2,0),"?"))</f>
        <v/>
      </c>
      <c r="AF103" s="22" t="str">
        <f>IF(DATOS_FORMS!AF103="","",IFERROR(VLOOKUP(TRIM(DATOS_FORMS!AF103),ESCALAS!$A$25:$B$30,2,0),"?"))</f>
        <v/>
      </c>
      <c r="AG103" s="22" t="str">
        <f>IF(DATOS_FORMS!AG103="","",IFERROR(VLOOKUP(TRIM(DATOS_FORMS!AG103),ESCALAS!$A$25:$B$30,2,0),"?"))</f>
        <v/>
      </c>
      <c r="AH103" s="22" t="str">
        <f>IF(DATOS_FORMS!AH103="","",IFERROR(VLOOKUP(TRIM(DATOS_FORMS!AH103),ESCALAS!$A$25:$B$30,2,0),"?"))</f>
        <v/>
      </c>
      <c r="AI103" s="22" t="str">
        <f>IF(DATOS_FORMS!AI103="","",IFERROR(VLOOKUP(TRIM(DATOS_FORMS!AI103),ESCALAS!$A$25:$B$30,2,0),"?"))</f>
        <v/>
      </c>
      <c r="AJ103" s="22" t="str">
        <f>IF(DATOS_FORMS!AJ103="","",IFERROR(VLOOKUP(TRIM(DATOS_FORMS!AJ103),ESCALAS!$A$25:$B$30,2,0),"?"))</f>
        <v/>
      </c>
      <c r="AK103" s="22" t="str">
        <f>IF(DATOS_FORMS!AK103="","",IFERROR(VLOOKUP(TRIM(DATOS_FORMS!AK103),ESCALAS!$A$25:$B$30,2,0),"?"))</f>
        <v/>
      </c>
      <c r="AL103" s="22" t="str">
        <f>IF(DATOS_FORMS!AL103="","",IFERROR(VLOOKUP(TRIM(DATOS_FORMS!AL103),ESCALAS!$A$25:$B$30,2,0),"?"))</f>
        <v/>
      </c>
      <c r="AM103" s="22" t="str">
        <f>IF(DATOS_FORMS!AM103="","",IFERROR(VLOOKUP(TRIM(DATOS_FORMS!AM103),ESCALAS!$A$35:$B$41,2,0),"?"))</f>
        <v/>
      </c>
      <c r="AN103" s="22" t="str">
        <f>IF(DATOS_FORMS!AN103="","",IFERROR(VLOOKUP(TRIM(DATOS_FORMS!AN103),ESCALAS!$A$35:$B$41,2,0),"?"))</f>
        <v/>
      </c>
      <c r="AO103" s="22" t="str">
        <f>IF(DATOS_FORMS!AO103="","",IFERROR(VLOOKUP(TRIM(DATOS_FORMS!AO103),ESCALAS!$A$35:$B$41,2,0),"?"))</f>
        <v/>
      </c>
      <c r="AP103" s="22" t="str">
        <f>IF(DATOS_FORMS!AP103="","",IFERROR(VLOOKUP(TRIM(DATOS_FORMS!AP103),ESCALAS!$A$35:$B$41,2,0),"?"))</f>
        <v/>
      </c>
      <c r="AQ103" s="22" t="str">
        <f>IF(DATOS_FORMS!AQ103="","",IFERROR(VLOOKUP(TRIM(DATOS_FORMS!AQ103),ESCALAS!$A$35:$B$41,2,0),"?"))</f>
        <v/>
      </c>
      <c r="AR103" s="22" t="str">
        <f>IF(DATOS_FORMS!AR103="","",IFERROR(VLOOKUP(TRIM(DATOS_FORMS!AR103),ESCALAS!$A$35:$B$41,2,0),"?"))</f>
        <v/>
      </c>
      <c r="AS103" s="22" t="str">
        <f>IF(DATOS_FORMS!AS103="","",IFERROR(VLOOKUP(TRIM(DATOS_FORMS!AS103),ESCALAS!$A$35:$B$41,2,0),"?"))</f>
        <v/>
      </c>
      <c r="AT103" s="22" t="str">
        <f>IF(DATOS_FORMS!AT103="","",IFERROR(VLOOKUP(TRIM(DATOS_FORMS!AT103),ESCALAS!$A$35:$B$41,2,0),"?"))</f>
        <v/>
      </c>
      <c r="AU103" s="22" t="str">
        <f>IF(DATOS_FORMS!AU103="","",IFERROR(VLOOKUP(TRIM(DATOS_FORMS!AU103),ESCALAS!$A$35:$B$41,2,0),"?"))</f>
        <v/>
      </c>
      <c r="AV103" s="22" t="str">
        <f>IF(DATOS_FORMS!AV103="","",IFERROR(VLOOKUP(TRIM(DATOS_FORMS!AV103),ESCALAS!$A$46:$B$49,2,0),"?"))</f>
        <v/>
      </c>
      <c r="AW103" s="22" t="str">
        <f>IF(DATOS_FORMS!AW103="","",IFERROR(VLOOKUP(TRIM(DATOS_FORMS!AW103),ESCALAS!$A$46:$B$49,2,0),"?"))</f>
        <v/>
      </c>
      <c r="AX103" s="22" t="str">
        <f>IF(DATOS_FORMS!AX103="","",IFERROR(VLOOKUP(TRIM(DATOS_FORMS!AX103),ESCALAS!$A$46:$B$49,2,0),"?"))</f>
        <v/>
      </c>
      <c r="AY103" s="22" t="str">
        <f>IF(DATOS_FORMS!AY103="","",IFERROR(VLOOKUP(TRIM(DATOS_FORMS!AY103),ESCALAS!$A$46:$B$49,2,0),"?"))</f>
        <v/>
      </c>
      <c r="AZ103" s="22" t="str">
        <f>IF(DATOS_FORMS!AZ103="","",IFERROR(VLOOKUP(TRIM(DATOS_FORMS!AZ103),ESCALAS!$A$46:$B$49,2,0),"?"))</f>
        <v/>
      </c>
      <c r="BA103" s="22" t="str">
        <f>IF(DATOS_FORMS!BA103="","",IFERROR(VLOOKUP(TRIM(DATOS_FORMS!BA103),ESCALAS!$A$46:$B$49,2,0),"?"))</f>
        <v/>
      </c>
      <c r="BB103" s="22" t="str">
        <f>IF(DATOS_FORMS!BB103="","",IFERROR(VLOOKUP(TRIM(DATOS_FORMS!BB103),ESCALAS!$A$46:$B$49,2,0),"?"))</f>
        <v/>
      </c>
      <c r="BC103" s="22" t="str">
        <f>IF(DATOS_FORMS!BC103="","",IFERROR(VLOOKUP(TRIM(DATOS_FORMS!BC103),ESCALAS!$A$46:$B$49,2,0),"?"))</f>
        <v/>
      </c>
      <c r="BD103" s="22" t="str">
        <f>IF(DATOS_FORMS!BD103="","",IFERROR(VLOOKUP(TRIM(DATOS_FORMS!BD103),ESCALAS!$A$46:$B$49,2,0),"?"))</f>
        <v/>
      </c>
      <c r="BE103" s="22" t="str">
        <f>IF(DATOS_FORMS!BE103="","",IFERROR(VLOOKUP(TRIM(DATOS_FORMS!BE103),ESCALAS!$A$46:$B$49,2,0),"?"))</f>
        <v/>
      </c>
      <c r="BF103" s="22" t="str">
        <f>IF(DATOS_FORMS!BF103="","",IFERROR(VLOOKUP(TRIM(DATOS_FORMS!BF103),ESCALAS!$A$46:$B$49,2,0),"?"))</f>
        <v/>
      </c>
      <c r="BG103" s="22" t="str">
        <f>IF(DATOS_FORMS!BG103="","",IFERROR(VLOOKUP(TRIM(DATOS_FORMS!BG103),ESCALAS!$A$46:$B$49,2,0),"?"))</f>
        <v/>
      </c>
      <c r="BH103" s="22" t="str">
        <f>IF(DATOS_FORMS!BH103="","",IFERROR(VLOOKUP(TRIM(DATOS_FORMS!BH103),ESCALAS!$A$46:$B$49,2,0),"?"))</f>
        <v/>
      </c>
      <c r="BI103" s="22" t="str">
        <f>IF(DATOS_FORMS!BI103="","",IFERROR(VLOOKUP(TRIM(DATOS_FORMS!BI103),ESCALAS!$A$46:$B$49,2,0),"?"))</f>
        <v/>
      </c>
      <c r="BJ103" s="22" t="str">
        <f>IF(DATOS_FORMS!BJ103="","",IFERROR(VLOOKUP(TRIM(DATOS_FORMS!BJ103),ESCALAS!$A$46:$B$49,2,0),"?"))</f>
        <v/>
      </c>
    </row>
    <row r="104" spans="1:62" x14ac:dyDescent="0.25">
      <c r="A104" s="22" t="str">
        <f>IF(DATOS_FORMS!B104="","",ROW()-1)</f>
        <v/>
      </c>
      <c r="B104" s="22" t="str">
        <f>IF(DATOS_FORMS!B104="","",IFERROR(VALUE(TRIM(DATOS_FORMS!B104)),IFERROR(VALUE(LEFT(TRIM(DATOS_FORMS!B104),FIND(" ",TRIM(DATOS_FORMS!B104)&amp;" ")-1)),"?")))</f>
        <v/>
      </c>
      <c r="C104" s="22" t="str">
        <f>IF(DATOS_FORMS!C104="","",IFERROR(VLOOKUP(TRIM(DATOS_FORMS!C104),ESCALAS!$A$54:$B$55,2,0),"?"))</f>
        <v/>
      </c>
      <c r="D104" s="22" t="str">
        <f>IF(DATOS_FORMS!D104="","",IFERROR(VLOOKUP(TRIM(DATOS_FORMS!D104),ESCALAS!$A$67:$B$68,2,0),"?"))</f>
        <v/>
      </c>
      <c r="E104" s="23" t="str">
        <f>IF(DATOS_FORMS!E104="","",DATOS_FORMS!E104)</f>
        <v/>
      </c>
      <c r="F104" s="23" t="str">
        <f>IF(DATOS_FORMS!F104="","",DATOS_FORMS!F104)</f>
        <v/>
      </c>
      <c r="G104" s="22" t="str">
        <f>IF(DATOS_FORMS!G104="","",IFERROR(VLOOKUP(TRIM(DATOS_FORMS!G104),ESCALAS!$A$60:$B$62,2,0),"?"))</f>
        <v/>
      </c>
      <c r="H104" s="23" t="str">
        <f>IF(DATOS_FORMS!H104="","",DATOS_FORMS!H104)</f>
        <v/>
      </c>
      <c r="I104" s="22" t="str">
        <f>IF(DATOS_FORMS!I104="","",IFERROR(VLOOKUP(TRIM(DATOS_FORMS!I104),ESCALAS!$A$60:$B$62,2,0),"?"))</f>
        <v/>
      </c>
      <c r="J104" s="22" t="str">
        <f>IF(DATOS_FORMS!J104="","",IFERROR(VLOOKUP(TRIM(DATOS_FORMS!J104),ESCALAS!$A$73:$B$86,2,0),7))</f>
        <v/>
      </c>
      <c r="K104" s="22" t="str">
        <f>IF(DATOS_FORMS!K104="","",IFERROR(VLOOKUP(TRIM(DATOS_FORMS!K104),ESCALAS!$A$6:$B$12,2,0),"?"))</f>
        <v/>
      </c>
      <c r="L104" s="22" t="str">
        <f>IF(DATOS_FORMS!L104="","",IFERROR(VLOOKUP(TRIM(DATOS_FORMS!L104),ESCALAS!$A$6:$B$12,2,0),"?"))</f>
        <v/>
      </c>
      <c r="M104" s="22" t="str">
        <f>IF(DATOS_FORMS!M104="","",IFERROR(VLOOKUP(TRIM(DATOS_FORMS!M104),ESCALAS!$A$6:$B$12,2,0),"?"))</f>
        <v/>
      </c>
      <c r="N104" s="22" t="str">
        <f>IF(DATOS_FORMS!N104="","",IFERROR(VLOOKUP(TRIM(DATOS_FORMS!N104),ESCALAS!$A$6:$B$12,2,0),"?"))</f>
        <v/>
      </c>
      <c r="O104" s="22" t="str">
        <f>IF(DATOS_FORMS!O104="","",IFERROR(VLOOKUP(TRIM(DATOS_FORMS!O104),ESCALAS!$A$6:$B$12,2,0),"?"))</f>
        <v/>
      </c>
      <c r="P104" s="22" t="str">
        <f>IF(DATOS_FORMS!P104="","",IFERROR(VLOOKUP(TRIM(DATOS_FORMS!P104),ESCALAS!$A$6:$B$12,2,0),"?"))</f>
        <v/>
      </c>
      <c r="Q104" s="22" t="str">
        <f>IF(DATOS_FORMS!Q104="","",IFERROR(VLOOKUP(TRIM(DATOS_FORMS!Q104),ESCALAS!$A$6:$B$12,2,0),"?"))</f>
        <v/>
      </c>
      <c r="R104" s="22" t="str">
        <f>IF(DATOS_FORMS!R104="","",IFERROR(VLOOKUP(TRIM(DATOS_FORMS!R104),ESCALAS!$A$6:$B$12,2,0),"?"))</f>
        <v/>
      </c>
      <c r="S104" s="22" t="str">
        <f>IF(DATOS_FORMS!S104="","",IFERROR(VLOOKUP(TRIM(DATOS_FORMS!S104),ESCALAS!$A$6:$B$12,2,0),"?"))</f>
        <v/>
      </c>
      <c r="T104" s="22" t="str">
        <f>IF(DATOS_FORMS!T104="","",IFERROR(VLOOKUP(TRIM(DATOS_FORMS!T104),ESCALAS!$A$6:$B$12,2,0),"?"))</f>
        <v/>
      </c>
      <c r="U104" s="22" t="str">
        <f>IF(DATOS_FORMS!U104="","",IFERROR(VLOOKUP(TRIM(DATOS_FORMS!U104),ESCALAS!$A$17:$B$20,2,0),"?"))</f>
        <v/>
      </c>
      <c r="V104" s="22" t="str">
        <f>IF(DATOS_FORMS!V104="","",IFERROR(VLOOKUP(TRIM(DATOS_FORMS!V104),ESCALAS!$A$17:$B$20,2,0),"?"))</f>
        <v/>
      </c>
      <c r="W104" s="22" t="str">
        <f>IF(DATOS_FORMS!W104="","",IFERROR(VLOOKUP(TRIM(DATOS_FORMS!W104),ESCALAS!$A$17:$B$20,2,0),"?"))</f>
        <v/>
      </c>
      <c r="X104" s="22" t="str">
        <f>IF(DATOS_FORMS!X104="","",IFERROR(VLOOKUP(TRIM(DATOS_FORMS!X104),ESCALAS!$A$17:$B$20,2,0),"?"))</f>
        <v/>
      </c>
      <c r="Y104" s="22" t="str">
        <f>IF(DATOS_FORMS!Y104="","",IFERROR(VLOOKUP(TRIM(DATOS_FORMS!Y104),ESCALAS!$A$17:$B$20,2,0),"?"))</f>
        <v/>
      </c>
      <c r="Z104" s="22" t="str">
        <f>IF(DATOS_FORMS!Z104="","",IFERROR(VLOOKUP(TRIM(DATOS_FORMS!Z104),ESCALAS!$A$17:$B$20,2,0),"?"))</f>
        <v/>
      </c>
      <c r="AA104" s="22" t="str">
        <f>IF(DATOS_FORMS!AA104="","",IFERROR(VLOOKUP(TRIM(DATOS_FORMS!AA104),ESCALAS!$A$17:$B$20,2,0),"?"))</f>
        <v/>
      </c>
      <c r="AB104" s="22" t="str">
        <f>IF(DATOS_FORMS!AB104="","",IFERROR(VLOOKUP(TRIM(DATOS_FORMS!AB104),ESCALAS!$A$17:$B$20,2,0),"?"))</f>
        <v/>
      </c>
      <c r="AC104" s="22" t="str">
        <f>IF(DATOS_FORMS!AC104="","",IFERROR(VLOOKUP(TRIM(DATOS_FORMS!AC104),ESCALAS!$A$25:$B$30,2,0),"?"))</f>
        <v/>
      </c>
      <c r="AD104" s="22" t="str">
        <f>IF(DATOS_FORMS!AD104="","",IFERROR(VLOOKUP(TRIM(DATOS_FORMS!AD104),ESCALAS!$A$25:$B$30,2,0),"?"))</f>
        <v/>
      </c>
      <c r="AE104" s="22" t="str">
        <f>IF(DATOS_FORMS!AE104="","",IFERROR(VLOOKUP(TRIM(DATOS_FORMS!AE104),ESCALAS!$A$25:$B$30,2,0),"?"))</f>
        <v/>
      </c>
      <c r="AF104" s="22" t="str">
        <f>IF(DATOS_FORMS!AF104="","",IFERROR(VLOOKUP(TRIM(DATOS_FORMS!AF104),ESCALAS!$A$25:$B$30,2,0),"?"))</f>
        <v/>
      </c>
      <c r="AG104" s="22" t="str">
        <f>IF(DATOS_FORMS!AG104="","",IFERROR(VLOOKUP(TRIM(DATOS_FORMS!AG104),ESCALAS!$A$25:$B$30,2,0),"?"))</f>
        <v/>
      </c>
      <c r="AH104" s="22" t="str">
        <f>IF(DATOS_FORMS!AH104="","",IFERROR(VLOOKUP(TRIM(DATOS_FORMS!AH104),ESCALAS!$A$25:$B$30,2,0),"?"))</f>
        <v/>
      </c>
      <c r="AI104" s="22" t="str">
        <f>IF(DATOS_FORMS!AI104="","",IFERROR(VLOOKUP(TRIM(DATOS_FORMS!AI104),ESCALAS!$A$25:$B$30,2,0),"?"))</f>
        <v/>
      </c>
      <c r="AJ104" s="22" t="str">
        <f>IF(DATOS_FORMS!AJ104="","",IFERROR(VLOOKUP(TRIM(DATOS_FORMS!AJ104),ESCALAS!$A$25:$B$30,2,0),"?"))</f>
        <v/>
      </c>
      <c r="AK104" s="22" t="str">
        <f>IF(DATOS_FORMS!AK104="","",IFERROR(VLOOKUP(TRIM(DATOS_FORMS!AK104),ESCALAS!$A$25:$B$30,2,0),"?"))</f>
        <v/>
      </c>
      <c r="AL104" s="22" t="str">
        <f>IF(DATOS_FORMS!AL104="","",IFERROR(VLOOKUP(TRIM(DATOS_FORMS!AL104),ESCALAS!$A$25:$B$30,2,0),"?"))</f>
        <v/>
      </c>
      <c r="AM104" s="22" t="str">
        <f>IF(DATOS_FORMS!AM104="","",IFERROR(VLOOKUP(TRIM(DATOS_FORMS!AM104),ESCALAS!$A$35:$B$41,2,0),"?"))</f>
        <v/>
      </c>
      <c r="AN104" s="22" t="str">
        <f>IF(DATOS_FORMS!AN104="","",IFERROR(VLOOKUP(TRIM(DATOS_FORMS!AN104),ESCALAS!$A$35:$B$41,2,0),"?"))</f>
        <v/>
      </c>
      <c r="AO104" s="22" t="str">
        <f>IF(DATOS_FORMS!AO104="","",IFERROR(VLOOKUP(TRIM(DATOS_FORMS!AO104),ESCALAS!$A$35:$B$41,2,0),"?"))</f>
        <v/>
      </c>
      <c r="AP104" s="22" t="str">
        <f>IF(DATOS_FORMS!AP104="","",IFERROR(VLOOKUP(TRIM(DATOS_FORMS!AP104),ESCALAS!$A$35:$B$41,2,0),"?"))</f>
        <v/>
      </c>
      <c r="AQ104" s="22" t="str">
        <f>IF(DATOS_FORMS!AQ104="","",IFERROR(VLOOKUP(TRIM(DATOS_FORMS!AQ104),ESCALAS!$A$35:$B$41,2,0),"?"))</f>
        <v/>
      </c>
      <c r="AR104" s="22" t="str">
        <f>IF(DATOS_FORMS!AR104="","",IFERROR(VLOOKUP(TRIM(DATOS_FORMS!AR104),ESCALAS!$A$35:$B$41,2,0),"?"))</f>
        <v/>
      </c>
      <c r="AS104" s="22" t="str">
        <f>IF(DATOS_FORMS!AS104="","",IFERROR(VLOOKUP(TRIM(DATOS_FORMS!AS104),ESCALAS!$A$35:$B$41,2,0),"?"))</f>
        <v/>
      </c>
      <c r="AT104" s="22" t="str">
        <f>IF(DATOS_FORMS!AT104="","",IFERROR(VLOOKUP(TRIM(DATOS_FORMS!AT104),ESCALAS!$A$35:$B$41,2,0),"?"))</f>
        <v/>
      </c>
      <c r="AU104" s="22" t="str">
        <f>IF(DATOS_FORMS!AU104="","",IFERROR(VLOOKUP(TRIM(DATOS_FORMS!AU104),ESCALAS!$A$35:$B$41,2,0),"?"))</f>
        <v/>
      </c>
      <c r="AV104" s="22" t="str">
        <f>IF(DATOS_FORMS!AV104="","",IFERROR(VLOOKUP(TRIM(DATOS_FORMS!AV104),ESCALAS!$A$46:$B$49,2,0),"?"))</f>
        <v/>
      </c>
      <c r="AW104" s="22" t="str">
        <f>IF(DATOS_FORMS!AW104="","",IFERROR(VLOOKUP(TRIM(DATOS_FORMS!AW104),ESCALAS!$A$46:$B$49,2,0),"?"))</f>
        <v/>
      </c>
      <c r="AX104" s="22" t="str">
        <f>IF(DATOS_FORMS!AX104="","",IFERROR(VLOOKUP(TRIM(DATOS_FORMS!AX104),ESCALAS!$A$46:$B$49,2,0),"?"))</f>
        <v/>
      </c>
      <c r="AY104" s="22" t="str">
        <f>IF(DATOS_FORMS!AY104="","",IFERROR(VLOOKUP(TRIM(DATOS_FORMS!AY104),ESCALAS!$A$46:$B$49,2,0),"?"))</f>
        <v/>
      </c>
      <c r="AZ104" s="22" t="str">
        <f>IF(DATOS_FORMS!AZ104="","",IFERROR(VLOOKUP(TRIM(DATOS_FORMS!AZ104),ESCALAS!$A$46:$B$49,2,0),"?"))</f>
        <v/>
      </c>
      <c r="BA104" s="22" t="str">
        <f>IF(DATOS_FORMS!BA104="","",IFERROR(VLOOKUP(TRIM(DATOS_FORMS!BA104),ESCALAS!$A$46:$B$49,2,0),"?"))</f>
        <v/>
      </c>
      <c r="BB104" s="22" t="str">
        <f>IF(DATOS_FORMS!BB104="","",IFERROR(VLOOKUP(TRIM(DATOS_FORMS!BB104),ESCALAS!$A$46:$B$49,2,0),"?"))</f>
        <v/>
      </c>
      <c r="BC104" s="22" t="str">
        <f>IF(DATOS_FORMS!BC104="","",IFERROR(VLOOKUP(TRIM(DATOS_FORMS!BC104),ESCALAS!$A$46:$B$49,2,0),"?"))</f>
        <v/>
      </c>
      <c r="BD104" s="22" t="str">
        <f>IF(DATOS_FORMS!BD104="","",IFERROR(VLOOKUP(TRIM(DATOS_FORMS!BD104),ESCALAS!$A$46:$B$49,2,0),"?"))</f>
        <v/>
      </c>
      <c r="BE104" s="22" t="str">
        <f>IF(DATOS_FORMS!BE104="","",IFERROR(VLOOKUP(TRIM(DATOS_FORMS!BE104),ESCALAS!$A$46:$B$49,2,0),"?"))</f>
        <v/>
      </c>
      <c r="BF104" s="22" t="str">
        <f>IF(DATOS_FORMS!BF104="","",IFERROR(VLOOKUP(TRIM(DATOS_FORMS!BF104),ESCALAS!$A$46:$B$49,2,0),"?"))</f>
        <v/>
      </c>
      <c r="BG104" s="22" t="str">
        <f>IF(DATOS_FORMS!BG104="","",IFERROR(VLOOKUP(TRIM(DATOS_FORMS!BG104),ESCALAS!$A$46:$B$49,2,0),"?"))</f>
        <v/>
      </c>
      <c r="BH104" s="22" t="str">
        <f>IF(DATOS_FORMS!BH104="","",IFERROR(VLOOKUP(TRIM(DATOS_FORMS!BH104),ESCALAS!$A$46:$B$49,2,0),"?"))</f>
        <v/>
      </c>
      <c r="BI104" s="22" t="str">
        <f>IF(DATOS_FORMS!BI104="","",IFERROR(VLOOKUP(TRIM(DATOS_FORMS!BI104),ESCALAS!$A$46:$B$49,2,0),"?"))</f>
        <v/>
      </c>
      <c r="BJ104" s="22" t="str">
        <f>IF(DATOS_FORMS!BJ104="","",IFERROR(VLOOKUP(TRIM(DATOS_FORMS!BJ104),ESCALAS!$A$46:$B$49,2,0),"?"))</f>
        <v/>
      </c>
    </row>
    <row r="105" spans="1:62" x14ac:dyDescent="0.25">
      <c r="A105" s="22" t="str">
        <f>IF(DATOS_FORMS!B105="","",ROW()-1)</f>
        <v/>
      </c>
      <c r="B105" s="22" t="str">
        <f>IF(DATOS_FORMS!B105="","",IFERROR(VALUE(TRIM(DATOS_FORMS!B105)),IFERROR(VALUE(LEFT(TRIM(DATOS_FORMS!B105),FIND(" ",TRIM(DATOS_FORMS!B105)&amp;" ")-1)),"?")))</f>
        <v/>
      </c>
      <c r="C105" s="22" t="str">
        <f>IF(DATOS_FORMS!C105="","",IFERROR(VLOOKUP(TRIM(DATOS_FORMS!C105),ESCALAS!$A$54:$B$55,2,0),"?"))</f>
        <v/>
      </c>
      <c r="D105" s="22" t="str">
        <f>IF(DATOS_FORMS!D105="","",IFERROR(VLOOKUP(TRIM(DATOS_FORMS!D105),ESCALAS!$A$67:$B$68,2,0),"?"))</f>
        <v/>
      </c>
      <c r="E105" s="23" t="str">
        <f>IF(DATOS_FORMS!E105="","",DATOS_FORMS!E105)</f>
        <v/>
      </c>
      <c r="F105" s="23" t="str">
        <f>IF(DATOS_FORMS!F105="","",DATOS_FORMS!F105)</f>
        <v/>
      </c>
      <c r="G105" s="22" t="str">
        <f>IF(DATOS_FORMS!G105="","",IFERROR(VLOOKUP(TRIM(DATOS_FORMS!G105),ESCALAS!$A$60:$B$62,2,0),"?"))</f>
        <v/>
      </c>
      <c r="H105" s="23" t="str">
        <f>IF(DATOS_FORMS!H105="","",DATOS_FORMS!H105)</f>
        <v/>
      </c>
      <c r="I105" s="22" t="str">
        <f>IF(DATOS_FORMS!I105="","",IFERROR(VLOOKUP(TRIM(DATOS_FORMS!I105),ESCALAS!$A$60:$B$62,2,0),"?"))</f>
        <v/>
      </c>
      <c r="J105" s="22" t="str">
        <f>IF(DATOS_FORMS!J105="","",IFERROR(VLOOKUP(TRIM(DATOS_FORMS!J105),ESCALAS!$A$73:$B$86,2,0),7))</f>
        <v/>
      </c>
      <c r="K105" s="22" t="str">
        <f>IF(DATOS_FORMS!K105="","",IFERROR(VLOOKUP(TRIM(DATOS_FORMS!K105),ESCALAS!$A$6:$B$12,2,0),"?"))</f>
        <v/>
      </c>
      <c r="L105" s="22" t="str">
        <f>IF(DATOS_FORMS!L105="","",IFERROR(VLOOKUP(TRIM(DATOS_FORMS!L105),ESCALAS!$A$6:$B$12,2,0),"?"))</f>
        <v/>
      </c>
      <c r="M105" s="22" t="str">
        <f>IF(DATOS_FORMS!M105="","",IFERROR(VLOOKUP(TRIM(DATOS_FORMS!M105),ESCALAS!$A$6:$B$12,2,0),"?"))</f>
        <v/>
      </c>
      <c r="N105" s="22" t="str">
        <f>IF(DATOS_FORMS!N105="","",IFERROR(VLOOKUP(TRIM(DATOS_FORMS!N105),ESCALAS!$A$6:$B$12,2,0),"?"))</f>
        <v/>
      </c>
      <c r="O105" s="22" t="str">
        <f>IF(DATOS_FORMS!O105="","",IFERROR(VLOOKUP(TRIM(DATOS_FORMS!O105),ESCALAS!$A$6:$B$12,2,0),"?"))</f>
        <v/>
      </c>
      <c r="P105" s="22" t="str">
        <f>IF(DATOS_FORMS!P105="","",IFERROR(VLOOKUP(TRIM(DATOS_FORMS!P105),ESCALAS!$A$6:$B$12,2,0),"?"))</f>
        <v/>
      </c>
      <c r="Q105" s="22" t="str">
        <f>IF(DATOS_FORMS!Q105="","",IFERROR(VLOOKUP(TRIM(DATOS_FORMS!Q105),ESCALAS!$A$6:$B$12,2,0),"?"))</f>
        <v/>
      </c>
      <c r="R105" s="22" t="str">
        <f>IF(DATOS_FORMS!R105="","",IFERROR(VLOOKUP(TRIM(DATOS_FORMS!R105),ESCALAS!$A$6:$B$12,2,0),"?"))</f>
        <v/>
      </c>
      <c r="S105" s="22" t="str">
        <f>IF(DATOS_FORMS!S105="","",IFERROR(VLOOKUP(TRIM(DATOS_FORMS!S105),ESCALAS!$A$6:$B$12,2,0),"?"))</f>
        <v/>
      </c>
      <c r="T105" s="22" t="str">
        <f>IF(DATOS_FORMS!T105="","",IFERROR(VLOOKUP(TRIM(DATOS_FORMS!T105),ESCALAS!$A$6:$B$12,2,0),"?"))</f>
        <v/>
      </c>
      <c r="U105" s="22" t="str">
        <f>IF(DATOS_FORMS!U105="","",IFERROR(VLOOKUP(TRIM(DATOS_FORMS!U105),ESCALAS!$A$17:$B$20,2,0),"?"))</f>
        <v/>
      </c>
      <c r="V105" s="22" t="str">
        <f>IF(DATOS_FORMS!V105="","",IFERROR(VLOOKUP(TRIM(DATOS_FORMS!V105),ESCALAS!$A$17:$B$20,2,0),"?"))</f>
        <v/>
      </c>
      <c r="W105" s="22" t="str">
        <f>IF(DATOS_FORMS!W105="","",IFERROR(VLOOKUP(TRIM(DATOS_FORMS!W105),ESCALAS!$A$17:$B$20,2,0),"?"))</f>
        <v/>
      </c>
      <c r="X105" s="22" t="str">
        <f>IF(DATOS_FORMS!X105="","",IFERROR(VLOOKUP(TRIM(DATOS_FORMS!X105),ESCALAS!$A$17:$B$20,2,0),"?"))</f>
        <v/>
      </c>
      <c r="Y105" s="22" t="str">
        <f>IF(DATOS_FORMS!Y105="","",IFERROR(VLOOKUP(TRIM(DATOS_FORMS!Y105),ESCALAS!$A$17:$B$20,2,0),"?"))</f>
        <v/>
      </c>
      <c r="Z105" s="22" t="str">
        <f>IF(DATOS_FORMS!Z105="","",IFERROR(VLOOKUP(TRIM(DATOS_FORMS!Z105),ESCALAS!$A$17:$B$20,2,0),"?"))</f>
        <v/>
      </c>
      <c r="AA105" s="22" t="str">
        <f>IF(DATOS_FORMS!AA105="","",IFERROR(VLOOKUP(TRIM(DATOS_FORMS!AA105),ESCALAS!$A$17:$B$20,2,0),"?"))</f>
        <v/>
      </c>
      <c r="AB105" s="22" t="str">
        <f>IF(DATOS_FORMS!AB105="","",IFERROR(VLOOKUP(TRIM(DATOS_FORMS!AB105),ESCALAS!$A$17:$B$20,2,0),"?"))</f>
        <v/>
      </c>
      <c r="AC105" s="22" t="str">
        <f>IF(DATOS_FORMS!AC105="","",IFERROR(VLOOKUP(TRIM(DATOS_FORMS!AC105),ESCALAS!$A$25:$B$30,2,0),"?"))</f>
        <v/>
      </c>
      <c r="AD105" s="22" t="str">
        <f>IF(DATOS_FORMS!AD105="","",IFERROR(VLOOKUP(TRIM(DATOS_FORMS!AD105),ESCALAS!$A$25:$B$30,2,0),"?"))</f>
        <v/>
      </c>
      <c r="AE105" s="22" t="str">
        <f>IF(DATOS_FORMS!AE105="","",IFERROR(VLOOKUP(TRIM(DATOS_FORMS!AE105),ESCALAS!$A$25:$B$30,2,0),"?"))</f>
        <v/>
      </c>
      <c r="AF105" s="22" t="str">
        <f>IF(DATOS_FORMS!AF105="","",IFERROR(VLOOKUP(TRIM(DATOS_FORMS!AF105),ESCALAS!$A$25:$B$30,2,0),"?"))</f>
        <v/>
      </c>
      <c r="AG105" s="22" t="str">
        <f>IF(DATOS_FORMS!AG105="","",IFERROR(VLOOKUP(TRIM(DATOS_FORMS!AG105),ESCALAS!$A$25:$B$30,2,0),"?"))</f>
        <v/>
      </c>
      <c r="AH105" s="22" t="str">
        <f>IF(DATOS_FORMS!AH105="","",IFERROR(VLOOKUP(TRIM(DATOS_FORMS!AH105),ESCALAS!$A$25:$B$30,2,0),"?"))</f>
        <v/>
      </c>
      <c r="AI105" s="22" t="str">
        <f>IF(DATOS_FORMS!AI105="","",IFERROR(VLOOKUP(TRIM(DATOS_FORMS!AI105),ESCALAS!$A$25:$B$30,2,0),"?"))</f>
        <v/>
      </c>
      <c r="AJ105" s="22" t="str">
        <f>IF(DATOS_FORMS!AJ105="","",IFERROR(VLOOKUP(TRIM(DATOS_FORMS!AJ105),ESCALAS!$A$25:$B$30,2,0),"?"))</f>
        <v/>
      </c>
      <c r="AK105" s="22" t="str">
        <f>IF(DATOS_FORMS!AK105="","",IFERROR(VLOOKUP(TRIM(DATOS_FORMS!AK105),ESCALAS!$A$25:$B$30,2,0),"?"))</f>
        <v/>
      </c>
      <c r="AL105" s="22" t="str">
        <f>IF(DATOS_FORMS!AL105="","",IFERROR(VLOOKUP(TRIM(DATOS_FORMS!AL105),ESCALAS!$A$25:$B$30,2,0),"?"))</f>
        <v/>
      </c>
      <c r="AM105" s="22" t="str">
        <f>IF(DATOS_FORMS!AM105="","",IFERROR(VLOOKUP(TRIM(DATOS_FORMS!AM105),ESCALAS!$A$35:$B$41,2,0),"?"))</f>
        <v/>
      </c>
      <c r="AN105" s="22" t="str">
        <f>IF(DATOS_FORMS!AN105="","",IFERROR(VLOOKUP(TRIM(DATOS_FORMS!AN105),ESCALAS!$A$35:$B$41,2,0),"?"))</f>
        <v/>
      </c>
      <c r="AO105" s="22" t="str">
        <f>IF(DATOS_FORMS!AO105="","",IFERROR(VLOOKUP(TRIM(DATOS_FORMS!AO105),ESCALAS!$A$35:$B$41,2,0),"?"))</f>
        <v/>
      </c>
      <c r="AP105" s="22" t="str">
        <f>IF(DATOS_FORMS!AP105="","",IFERROR(VLOOKUP(TRIM(DATOS_FORMS!AP105),ESCALAS!$A$35:$B$41,2,0),"?"))</f>
        <v/>
      </c>
      <c r="AQ105" s="22" t="str">
        <f>IF(DATOS_FORMS!AQ105="","",IFERROR(VLOOKUP(TRIM(DATOS_FORMS!AQ105),ESCALAS!$A$35:$B$41,2,0),"?"))</f>
        <v/>
      </c>
      <c r="AR105" s="22" t="str">
        <f>IF(DATOS_FORMS!AR105="","",IFERROR(VLOOKUP(TRIM(DATOS_FORMS!AR105),ESCALAS!$A$35:$B$41,2,0),"?"))</f>
        <v/>
      </c>
      <c r="AS105" s="22" t="str">
        <f>IF(DATOS_FORMS!AS105="","",IFERROR(VLOOKUP(TRIM(DATOS_FORMS!AS105),ESCALAS!$A$35:$B$41,2,0),"?"))</f>
        <v/>
      </c>
      <c r="AT105" s="22" t="str">
        <f>IF(DATOS_FORMS!AT105="","",IFERROR(VLOOKUP(TRIM(DATOS_FORMS!AT105),ESCALAS!$A$35:$B$41,2,0),"?"))</f>
        <v/>
      </c>
      <c r="AU105" s="22" t="str">
        <f>IF(DATOS_FORMS!AU105="","",IFERROR(VLOOKUP(TRIM(DATOS_FORMS!AU105),ESCALAS!$A$35:$B$41,2,0),"?"))</f>
        <v/>
      </c>
      <c r="AV105" s="22" t="str">
        <f>IF(DATOS_FORMS!AV105="","",IFERROR(VLOOKUP(TRIM(DATOS_FORMS!AV105),ESCALAS!$A$46:$B$49,2,0),"?"))</f>
        <v/>
      </c>
      <c r="AW105" s="22" t="str">
        <f>IF(DATOS_FORMS!AW105="","",IFERROR(VLOOKUP(TRIM(DATOS_FORMS!AW105),ESCALAS!$A$46:$B$49,2,0),"?"))</f>
        <v/>
      </c>
      <c r="AX105" s="22" t="str">
        <f>IF(DATOS_FORMS!AX105="","",IFERROR(VLOOKUP(TRIM(DATOS_FORMS!AX105),ESCALAS!$A$46:$B$49,2,0),"?"))</f>
        <v/>
      </c>
      <c r="AY105" s="22" t="str">
        <f>IF(DATOS_FORMS!AY105="","",IFERROR(VLOOKUP(TRIM(DATOS_FORMS!AY105),ESCALAS!$A$46:$B$49,2,0),"?"))</f>
        <v/>
      </c>
      <c r="AZ105" s="22" t="str">
        <f>IF(DATOS_FORMS!AZ105="","",IFERROR(VLOOKUP(TRIM(DATOS_FORMS!AZ105),ESCALAS!$A$46:$B$49,2,0),"?"))</f>
        <v/>
      </c>
      <c r="BA105" s="22" t="str">
        <f>IF(DATOS_FORMS!BA105="","",IFERROR(VLOOKUP(TRIM(DATOS_FORMS!BA105),ESCALAS!$A$46:$B$49,2,0),"?"))</f>
        <v/>
      </c>
      <c r="BB105" s="22" t="str">
        <f>IF(DATOS_FORMS!BB105="","",IFERROR(VLOOKUP(TRIM(DATOS_FORMS!BB105),ESCALAS!$A$46:$B$49,2,0),"?"))</f>
        <v/>
      </c>
      <c r="BC105" s="22" t="str">
        <f>IF(DATOS_FORMS!BC105="","",IFERROR(VLOOKUP(TRIM(DATOS_FORMS!BC105),ESCALAS!$A$46:$B$49,2,0),"?"))</f>
        <v/>
      </c>
      <c r="BD105" s="22" t="str">
        <f>IF(DATOS_FORMS!BD105="","",IFERROR(VLOOKUP(TRIM(DATOS_FORMS!BD105),ESCALAS!$A$46:$B$49,2,0),"?"))</f>
        <v/>
      </c>
      <c r="BE105" s="22" t="str">
        <f>IF(DATOS_FORMS!BE105="","",IFERROR(VLOOKUP(TRIM(DATOS_FORMS!BE105),ESCALAS!$A$46:$B$49,2,0),"?"))</f>
        <v/>
      </c>
      <c r="BF105" s="22" t="str">
        <f>IF(DATOS_FORMS!BF105="","",IFERROR(VLOOKUP(TRIM(DATOS_FORMS!BF105),ESCALAS!$A$46:$B$49,2,0),"?"))</f>
        <v/>
      </c>
      <c r="BG105" s="22" t="str">
        <f>IF(DATOS_FORMS!BG105="","",IFERROR(VLOOKUP(TRIM(DATOS_FORMS!BG105),ESCALAS!$A$46:$B$49,2,0),"?"))</f>
        <v/>
      </c>
      <c r="BH105" s="22" t="str">
        <f>IF(DATOS_FORMS!BH105="","",IFERROR(VLOOKUP(TRIM(DATOS_FORMS!BH105),ESCALAS!$A$46:$B$49,2,0),"?"))</f>
        <v/>
      </c>
      <c r="BI105" s="22" t="str">
        <f>IF(DATOS_FORMS!BI105="","",IFERROR(VLOOKUP(TRIM(DATOS_FORMS!BI105),ESCALAS!$A$46:$B$49,2,0),"?"))</f>
        <v/>
      </c>
      <c r="BJ105" s="22" t="str">
        <f>IF(DATOS_FORMS!BJ105="","",IFERROR(VLOOKUP(TRIM(DATOS_FORMS!BJ105),ESCALAS!$A$46:$B$49,2,0),"?"))</f>
        <v/>
      </c>
    </row>
    <row r="106" spans="1:62" x14ac:dyDescent="0.25">
      <c r="A106" s="22" t="str">
        <f>IF(DATOS_FORMS!B106="","",ROW()-1)</f>
        <v/>
      </c>
      <c r="B106" s="22" t="str">
        <f>IF(DATOS_FORMS!B106="","",IFERROR(VALUE(TRIM(DATOS_FORMS!B106)),IFERROR(VALUE(LEFT(TRIM(DATOS_FORMS!B106),FIND(" ",TRIM(DATOS_FORMS!B106)&amp;" ")-1)),"?")))</f>
        <v/>
      </c>
      <c r="C106" s="22" t="str">
        <f>IF(DATOS_FORMS!C106="","",IFERROR(VLOOKUP(TRIM(DATOS_FORMS!C106),ESCALAS!$A$54:$B$55,2,0),"?"))</f>
        <v/>
      </c>
      <c r="D106" s="22" t="str">
        <f>IF(DATOS_FORMS!D106="","",IFERROR(VLOOKUP(TRIM(DATOS_FORMS!D106),ESCALAS!$A$67:$B$68,2,0),"?"))</f>
        <v/>
      </c>
      <c r="E106" s="23" t="str">
        <f>IF(DATOS_FORMS!E106="","",DATOS_FORMS!E106)</f>
        <v/>
      </c>
      <c r="F106" s="23" t="str">
        <f>IF(DATOS_FORMS!F106="","",DATOS_FORMS!F106)</f>
        <v/>
      </c>
      <c r="G106" s="22" t="str">
        <f>IF(DATOS_FORMS!G106="","",IFERROR(VLOOKUP(TRIM(DATOS_FORMS!G106),ESCALAS!$A$60:$B$62,2,0),"?"))</f>
        <v/>
      </c>
      <c r="H106" s="23" t="str">
        <f>IF(DATOS_FORMS!H106="","",DATOS_FORMS!H106)</f>
        <v/>
      </c>
      <c r="I106" s="22" t="str">
        <f>IF(DATOS_FORMS!I106="","",IFERROR(VLOOKUP(TRIM(DATOS_FORMS!I106),ESCALAS!$A$60:$B$62,2,0),"?"))</f>
        <v/>
      </c>
      <c r="J106" s="22" t="str">
        <f>IF(DATOS_FORMS!J106="","",IFERROR(VLOOKUP(TRIM(DATOS_FORMS!J106),ESCALAS!$A$73:$B$86,2,0),7))</f>
        <v/>
      </c>
      <c r="K106" s="22" t="str">
        <f>IF(DATOS_FORMS!K106="","",IFERROR(VLOOKUP(TRIM(DATOS_FORMS!K106),ESCALAS!$A$6:$B$12,2,0),"?"))</f>
        <v/>
      </c>
      <c r="L106" s="22" t="str">
        <f>IF(DATOS_FORMS!L106="","",IFERROR(VLOOKUP(TRIM(DATOS_FORMS!L106),ESCALAS!$A$6:$B$12,2,0),"?"))</f>
        <v/>
      </c>
      <c r="M106" s="22" t="str">
        <f>IF(DATOS_FORMS!M106="","",IFERROR(VLOOKUP(TRIM(DATOS_FORMS!M106),ESCALAS!$A$6:$B$12,2,0),"?"))</f>
        <v/>
      </c>
      <c r="N106" s="22" t="str">
        <f>IF(DATOS_FORMS!N106="","",IFERROR(VLOOKUP(TRIM(DATOS_FORMS!N106),ESCALAS!$A$6:$B$12,2,0),"?"))</f>
        <v/>
      </c>
      <c r="O106" s="22" t="str">
        <f>IF(DATOS_FORMS!O106="","",IFERROR(VLOOKUP(TRIM(DATOS_FORMS!O106),ESCALAS!$A$6:$B$12,2,0),"?"))</f>
        <v/>
      </c>
      <c r="P106" s="22" t="str">
        <f>IF(DATOS_FORMS!P106="","",IFERROR(VLOOKUP(TRIM(DATOS_FORMS!P106),ESCALAS!$A$6:$B$12,2,0),"?"))</f>
        <v/>
      </c>
      <c r="Q106" s="22" t="str">
        <f>IF(DATOS_FORMS!Q106="","",IFERROR(VLOOKUP(TRIM(DATOS_FORMS!Q106),ESCALAS!$A$6:$B$12,2,0),"?"))</f>
        <v/>
      </c>
      <c r="R106" s="22" t="str">
        <f>IF(DATOS_FORMS!R106="","",IFERROR(VLOOKUP(TRIM(DATOS_FORMS!R106),ESCALAS!$A$6:$B$12,2,0),"?"))</f>
        <v/>
      </c>
      <c r="S106" s="22" t="str">
        <f>IF(DATOS_FORMS!S106="","",IFERROR(VLOOKUP(TRIM(DATOS_FORMS!S106),ESCALAS!$A$6:$B$12,2,0),"?"))</f>
        <v/>
      </c>
      <c r="T106" s="22" t="str">
        <f>IF(DATOS_FORMS!T106="","",IFERROR(VLOOKUP(TRIM(DATOS_FORMS!T106),ESCALAS!$A$6:$B$12,2,0),"?"))</f>
        <v/>
      </c>
      <c r="U106" s="22" t="str">
        <f>IF(DATOS_FORMS!U106="","",IFERROR(VLOOKUP(TRIM(DATOS_FORMS!U106),ESCALAS!$A$17:$B$20,2,0),"?"))</f>
        <v/>
      </c>
      <c r="V106" s="22" t="str">
        <f>IF(DATOS_FORMS!V106="","",IFERROR(VLOOKUP(TRIM(DATOS_FORMS!V106),ESCALAS!$A$17:$B$20,2,0),"?"))</f>
        <v/>
      </c>
      <c r="W106" s="22" t="str">
        <f>IF(DATOS_FORMS!W106="","",IFERROR(VLOOKUP(TRIM(DATOS_FORMS!W106),ESCALAS!$A$17:$B$20,2,0),"?"))</f>
        <v/>
      </c>
      <c r="X106" s="22" t="str">
        <f>IF(DATOS_FORMS!X106="","",IFERROR(VLOOKUP(TRIM(DATOS_FORMS!X106),ESCALAS!$A$17:$B$20,2,0),"?"))</f>
        <v/>
      </c>
      <c r="Y106" s="22" t="str">
        <f>IF(DATOS_FORMS!Y106="","",IFERROR(VLOOKUP(TRIM(DATOS_FORMS!Y106),ESCALAS!$A$17:$B$20,2,0),"?"))</f>
        <v/>
      </c>
      <c r="Z106" s="22" t="str">
        <f>IF(DATOS_FORMS!Z106="","",IFERROR(VLOOKUP(TRIM(DATOS_FORMS!Z106),ESCALAS!$A$17:$B$20,2,0),"?"))</f>
        <v/>
      </c>
      <c r="AA106" s="22" t="str">
        <f>IF(DATOS_FORMS!AA106="","",IFERROR(VLOOKUP(TRIM(DATOS_FORMS!AA106),ESCALAS!$A$17:$B$20,2,0),"?"))</f>
        <v/>
      </c>
      <c r="AB106" s="22" t="str">
        <f>IF(DATOS_FORMS!AB106="","",IFERROR(VLOOKUP(TRIM(DATOS_FORMS!AB106),ESCALAS!$A$17:$B$20,2,0),"?"))</f>
        <v/>
      </c>
      <c r="AC106" s="22" t="str">
        <f>IF(DATOS_FORMS!AC106="","",IFERROR(VLOOKUP(TRIM(DATOS_FORMS!AC106),ESCALAS!$A$25:$B$30,2,0),"?"))</f>
        <v/>
      </c>
      <c r="AD106" s="22" t="str">
        <f>IF(DATOS_FORMS!AD106="","",IFERROR(VLOOKUP(TRIM(DATOS_FORMS!AD106),ESCALAS!$A$25:$B$30,2,0),"?"))</f>
        <v/>
      </c>
      <c r="AE106" s="22" t="str">
        <f>IF(DATOS_FORMS!AE106="","",IFERROR(VLOOKUP(TRIM(DATOS_FORMS!AE106),ESCALAS!$A$25:$B$30,2,0),"?"))</f>
        <v/>
      </c>
      <c r="AF106" s="22" t="str">
        <f>IF(DATOS_FORMS!AF106="","",IFERROR(VLOOKUP(TRIM(DATOS_FORMS!AF106),ESCALAS!$A$25:$B$30,2,0),"?"))</f>
        <v/>
      </c>
      <c r="AG106" s="22" t="str">
        <f>IF(DATOS_FORMS!AG106="","",IFERROR(VLOOKUP(TRIM(DATOS_FORMS!AG106),ESCALAS!$A$25:$B$30,2,0),"?"))</f>
        <v/>
      </c>
      <c r="AH106" s="22" t="str">
        <f>IF(DATOS_FORMS!AH106="","",IFERROR(VLOOKUP(TRIM(DATOS_FORMS!AH106),ESCALAS!$A$25:$B$30,2,0),"?"))</f>
        <v/>
      </c>
      <c r="AI106" s="22" t="str">
        <f>IF(DATOS_FORMS!AI106="","",IFERROR(VLOOKUP(TRIM(DATOS_FORMS!AI106),ESCALAS!$A$25:$B$30,2,0),"?"))</f>
        <v/>
      </c>
      <c r="AJ106" s="22" t="str">
        <f>IF(DATOS_FORMS!AJ106="","",IFERROR(VLOOKUP(TRIM(DATOS_FORMS!AJ106),ESCALAS!$A$25:$B$30,2,0),"?"))</f>
        <v/>
      </c>
      <c r="AK106" s="22" t="str">
        <f>IF(DATOS_FORMS!AK106="","",IFERROR(VLOOKUP(TRIM(DATOS_FORMS!AK106),ESCALAS!$A$25:$B$30,2,0),"?"))</f>
        <v/>
      </c>
      <c r="AL106" s="22" t="str">
        <f>IF(DATOS_FORMS!AL106="","",IFERROR(VLOOKUP(TRIM(DATOS_FORMS!AL106),ESCALAS!$A$25:$B$30,2,0),"?"))</f>
        <v/>
      </c>
      <c r="AM106" s="22" t="str">
        <f>IF(DATOS_FORMS!AM106="","",IFERROR(VLOOKUP(TRIM(DATOS_FORMS!AM106),ESCALAS!$A$35:$B$41,2,0),"?"))</f>
        <v/>
      </c>
      <c r="AN106" s="22" t="str">
        <f>IF(DATOS_FORMS!AN106="","",IFERROR(VLOOKUP(TRIM(DATOS_FORMS!AN106),ESCALAS!$A$35:$B$41,2,0),"?"))</f>
        <v/>
      </c>
      <c r="AO106" s="22" t="str">
        <f>IF(DATOS_FORMS!AO106="","",IFERROR(VLOOKUP(TRIM(DATOS_FORMS!AO106),ESCALAS!$A$35:$B$41,2,0),"?"))</f>
        <v/>
      </c>
      <c r="AP106" s="22" t="str">
        <f>IF(DATOS_FORMS!AP106="","",IFERROR(VLOOKUP(TRIM(DATOS_FORMS!AP106),ESCALAS!$A$35:$B$41,2,0),"?"))</f>
        <v/>
      </c>
      <c r="AQ106" s="22" t="str">
        <f>IF(DATOS_FORMS!AQ106="","",IFERROR(VLOOKUP(TRIM(DATOS_FORMS!AQ106),ESCALAS!$A$35:$B$41,2,0),"?"))</f>
        <v/>
      </c>
      <c r="AR106" s="22" t="str">
        <f>IF(DATOS_FORMS!AR106="","",IFERROR(VLOOKUP(TRIM(DATOS_FORMS!AR106),ESCALAS!$A$35:$B$41,2,0),"?"))</f>
        <v/>
      </c>
      <c r="AS106" s="22" t="str">
        <f>IF(DATOS_FORMS!AS106="","",IFERROR(VLOOKUP(TRIM(DATOS_FORMS!AS106),ESCALAS!$A$35:$B$41,2,0),"?"))</f>
        <v/>
      </c>
      <c r="AT106" s="22" t="str">
        <f>IF(DATOS_FORMS!AT106="","",IFERROR(VLOOKUP(TRIM(DATOS_FORMS!AT106),ESCALAS!$A$35:$B$41,2,0),"?"))</f>
        <v/>
      </c>
      <c r="AU106" s="22" t="str">
        <f>IF(DATOS_FORMS!AU106="","",IFERROR(VLOOKUP(TRIM(DATOS_FORMS!AU106),ESCALAS!$A$35:$B$41,2,0),"?"))</f>
        <v/>
      </c>
      <c r="AV106" s="22" t="str">
        <f>IF(DATOS_FORMS!AV106="","",IFERROR(VLOOKUP(TRIM(DATOS_FORMS!AV106),ESCALAS!$A$46:$B$49,2,0),"?"))</f>
        <v/>
      </c>
      <c r="AW106" s="22" t="str">
        <f>IF(DATOS_FORMS!AW106="","",IFERROR(VLOOKUP(TRIM(DATOS_FORMS!AW106),ESCALAS!$A$46:$B$49,2,0),"?"))</f>
        <v/>
      </c>
      <c r="AX106" s="22" t="str">
        <f>IF(DATOS_FORMS!AX106="","",IFERROR(VLOOKUP(TRIM(DATOS_FORMS!AX106),ESCALAS!$A$46:$B$49,2,0),"?"))</f>
        <v/>
      </c>
      <c r="AY106" s="22" t="str">
        <f>IF(DATOS_FORMS!AY106="","",IFERROR(VLOOKUP(TRIM(DATOS_FORMS!AY106),ESCALAS!$A$46:$B$49,2,0),"?"))</f>
        <v/>
      </c>
      <c r="AZ106" s="22" t="str">
        <f>IF(DATOS_FORMS!AZ106="","",IFERROR(VLOOKUP(TRIM(DATOS_FORMS!AZ106),ESCALAS!$A$46:$B$49,2,0),"?"))</f>
        <v/>
      </c>
      <c r="BA106" s="22" t="str">
        <f>IF(DATOS_FORMS!BA106="","",IFERROR(VLOOKUP(TRIM(DATOS_FORMS!BA106),ESCALAS!$A$46:$B$49,2,0),"?"))</f>
        <v/>
      </c>
      <c r="BB106" s="22" t="str">
        <f>IF(DATOS_FORMS!BB106="","",IFERROR(VLOOKUP(TRIM(DATOS_FORMS!BB106),ESCALAS!$A$46:$B$49,2,0),"?"))</f>
        <v/>
      </c>
      <c r="BC106" s="22" t="str">
        <f>IF(DATOS_FORMS!BC106="","",IFERROR(VLOOKUP(TRIM(DATOS_FORMS!BC106),ESCALAS!$A$46:$B$49,2,0),"?"))</f>
        <v/>
      </c>
      <c r="BD106" s="22" t="str">
        <f>IF(DATOS_FORMS!BD106="","",IFERROR(VLOOKUP(TRIM(DATOS_FORMS!BD106),ESCALAS!$A$46:$B$49,2,0),"?"))</f>
        <v/>
      </c>
      <c r="BE106" s="22" t="str">
        <f>IF(DATOS_FORMS!BE106="","",IFERROR(VLOOKUP(TRIM(DATOS_FORMS!BE106),ESCALAS!$A$46:$B$49,2,0),"?"))</f>
        <v/>
      </c>
      <c r="BF106" s="22" t="str">
        <f>IF(DATOS_FORMS!BF106="","",IFERROR(VLOOKUP(TRIM(DATOS_FORMS!BF106),ESCALAS!$A$46:$B$49,2,0),"?"))</f>
        <v/>
      </c>
      <c r="BG106" s="22" t="str">
        <f>IF(DATOS_FORMS!BG106="","",IFERROR(VLOOKUP(TRIM(DATOS_FORMS!BG106),ESCALAS!$A$46:$B$49,2,0),"?"))</f>
        <v/>
      </c>
      <c r="BH106" s="22" t="str">
        <f>IF(DATOS_FORMS!BH106="","",IFERROR(VLOOKUP(TRIM(DATOS_FORMS!BH106),ESCALAS!$A$46:$B$49,2,0),"?"))</f>
        <v/>
      </c>
      <c r="BI106" s="22" t="str">
        <f>IF(DATOS_FORMS!BI106="","",IFERROR(VLOOKUP(TRIM(DATOS_FORMS!BI106),ESCALAS!$A$46:$B$49,2,0),"?"))</f>
        <v/>
      </c>
      <c r="BJ106" s="22" t="str">
        <f>IF(DATOS_FORMS!BJ106="","",IFERROR(VLOOKUP(TRIM(DATOS_FORMS!BJ106),ESCALAS!$A$46:$B$49,2,0),"?"))</f>
        <v/>
      </c>
    </row>
    <row r="107" spans="1:62" x14ac:dyDescent="0.25">
      <c r="A107" s="22" t="str">
        <f>IF(DATOS_FORMS!B107="","",ROW()-1)</f>
        <v/>
      </c>
      <c r="B107" s="22" t="str">
        <f>IF(DATOS_FORMS!B107="","",IFERROR(VALUE(TRIM(DATOS_FORMS!B107)),IFERROR(VALUE(LEFT(TRIM(DATOS_FORMS!B107),FIND(" ",TRIM(DATOS_FORMS!B107)&amp;" ")-1)),"?")))</f>
        <v/>
      </c>
      <c r="C107" s="22" t="str">
        <f>IF(DATOS_FORMS!C107="","",IFERROR(VLOOKUP(TRIM(DATOS_FORMS!C107),ESCALAS!$A$54:$B$55,2,0),"?"))</f>
        <v/>
      </c>
      <c r="D107" s="22" t="str">
        <f>IF(DATOS_FORMS!D107="","",IFERROR(VLOOKUP(TRIM(DATOS_FORMS!D107),ESCALAS!$A$67:$B$68,2,0),"?"))</f>
        <v/>
      </c>
      <c r="E107" s="23" t="str">
        <f>IF(DATOS_FORMS!E107="","",DATOS_FORMS!E107)</f>
        <v/>
      </c>
      <c r="F107" s="23" t="str">
        <f>IF(DATOS_FORMS!F107="","",DATOS_FORMS!F107)</f>
        <v/>
      </c>
      <c r="G107" s="22" t="str">
        <f>IF(DATOS_FORMS!G107="","",IFERROR(VLOOKUP(TRIM(DATOS_FORMS!G107),ESCALAS!$A$60:$B$62,2,0),"?"))</f>
        <v/>
      </c>
      <c r="H107" s="23" t="str">
        <f>IF(DATOS_FORMS!H107="","",DATOS_FORMS!H107)</f>
        <v/>
      </c>
      <c r="I107" s="22" t="str">
        <f>IF(DATOS_FORMS!I107="","",IFERROR(VLOOKUP(TRIM(DATOS_FORMS!I107),ESCALAS!$A$60:$B$62,2,0),"?"))</f>
        <v/>
      </c>
      <c r="J107" s="22" t="str">
        <f>IF(DATOS_FORMS!J107="","",IFERROR(VLOOKUP(TRIM(DATOS_FORMS!J107),ESCALAS!$A$73:$B$86,2,0),7))</f>
        <v/>
      </c>
      <c r="K107" s="22" t="str">
        <f>IF(DATOS_FORMS!K107="","",IFERROR(VLOOKUP(TRIM(DATOS_FORMS!K107),ESCALAS!$A$6:$B$12,2,0),"?"))</f>
        <v/>
      </c>
      <c r="L107" s="22" t="str">
        <f>IF(DATOS_FORMS!L107="","",IFERROR(VLOOKUP(TRIM(DATOS_FORMS!L107),ESCALAS!$A$6:$B$12,2,0),"?"))</f>
        <v/>
      </c>
      <c r="M107" s="22" t="str">
        <f>IF(DATOS_FORMS!M107="","",IFERROR(VLOOKUP(TRIM(DATOS_FORMS!M107),ESCALAS!$A$6:$B$12,2,0),"?"))</f>
        <v/>
      </c>
      <c r="N107" s="22" t="str">
        <f>IF(DATOS_FORMS!N107="","",IFERROR(VLOOKUP(TRIM(DATOS_FORMS!N107),ESCALAS!$A$6:$B$12,2,0),"?"))</f>
        <v/>
      </c>
      <c r="O107" s="22" t="str">
        <f>IF(DATOS_FORMS!O107="","",IFERROR(VLOOKUP(TRIM(DATOS_FORMS!O107),ESCALAS!$A$6:$B$12,2,0),"?"))</f>
        <v/>
      </c>
      <c r="P107" s="22" t="str">
        <f>IF(DATOS_FORMS!P107="","",IFERROR(VLOOKUP(TRIM(DATOS_FORMS!P107),ESCALAS!$A$6:$B$12,2,0),"?"))</f>
        <v/>
      </c>
      <c r="Q107" s="22" t="str">
        <f>IF(DATOS_FORMS!Q107="","",IFERROR(VLOOKUP(TRIM(DATOS_FORMS!Q107),ESCALAS!$A$6:$B$12,2,0),"?"))</f>
        <v/>
      </c>
      <c r="R107" s="22" t="str">
        <f>IF(DATOS_FORMS!R107="","",IFERROR(VLOOKUP(TRIM(DATOS_FORMS!R107),ESCALAS!$A$6:$B$12,2,0),"?"))</f>
        <v/>
      </c>
      <c r="S107" s="22" t="str">
        <f>IF(DATOS_FORMS!S107="","",IFERROR(VLOOKUP(TRIM(DATOS_FORMS!S107),ESCALAS!$A$6:$B$12,2,0),"?"))</f>
        <v/>
      </c>
      <c r="T107" s="22" t="str">
        <f>IF(DATOS_FORMS!T107="","",IFERROR(VLOOKUP(TRIM(DATOS_FORMS!T107),ESCALAS!$A$6:$B$12,2,0),"?"))</f>
        <v/>
      </c>
      <c r="U107" s="22" t="str">
        <f>IF(DATOS_FORMS!U107="","",IFERROR(VLOOKUP(TRIM(DATOS_FORMS!U107),ESCALAS!$A$17:$B$20,2,0),"?"))</f>
        <v/>
      </c>
      <c r="V107" s="22" t="str">
        <f>IF(DATOS_FORMS!V107="","",IFERROR(VLOOKUP(TRIM(DATOS_FORMS!V107),ESCALAS!$A$17:$B$20,2,0),"?"))</f>
        <v/>
      </c>
      <c r="W107" s="22" t="str">
        <f>IF(DATOS_FORMS!W107="","",IFERROR(VLOOKUP(TRIM(DATOS_FORMS!W107),ESCALAS!$A$17:$B$20,2,0),"?"))</f>
        <v/>
      </c>
      <c r="X107" s="22" t="str">
        <f>IF(DATOS_FORMS!X107="","",IFERROR(VLOOKUP(TRIM(DATOS_FORMS!X107),ESCALAS!$A$17:$B$20,2,0),"?"))</f>
        <v/>
      </c>
      <c r="Y107" s="22" t="str">
        <f>IF(DATOS_FORMS!Y107="","",IFERROR(VLOOKUP(TRIM(DATOS_FORMS!Y107),ESCALAS!$A$17:$B$20,2,0),"?"))</f>
        <v/>
      </c>
      <c r="Z107" s="22" t="str">
        <f>IF(DATOS_FORMS!Z107="","",IFERROR(VLOOKUP(TRIM(DATOS_FORMS!Z107),ESCALAS!$A$17:$B$20,2,0),"?"))</f>
        <v/>
      </c>
      <c r="AA107" s="22" t="str">
        <f>IF(DATOS_FORMS!AA107="","",IFERROR(VLOOKUP(TRIM(DATOS_FORMS!AA107),ESCALAS!$A$17:$B$20,2,0),"?"))</f>
        <v/>
      </c>
      <c r="AB107" s="22" t="str">
        <f>IF(DATOS_FORMS!AB107="","",IFERROR(VLOOKUP(TRIM(DATOS_FORMS!AB107),ESCALAS!$A$17:$B$20,2,0),"?"))</f>
        <v/>
      </c>
      <c r="AC107" s="22" t="str">
        <f>IF(DATOS_FORMS!AC107="","",IFERROR(VLOOKUP(TRIM(DATOS_FORMS!AC107),ESCALAS!$A$25:$B$30,2,0),"?"))</f>
        <v/>
      </c>
      <c r="AD107" s="22" t="str">
        <f>IF(DATOS_FORMS!AD107="","",IFERROR(VLOOKUP(TRIM(DATOS_FORMS!AD107),ESCALAS!$A$25:$B$30,2,0),"?"))</f>
        <v/>
      </c>
      <c r="AE107" s="22" t="str">
        <f>IF(DATOS_FORMS!AE107="","",IFERROR(VLOOKUP(TRIM(DATOS_FORMS!AE107),ESCALAS!$A$25:$B$30,2,0),"?"))</f>
        <v/>
      </c>
      <c r="AF107" s="22" t="str">
        <f>IF(DATOS_FORMS!AF107="","",IFERROR(VLOOKUP(TRIM(DATOS_FORMS!AF107),ESCALAS!$A$25:$B$30,2,0),"?"))</f>
        <v/>
      </c>
      <c r="AG107" s="22" t="str">
        <f>IF(DATOS_FORMS!AG107="","",IFERROR(VLOOKUP(TRIM(DATOS_FORMS!AG107),ESCALAS!$A$25:$B$30,2,0),"?"))</f>
        <v/>
      </c>
      <c r="AH107" s="22" t="str">
        <f>IF(DATOS_FORMS!AH107="","",IFERROR(VLOOKUP(TRIM(DATOS_FORMS!AH107),ESCALAS!$A$25:$B$30,2,0),"?"))</f>
        <v/>
      </c>
      <c r="AI107" s="22" t="str">
        <f>IF(DATOS_FORMS!AI107="","",IFERROR(VLOOKUP(TRIM(DATOS_FORMS!AI107),ESCALAS!$A$25:$B$30,2,0),"?"))</f>
        <v/>
      </c>
      <c r="AJ107" s="22" t="str">
        <f>IF(DATOS_FORMS!AJ107="","",IFERROR(VLOOKUP(TRIM(DATOS_FORMS!AJ107),ESCALAS!$A$25:$B$30,2,0),"?"))</f>
        <v/>
      </c>
      <c r="AK107" s="22" t="str">
        <f>IF(DATOS_FORMS!AK107="","",IFERROR(VLOOKUP(TRIM(DATOS_FORMS!AK107),ESCALAS!$A$25:$B$30,2,0),"?"))</f>
        <v/>
      </c>
      <c r="AL107" s="22" t="str">
        <f>IF(DATOS_FORMS!AL107="","",IFERROR(VLOOKUP(TRIM(DATOS_FORMS!AL107),ESCALAS!$A$25:$B$30,2,0),"?"))</f>
        <v/>
      </c>
      <c r="AM107" s="22" t="str">
        <f>IF(DATOS_FORMS!AM107="","",IFERROR(VLOOKUP(TRIM(DATOS_FORMS!AM107),ESCALAS!$A$35:$B$41,2,0),"?"))</f>
        <v/>
      </c>
      <c r="AN107" s="22" t="str">
        <f>IF(DATOS_FORMS!AN107="","",IFERROR(VLOOKUP(TRIM(DATOS_FORMS!AN107),ESCALAS!$A$35:$B$41,2,0),"?"))</f>
        <v/>
      </c>
      <c r="AO107" s="22" t="str">
        <f>IF(DATOS_FORMS!AO107="","",IFERROR(VLOOKUP(TRIM(DATOS_FORMS!AO107),ESCALAS!$A$35:$B$41,2,0),"?"))</f>
        <v/>
      </c>
      <c r="AP107" s="22" t="str">
        <f>IF(DATOS_FORMS!AP107="","",IFERROR(VLOOKUP(TRIM(DATOS_FORMS!AP107),ESCALAS!$A$35:$B$41,2,0),"?"))</f>
        <v/>
      </c>
      <c r="AQ107" s="22" t="str">
        <f>IF(DATOS_FORMS!AQ107="","",IFERROR(VLOOKUP(TRIM(DATOS_FORMS!AQ107),ESCALAS!$A$35:$B$41,2,0),"?"))</f>
        <v/>
      </c>
      <c r="AR107" s="22" t="str">
        <f>IF(DATOS_FORMS!AR107="","",IFERROR(VLOOKUP(TRIM(DATOS_FORMS!AR107),ESCALAS!$A$35:$B$41,2,0),"?"))</f>
        <v/>
      </c>
      <c r="AS107" s="22" t="str">
        <f>IF(DATOS_FORMS!AS107="","",IFERROR(VLOOKUP(TRIM(DATOS_FORMS!AS107),ESCALAS!$A$35:$B$41,2,0),"?"))</f>
        <v/>
      </c>
      <c r="AT107" s="22" t="str">
        <f>IF(DATOS_FORMS!AT107="","",IFERROR(VLOOKUP(TRIM(DATOS_FORMS!AT107),ESCALAS!$A$35:$B$41,2,0),"?"))</f>
        <v/>
      </c>
      <c r="AU107" s="22" t="str">
        <f>IF(DATOS_FORMS!AU107="","",IFERROR(VLOOKUP(TRIM(DATOS_FORMS!AU107),ESCALAS!$A$35:$B$41,2,0),"?"))</f>
        <v/>
      </c>
      <c r="AV107" s="22" t="str">
        <f>IF(DATOS_FORMS!AV107="","",IFERROR(VLOOKUP(TRIM(DATOS_FORMS!AV107),ESCALAS!$A$46:$B$49,2,0),"?"))</f>
        <v/>
      </c>
      <c r="AW107" s="22" t="str">
        <f>IF(DATOS_FORMS!AW107="","",IFERROR(VLOOKUP(TRIM(DATOS_FORMS!AW107),ESCALAS!$A$46:$B$49,2,0),"?"))</f>
        <v/>
      </c>
      <c r="AX107" s="22" t="str">
        <f>IF(DATOS_FORMS!AX107="","",IFERROR(VLOOKUP(TRIM(DATOS_FORMS!AX107),ESCALAS!$A$46:$B$49,2,0),"?"))</f>
        <v/>
      </c>
      <c r="AY107" s="22" t="str">
        <f>IF(DATOS_FORMS!AY107="","",IFERROR(VLOOKUP(TRIM(DATOS_FORMS!AY107),ESCALAS!$A$46:$B$49,2,0),"?"))</f>
        <v/>
      </c>
      <c r="AZ107" s="22" t="str">
        <f>IF(DATOS_FORMS!AZ107="","",IFERROR(VLOOKUP(TRIM(DATOS_FORMS!AZ107),ESCALAS!$A$46:$B$49,2,0),"?"))</f>
        <v/>
      </c>
      <c r="BA107" s="22" t="str">
        <f>IF(DATOS_FORMS!BA107="","",IFERROR(VLOOKUP(TRIM(DATOS_FORMS!BA107),ESCALAS!$A$46:$B$49,2,0),"?"))</f>
        <v/>
      </c>
      <c r="BB107" s="22" t="str">
        <f>IF(DATOS_FORMS!BB107="","",IFERROR(VLOOKUP(TRIM(DATOS_FORMS!BB107),ESCALAS!$A$46:$B$49,2,0),"?"))</f>
        <v/>
      </c>
      <c r="BC107" s="22" t="str">
        <f>IF(DATOS_FORMS!BC107="","",IFERROR(VLOOKUP(TRIM(DATOS_FORMS!BC107),ESCALAS!$A$46:$B$49,2,0),"?"))</f>
        <v/>
      </c>
      <c r="BD107" s="22" t="str">
        <f>IF(DATOS_FORMS!BD107="","",IFERROR(VLOOKUP(TRIM(DATOS_FORMS!BD107),ESCALAS!$A$46:$B$49,2,0),"?"))</f>
        <v/>
      </c>
      <c r="BE107" s="22" t="str">
        <f>IF(DATOS_FORMS!BE107="","",IFERROR(VLOOKUP(TRIM(DATOS_FORMS!BE107),ESCALAS!$A$46:$B$49,2,0),"?"))</f>
        <v/>
      </c>
      <c r="BF107" s="22" t="str">
        <f>IF(DATOS_FORMS!BF107="","",IFERROR(VLOOKUP(TRIM(DATOS_FORMS!BF107),ESCALAS!$A$46:$B$49,2,0),"?"))</f>
        <v/>
      </c>
      <c r="BG107" s="22" t="str">
        <f>IF(DATOS_FORMS!BG107="","",IFERROR(VLOOKUP(TRIM(DATOS_FORMS!BG107),ESCALAS!$A$46:$B$49,2,0),"?"))</f>
        <v/>
      </c>
      <c r="BH107" s="22" t="str">
        <f>IF(DATOS_FORMS!BH107="","",IFERROR(VLOOKUP(TRIM(DATOS_FORMS!BH107),ESCALAS!$A$46:$B$49,2,0),"?"))</f>
        <v/>
      </c>
      <c r="BI107" s="22" t="str">
        <f>IF(DATOS_FORMS!BI107="","",IFERROR(VLOOKUP(TRIM(DATOS_FORMS!BI107),ESCALAS!$A$46:$B$49,2,0),"?"))</f>
        <v/>
      </c>
      <c r="BJ107" s="22" t="str">
        <f>IF(DATOS_FORMS!BJ107="","",IFERROR(VLOOKUP(TRIM(DATOS_FORMS!BJ107),ESCALAS!$A$46:$B$49,2,0),"?"))</f>
        <v/>
      </c>
    </row>
    <row r="108" spans="1:62" x14ac:dyDescent="0.25">
      <c r="A108" s="22" t="str">
        <f>IF(DATOS_FORMS!B108="","",ROW()-1)</f>
        <v/>
      </c>
      <c r="B108" s="22" t="str">
        <f>IF(DATOS_FORMS!B108="","",IFERROR(VALUE(TRIM(DATOS_FORMS!B108)),IFERROR(VALUE(LEFT(TRIM(DATOS_FORMS!B108),FIND(" ",TRIM(DATOS_FORMS!B108)&amp;" ")-1)),"?")))</f>
        <v/>
      </c>
      <c r="C108" s="22" t="str">
        <f>IF(DATOS_FORMS!C108="","",IFERROR(VLOOKUP(TRIM(DATOS_FORMS!C108),ESCALAS!$A$54:$B$55,2,0),"?"))</f>
        <v/>
      </c>
      <c r="D108" s="22" t="str">
        <f>IF(DATOS_FORMS!D108="","",IFERROR(VLOOKUP(TRIM(DATOS_FORMS!D108),ESCALAS!$A$67:$B$68,2,0),"?"))</f>
        <v/>
      </c>
      <c r="E108" s="23" t="str">
        <f>IF(DATOS_FORMS!E108="","",DATOS_FORMS!E108)</f>
        <v/>
      </c>
      <c r="F108" s="23" t="str">
        <f>IF(DATOS_FORMS!F108="","",DATOS_FORMS!F108)</f>
        <v/>
      </c>
      <c r="G108" s="22" t="str">
        <f>IF(DATOS_FORMS!G108="","",IFERROR(VLOOKUP(TRIM(DATOS_FORMS!G108),ESCALAS!$A$60:$B$62,2,0),"?"))</f>
        <v/>
      </c>
      <c r="H108" s="23" t="str">
        <f>IF(DATOS_FORMS!H108="","",DATOS_FORMS!H108)</f>
        <v/>
      </c>
      <c r="I108" s="22" t="str">
        <f>IF(DATOS_FORMS!I108="","",IFERROR(VLOOKUP(TRIM(DATOS_FORMS!I108),ESCALAS!$A$60:$B$62,2,0),"?"))</f>
        <v/>
      </c>
      <c r="J108" s="22" t="str">
        <f>IF(DATOS_FORMS!J108="","",IFERROR(VLOOKUP(TRIM(DATOS_FORMS!J108),ESCALAS!$A$73:$B$86,2,0),7))</f>
        <v/>
      </c>
      <c r="K108" s="22" t="str">
        <f>IF(DATOS_FORMS!K108="","",IFERROR(VLOOKUP(TRIM(DATOS_FORMS!K108),ESCALAS!$A$6:$B$12,2,0),"?"))</f>
        <v/>
      </c>
      <c r="L108" s="22" t="str">
        <f>IF(DATOS_FORMS!L108="","",IFERROR(VLOOKUP(TRIM(DATOS_FORMS!L108),ESCALAS!$A$6:$B$12,2,0),"?"))</f>
        <v/>
      </c>
      <c r="M108" s="22" t="str">
        <f>IF(DATOS_FORMS!M108="","",IFERROR(VLOOKUP(TRIM(DATOS_FORMS!M108),ESCALAS!$A$6:$B$12,2,0),"?"))</f>
        <v/>
      </c>
      <c r="N108" s="22" t="str">
        <f>IF(DATOS_FORMS!N108="","",IFERROR(VLOOKUP(TRIM(DATOS_FORMS!N108),ESCALAS!$A$6:$B$12,2,0),"?"))</f>
        <v/>
      </c>
      <c r="O108" s="22" t="str">
        <f>IF(DATOS_FORMS!O108="","",IFERROR(VLOOKUP(TRIM(DATOS_FORMS!O108),ESCALAS!$A$6:$B$12,2,0),"?"))</f>
        <v/>
      </c>
      <c r="P108" s="22" t="str">
        <f>IF(DATOS_FORMS!P108="","",IFERROR(VLOOKUP(TRIM(DATOS_FORMS!P108),ESCALAS!$A$6:$B$12,2,0),"?"))</f>
        <v/>
      </c>
      <c r="Q108" s="22" t="str">
        <f>IF(DATOS_FORMS!Q108="","",IFERROR(VLOOKUP(TRIM(DATOS_FORMS!Q108),ESCALAS!$A$6:$B$12,2,0),"?"))</f>
        <v/>
      </c>
      <c r="R108" s="22" t="str">
        <f>IF(DATOS_FORMS!R108="","",IFERROR(VLOOKUP(TRIM(DATOS_FORMS!R108),ESCALAS!$A$6:$B$12,2,0),"?"))</f>
        <v/>
      </c>
      <c r="S108" s="22" t="str">
        <f>IF(DATOS_FORMS!S108="","",IFERROR(VLOOKUP(TRIM(DATOS_FORMS!S108),ESCALAS!$A$6:$B$12,2,0),"?"))</f>
        <v/>
      </c>
      <c r="T108" s="22" t="str">
        <f>IF(DATOS_FORMS!T108="","",IFERROR(VLOOKUP(TRIM(DATOS_FORMS!T108),ESCALAS!$A$6:$B$12,2,0),"?"))</f>
        <v/>
      </c>
      <c r="U108" s="22" t="str">
        <f>IF(DATOS_FORMS!U108="","",IFERROR(VLOOKUP(TRIM(DATOS_FORMS!U108),ESCALAS!$A$17:$B$20,2,0),"?"))</f>
        <v/>
      </c>
      <c r="V108" s="22" t="str">
        <f>IF(DATOS_FORMS!V108="","",IFERROR(VLOOKUP(TRIM(DATOS_FORMS!V108),ESCALAS!$A$17:$B$20,2,0),"?"))</f>
        <v/>
      </c>
      <c r="W108" s="22" t="str">
        <f>IF(DATOS_FORMS!W108="","",IFERROR(VLOOKUP(TRIM(DATOS_FORMS!W108),ESCALAS!$A$17:$B$20,2,0),"?"))</f>
        <v/>
      </c>
      <c r="X108" s="22" t="str">
        <f>IF(DATOS_FORMS!X108="","",IFERROR(VLOOKUP(TRIM(DATOS_FORMS!X108),ESCALAS!$A$17:$B$20,2,0),"?"))</f>
        <v/>
      </c>
      <c r="Y108" s="22" t="str">
        <f>IF(DATOS_FORMS!Y108="","",IFERROR(VLOOKUP(TRIM(DATOS_FORMS!Y108),ESCALAS!$A$17:$B$20,2,0),"?"))</f>
        <v/>
      </c>
      <c r="Z108" s="22" t="str">
        <f>IF(DATOS_FORMS!Z108="","",IFERROR(VLOOKUP(TRIM(DATOS_FORMS!Z108),ESCALAS!$A$17:$B$20,2,0),"?"))</f>
        <v/>
      </c>
      <c r="AA108" s="22" t="str">
        <f>IF(DATOS_FORMS!AA108="","",IFERROR(VLOOKUP(TRIM(DATOS_FORMS!AA108),ESCALAS!$A$17:$B$20,2,0),"?"))</f>
        <v/>
      </c>
      <c r="AB108" s="22" t="str">
        <f>IF(DATOS_FORMS!AB108="","",IFERROR(VLOOKUP(TRIM(DATOS_FORMS!AB108),ESCALAS!$A$17:$B$20,2,0),"?"))</f>
        <v/>
      </c>
      <c r="AC108" s="22" t="str">
        <f>IF(DATOS_FORMS!AC108="","",IFERROR(VLOOKUP(TRIM(DATOS_FORMS!AC108),ESCALAS!$A$25:$B$30,2,0),"?"))</f>
        <v/>
      </c>
      <c r="AD108" s="22" t="str">
        <f>IF(DATOS_FORMS!AD108="","",IFERROR(VLOOKUP(TRIM(DATOS_FORMS!AD108),ESCALAS!$A$25:$B$30,2,0),"?"))</f>
        <v/>
      </c>
      <c r="AE108" s="22" t="str">
        <f>IF(DATOS_FORMS!AE108="","",IFERROR(VLOOKUP(TRIM(DATOS_FORMS!AE108),ESCALAS!$A$25:$B$30,2,0),"?"))</f>
        <v/>
      </c>
      <c r="AF108" s="22" t="str">
        <f>IF(DATOS_FORMS!AF108="","",IFERROR(VLOOKUP(TRIM(DATOS_FORMS!AF108),ESCALAS!$A$25:$B$30,2,0),"?"))</f>
        <v/>
      </c>
      <c r="AG108" s="22" t="str">
        <f>IF(DATOS_FORMS!AG108="","",IFERROR(VLOOKUP(TRIM(DATOS_FORMS!AG108),ESCALAS!$A$25:$B$30,2,0),"?"))</f>
        <v/>
      </c>
      <c r="AH108" s="22" t="str">
        <f>IF(DATOS_FORMS!AH108="","",IFERROR(VLOOKUP(TRIM(DATOS_FORMS!AH108),ESCALAS!$A$25:$B$30,2,0),"?"))</f>
        <v/>
      </c>
      <c r="AI108" s="22" t="str">
        <f>IF(DATOS_FORMS!AI108="","",IFERROR(VLOOKUP(TRIM(DATOS_FORMS!AI108),ESCALAS!$A$25:$B$30,2,0),"?"))</f>
        <v/>
      </c>
      <c r="AJ108" s="22" t="str">
        <f>IF(DATOS_FORMS!AJ108="","",IFERROR(VLOOKUP(TRIM(DATOS_FORMS!AJ108),ESCALAS!$A$25:$B$30,2,0),"?"))</f>
        <v/>
      </c>
      <c r="AK108" s="22" t="str">
        <f>IF(DATOS_FORMS!AK108="","",IFERROR(VLOOKUP(TRIM(DATOS_FORMS!AK108),ESCALAS!$A$25:$B$30,2,0),"?"))</f>
        <v/>
      </c>
      <c r="AL108" s="22" t="str">
        <f>IF(DATOS_FORMS!AL108="","",IFERROR(VLOOKUP(TRIM(DATOS_FORMS!AL108),ESCALAS!$A$25:$B$30,2,0),"?"))</f>
        <v/>
      </c>
      <c r="AM108" s="22" t="str">
        <f>IF(DATOS_FORMS!AM108="","",IFERROR(VLOOKUP(TRIM(DATOS_FORMS!AM108),ESCALAS!$A$35:$B$41,2,0),"?"))</f>
        <v/>
      </c>
      <c r="AN108" s="22" t="str">
        <f>IF(DATOS_FORMS!AN108="","",IFERROR(VLOOKUP(TRIM(DATOS_FORMS!AN108),ESCALAS!$A$35:$B$41,2,0),"?"))</f>
        <v/>
      </c>
      <c r="AO108" s="22" t="str">
        <f>IF(DATOS_FORMS!AO108="","",IFERROR(VLOOKUP(TRIM(DATOS_FORMS!AO108),ESCALAS!$A$35:$B$41,2,0),"?"))</f>
        <v/>
      </c>
      <c r="AP108" s="22" t="str">
        <f>IF(DATOS_FORMS!AP108="","",IFERROR(VLOOKUP(TRIM(DATOS_FORMS!AP108),ESCALAS!$A$35:$B$41,2,0),"?"))</f>
        <v/>
      </c>
      <c r="AQ108" s="22" t="str">
        <f>IF(DATOS_FORMS!AQ108="","",IFERROR(VLOOKUP(TRIM(DATOS_FORMS!AQ108),ESCALAS!$A$35:$B$41,2,0),"?"))</f>
        <v/>
      </c>
      <c r="AR108" s="22" t="str">
        <f>IF(DATOS_FORMS!AR108="","",IFERROR(VLOOKUP(TRIM(DATOS_FORMS!AR108),ESCALAS!$A$35:$B$41,2,0),"?"))</f>
        <v/>
      </c>
      <c r="AS108" s="22" t="str">
        <f>IF(DATOS_FORMS!AS108="","",IFERROR(VLOOKUP(TRIM(DATOS_FORMS!AS108),ESCALAS!$A$35:$B$41,2,0),"?"))</f>
        <v/>
      </c>
      <c r="AT108" s="22" t="str">
        <f>IF(DATOS_FORMS!AT108="","",IFERROR(VLOOKUP(TRIM(DATOS_FORMS!AT108),ESCALAS!$A$35:$B$41,2,0),"?"))</f>
        <v/>
      </c>
      <c r="AU108" s="22" t="str">
        <f>IF(DATOS_FORMS!AU108="","",IFERROR(VLOOKUP(TRIM(DATOS_FORMS!AU108),ESCALAS!$A$35:$B$41,2,0),"?"))</f>
        <v/>
      </c>
      <c r="AV108" s="22" t="str">
        <f>IF(DATOS_FORMS!AV108="","",IFERROR(VLOOKUP(TRIM(DATOS_FORMS!AV108),ESCALAS!$A$46:$B$49,2,0),"?"))</f>
        <v/>
      </c>
      <c r="AW108" s="22" t="str">
        <f>IF(DATOS_FORMS!AW108="","",IFERROR(VLOOKUP(TRIM(DATOS_FORMS!AW108),ESCALAS!$A$46:$B$49,2,0),"?"))</f>
        <v/>
      </c>
      <c r="AX108" s="22" t="str">
        <f>IF(DATOS_FORMS!AX108="","",IFERROR(VLOOKUP(TRIM(DATOS_FORMS!AX108),ESCALAS!$A$46:$B$49,2,0),"?"))</f>
        <v/>
      </c>
      <c r="AY108" s="22" t="str">
        <f>IF(DATOS_FORMS!AY108="","",IFERROR(VLOOKUP(TRIM(DATOS_FORMS!AY108),ESCALAS!$A$46:$B$49,2,0),"?"))</f>
        <v/>
      </c>
      <c r="AZ108" s="22" t="str">
        <f>IF(DATOS_FORMS!AZ108="","",IFERROR(VLOOKUP(TRIM(DATOS_FORMS!AZ108),ESCALAS!$A$46:$B$49,2,0),"?"))</f>
        <v/>
      </c>
      <c r="BA108" s="22" t="str">
        <f>IF(DATOS_FORMS!BA108="","",IFERROR(VLOOKUP(TRIM(DATOS_FORMS!BA108),ESCALAS!$A$46:$B$49,2,0),"?"))</f>
        <v/>
      </c>
      <c r="BB108" s="22" t="str">
        <f>IF(DATOS_FORMS!BB108="","",IFERROR(VLOOKUP(TRIM(DATOS_FORMS!BB108),ESCALAS!$A$46:$B$49,2,0),"?"))</f>
        <v/>
      </c>
      <c r="BC108" s="22" t="str">
        <f>IF(DATOS_FORMS!BC108="","",IFERROR(VLOOKUP(TRIM(DATOS_FORMS!BC108),ESCALAS!$A$46:$B$49,2,0),"?"))</f>
        <v/>
      </c>
      <c r="BD108" s="22" t="str">
        <f>IF(DATOS_FORMS!BD108="","",IFERROR(VLOOKUP(TRIM(DATOS_FORMS!BD108),ESCALAS!$A$46:$B$49,2,0),"?"))</f>
        <v/>
      </c>
      <c r="BE108" s="22" t="str">
        <f>IF(DATOS_FORMS!BE108="","",IFERROR(VLOOKUP(TRIM(DATOS_FORMS!BE108),ESCALAS!$A$46:$B$49,2,0),"?"))</f>
        <v/>
      </c>
      <c r="BF108" s="22" t="str">
        <f>IF(DATOS_FORMS!BF108="","",IFERROR(VLOOKUP(TRIM(DATOS_FORMS!BF108),ESCALAS!$A$46:$B$49,2,0),"?"))</f>
        <v/>
      </c>
      <c r="BG108" s="22" t="str">
        <f>IF(DATOS_FORMS!BG108="","",IFERROR(VLOOKUP(TRIM(DATOS_FORMS!BG108),ESCALAS!$A$46:$B$49,2,0),"?"))</f>
        <v/>
      </c>
      <c r="BH108" s="22" t="str">
        <f>IF(DATOS_FORMS!BH108="","",IFERROR(VLOOKUP(TRIM(DATOS_FORMS!BH108),ESCALAS!$A$46:$B$49,2,0),"?"))</f>
        <v/>
      </c>
      <c r="BI108" s="22" t="str">
        <f>IF(DATOS_FORMS!BI108="","",IFERROR(VLOOKUP(TRIM(DATOS_FORMS!BI108),ESCALAS!$A$46:$B$49,2,0),"?"))</f>
        <v/>
      </c>
      <c r="BJ108" s="22" t="str">
        <f>IF(DATOS_FORMS!BJ108="","",IFERROR(VLOOKUP(TRIM(DATOS_FORMS!BJ108),ESCALAS!$A$46:$B$49,2,0),"?"))</f>
        <v/>
      </c>
    </row>
    <row r="109" spans="1:62" x14ac:dyDescent="0.25">
      <c r="A109" s="22" t="str">
        <f>IF(DATOS_FORMS!B109="","",ROW()-1)</f>
        <v/>
      </c>
      <c r="B109" s="22" t="str">
        <f>IF(DATOS_FORMS!B109="","",IFERROR(VALUE(TRIM(DATOS_FORMS!B109)),IFERROR(VALUE(LEFT(TRIM(DATOS_FORMS!B109),FIND(" ",TRIM(DATOS_FORMS!B109)&amp;" ")-1)),"?")))</f>
        <v/>
      </c>
      <c r="C109" s="22" t="str">
        <f>IF(DATOS_FORMS!C109="","",IFERROR(VLOOKUP(TRIM(DATOS_FORMS!C109),ESCALAS!$A$54:$B$55,2,0),"?"))</f>
        <v/>
      </c>
      <c r="D109" s="22" t="str">
        <f>IF(DATOS_FORMS!D109="","",IFERROR(VLOOKUP(TRIM(DATOS_FORMS!D109),ESCALAS!$A$67:$B$68,2,0),"?"))</f>
        <v/>
      </c>
      <c r="E109" s="23" t="str">
        <f>IF(DATOS_FORMS!E109="","",DATOS_FORMS!E109)</f>
        <v/>
      </c>
      <c r="F109" s="23" t="str">
        <f>IF(DATOS_FORMS!F109="","",DATOS_FORMS!F109)</f>
        <v/>
      </c>
      <c r="G109" s="22" t="str">
        <f>IF(DATOS_FORMS!G109="","",IFERROR(VLOOKUP(TRIM(DATOS_FORMS!G109),ESCALAS!$A$60:$B$62,2,0),"?"))</f>
        <v/>
      </c>
      <c r="H109" s="23" t="str">
        <f>IF(DATOS_FORMS!H109="","",DATOS_FORMS!H109)</f>
        <v/>
      </c>
      <c r="I109" s="22" t="str">
        <f>IF(DATOS_FORMS!I109="","",IFERROR(VLOOKUP(TRIM(DATOS_FORMS!I109),ESCALAS!$A$60:$B$62,2,0),"?"))</f>
        <v/>
      </c>
      <c r="J109" s="22" t="str">
        <f>IF(DATOS_FORMS!J109="","",IFERROR(VLOOKUP(TRIM(DATOS_FORMS!J109),ESCALAS!$A$73:$B$86,2,0),7))</f>
        <v/>
      </c>
      <c r="K109" s="22" t="str">
        <f>IF(DATOS_FORMS!K109="","",IFERROR(VLOOKUP(TRIM(DATOS_FORMS!K109),ESCALAS!$A$6:$B$12,2,0),"?"))</f>
        <v/>
      </c>
      <c r="L109" s="22" t="str">
        <f>IF(DATOS_FORMS!L109="","",IFERROR(VLOOKUP(TRIM(DATOS_FORMS!L109),ESCALAS!$A$6:$B$12,2,0),"?"))</f>
        <v/>
      </c>
      <c r="M109" s="22" t="str">
        <f>IF(DATOS_FORMS!M109="","",IFERROR(VLOOKUP(TRIM(DATOS_FORMS!M109),ESCALAS!$A$6:$B$12,2,0),"?"))</f>
        <v/>
      </c>
      <c r="N109" s="22" t="str">
        <f>IF(DATOS_FORMS!N109="","",IFERROR(VLOOKUP(TRIM(DATOS_FORMS!N109),ESCALAS!$A$6:$B$12,2,0),"?"))</f>
        <v/>
      </c>
      <c r="O109" s="22" t="str">
        <f>IF(DATOS_FORMS!O109="","",IFERROR(VLOOKUP(TRIM(DATOS_FORMS!O109),ESCALAS!$A$6:$B$12,2,0),"?"))</f>
        <v/>
      </c>
      <c r="P109" s="22" t="str">
        <f>IF(DATOS_FORMS!P109="","",IFERROR(VLOOKUP(TRIM(DATOS_FORMS!P109),ESCALAS!$A$6:$B$12,2,0),"?"))</f>
        <v/>
      </c>
      <c r="Q109" s="22" t="str">
        <f>IF(DATOS_FORMS!Q109="","",IFERROR(VLOOKUP(TRIM(DATOS_FORMS!Q109),ESCALAS!$A$6:$B$12,2,0),"?"))</f>
        <v/>
      </c>
      <c r="R109" s="22" t="str">
        <f>IF(DATOS_FORMS!R109="","",IFERROR(VLOOKUP(TRIM(DATOS_FORMS!R109),ESCALAS!$A$6:$B$12,2,0),"?"))</f>
        <v/>
      </c>
      <c r="S109" s="22" t="str">
        <f>IF(DATOS_FORMS!S109="","",IFERROR(VLOOKUP(TRIM(DATOS_FORMS!S109),ESCALAS!$A$6:$B$12,2,0),"?"))</f>
        <v/>
      </c>
      <c r="T109" s="22" t="str">
        <f>IF(DATOS_FORMS!T109="","",IFERROR(VLOOKUP(TRIM(DATOS_FORMS!T109),ESCALAS!$A$6:$B$12,2,0),"?"))</f>
        <v/>
      </c>
      <c r="U109" s="22" t="str">
        <f>IF(DATOS_FORMS!U109="","",IFERROR(VLOOKUP(TRIM(DATOS_FORMS!U109),ESCALAS!$A$17:$B$20,2,0),"?"))</f>
        <v/>
      </c>
      <c r="V109" s="22" t="str">
        <f>IF(DATOS_FORMS!V109="","",IFERROR(VLOOKUP(TRIM(DATOS_FORMS!V109),ESCALAS!$A$17:$B$20,2,0),"?"))</f>
        <v/>
      </c>
      <c r="W109" s="22" t="str">
        <f>IF(DATOS_FORMS!W109="","",IFERROR(VLOOKUP(TRIM(DATOS_FORMS!W109),ESCALAS!$A$17:$B$20,2,0),"?"))</f>
        <v/>
      </c>
      <c r="X109" s="22" t="str">
        <f>IF(DATOS_FORMS!X109="","",IFERROR(VLOOKUP(TRIM(DATOS_FORMS!X109),ESCALAS!$A$17:$B$20,2,0),"?"))</f>
        <v/>
      </c>
      <c r="Y109" s="22" t="str">
        <f>IF(DATOS_FORMS!Y109="","",IFERROR(VLOOKUP(TRIM(DATOS_FORMS!Y109),ESCALAS!$A$17:$B$20,2,0),"?"))</f>
        <v/>
      </c>
      <c r="Z109" s="22" t="str">
        <f>IF(DATOS_FORMS!Z109="","",IFERROR(VLOOKUP(TRIM(DATOS_FORMS!Z109),ESCALAS!$A$17:$B$20,2,0),"?"))</f>
        <v/>
      </c>
      <c r="AA109" s="22" t="str">
        <f>IF(DATOS_FORMS!AA109="","",IFERROR(VLOOKUP(TRIM(DATOS_FORMS!AA109),ESCALAS!$A$17:$B$20,2,0),"?"))</f>
        <v/>
      </c>
      <c r="AB109" s="22" t="str">
        <f>IF(DATOS_FORMS!AB109="","",IFERROR(VLOOKUP(TRIM(DATOS_FORMS!AB109),ESCALAS!$A$17:$B$20,2,0),"?"))</f>
        <v/>
      </c>
      <c r="AC109" s="22" t="str">
        <f>IF(DATOS_FORMS!AC109="","",IFERROR(VLOOKUP(TRIM(DATOS_FORMS!AC109),ESCALAS!$A$25:$B$30,2,0),"?"))</f>
        <v/>
      </c>
      <c r="AD109" s="22" t="str">
        <f>IF(DATOS_FORMS!AD109="","",IFERROR(VLOOKUP(TRIM(DATOS_FORMS!AD109),ESCALAS!$A$25:$B$30,2,0),"?"))</f>
        <v/>
      </c>
      <c r="AE109" s="22" t="str">
        <f>IF(DATOS_FORMS!AE109="","",IFERROR(VLOOKUP(TRIM(DATOS_FORMS!AE109),ESCALAS!$A$25:$B$30,2,0),"?"))</f>
        <v/>
      </c>
      <c r="AF109" s="22" t="str">
        <f>IF(DATOS_FORMS!AF109="","",IFERROR(VLOOKUP(TRIM(DATOS_FORMS!AF109),ESCALAS!$A$25:$B$30,2,0),"?"))</f>
        <v/>
      </c>
      <c r="AG109" s="22" t="str">
        <f>IF(DATOS_FORMS!AG109="","",IFERROR(VLOOKUP(TRIM(DATOS_FORMS!AG109),ESCALAS!$A$25:$B$30,2,0),"?"))</f>
        <v/>
      </c>
      <c r="AH109" s="22" t="str">
        <f>IF(DATOS_FORMS!AH109="","",IFERROR(VLOOKUP(TRIM(DATOS_FORMS!AH109),ESCALAS!$A$25:$B$30,2,0),"?"))</f>
        <v/>
      </c>
      <c r="AI109" s="22" t="str">
        <f>IF(DATOS_FORMS!AI109="","",IFERROR(VLOOKUP(TRIM(DATOS_FORMS!AI109),ESCALAS!$A$25:$B$30,2,0),"?"))</f>
        <v/>
      </c>
      <c r="AJ109" s="22" t="str">
        <f>IF(DATOS_FORMS!AJ109="","",IFERROR(VLOOKUP(TRIM(DATOS_FORMS!AJ109),ESCALAS!$A$25:$B$30,2,0),"?"))</f>
        <v/>
      </c>
      <c r="AK109" s="22" t="str">
        <f>IF(DATOS_FORMS!AK109="","",IFERROR(VLOOKUP(TRIM(DATOS_FORMS!AK109),ESCALAS!$A$25:$B$30,2,0),"?"))</f>
        <v/>
      </c>
      <c r="AL109" s="22" t="str">
        <f>IF(DATOS_FORMS!AL109="","",IFERROR(VLOOKUP(TRIM(DATOS_FORMS!AL109),ESCALAS!$A$25:$B$30,2,0),"?"))</f>
        <v/>
      </c>
      <c r="AM109" s="22" t="str">
        <f>IF(DATOS_FORMS!AM109="","",IFERROR(VLOOKUP(TRIM(DATOS_FORMS!AM109),ESCALAS!$A$35:$B$41,2,0),"?"))</f>
        <v/>
      </c>
      <c r="AN109" s="22" t="str">
        <f>IF(DATOS_FORMS!AN109="","",IFERROR(VLOOKUP(TRIM(DATOS_FORMS!AN109),ESCALAS!$A$35:$B$41,2,0),"?"))</f>
        <v/>
      </c>
      <c r="AO109" s="22" t="str">
        <f>IF(DATOS_FORMS!AO109="","",IFERROR(VLOOKUP(TRIM(DATOS_FORMS!AO109),ESCALAS!$A$35:$B$41,2,0),"?"))</f>
        <v/>
      </c>
      <c r="AP109" s="22" t="str">
        <f>IF(DATOS_FORMS!AP109="","",IFERROR(VLOOKUP(TRIM(DATOS_FORMS!AP109),ESCALAS!$A$35:$B$41,2,0),"?"))</f>
        <v/>
      </c>
      <c r="AQ109" s="22" t="str">
        <f>IF(DATOS_FORMS!AQ109="","",IFERROR(VLOOKUP(TRIM(DATOS_FORMS!AQ109),ESCALAS!$A$35:$B$41,2,0),"?"))</f>
        <v/>
      </c>
      <c r="AR109" s="22" t="str">
        <f>IF(DATOS_FORMS!AR109="","",IFERROR(VLOOKUP(TRIM(DATOS_FORMS!AR109),ESCALAS!$A$35:$B$41,2,0),"?"))</f>
        <v/>
      </c>
      <c r="AS109" s="22" t="str">
        <f>IF(DATOS_FORMS!AS109="","",IFERROR(VLOOKUP(TRIM(DATOS_FORMS!AS109),ESCALAS!$A$35:$B$41,2,0),"?"))</f>
        <v/>
      </c>
      <c r="AT109" s="22" t="str">
        <f>IF(DATOS_FORMS!AT109="","",IFERROR(VLOOKUP(TRIM(DATOS_FORMS!AT109),ESCALAS!$A$35:$B$41,2,0),"?"))</f>
        <v/>
      </c>
      <c r="AU109" s="22" t="str">
        <f>IF(DATOS_FORMS!AU109="","",IFERROR(VLOOKUP(TRIM(DATOS_FORMS!AU109),ESCALAS!$A$35:$B$41,2,0),"?"))</f>
        <v/>
      </c>
      <c r="AV109" s="22" t="str">
        <f>IF(DATOS_FORMS!AV109="","",IFERROR(VLOOKUP(TRIM(DATOS_FORMS!AV109),ESCALAS!$A$46:$B$49,2,0),"?"))</f>
        <v/>
      </c>
      <c r="AW109" s="22" t="str">
        <f>IF(DATOS_FORMS!AW109="","",IFERROR(VLOOKUP(TRIM(DATOS_FORMS!AW109),ESCALAS!$A$46:$B$49,2,0),"?"))</f>
        <v/>
      </c>
      <c r="AX109" s="22" t="str">
        <f>IF(DATOS_FORMS!AX109="","",IFERROR(VLOOKUP(TRIM(DATOS_FORMS!AX109),ESCALAS!$A$46:$B$49,2,0),"?"))</f>
        <v/>
      </c>
      <c r="AY109" s="22" t="str">
        <f>IF(DATOS_FORMS!AY109="","",IFERROR(VLOOKUP(TRIM(DATOS_FORMS!AY109),ESCALAS!$A$46:$B$49,2,0),"?"))</f>
        <v/>
      </c>
      <c r="AZ109" s="22" t="str">
        <f>IF(DATOS_FORMS!AZ109="","",IFERROR(VLOOKUP(TRIM(DATOS_FORMS!AZ109),ESCALAS!$A$46:$B$49,2,0),"?"))</f>
        <v/>
      </c>
      <c r="BA109" s="22" t="str">
        <f>IF(DATOS_FORMS!BA109="","",IFERROR(VLOOKUP(TRIM(DATOS_FORMS!BA109),ESCALAS!$A$46:$B$49,2,0),"?"))</f>
        <v/>
      </c>
      <c r="BB109" s="22" t="str">
        <f>IF(DATOS_FORMS!BB109="","",IFERROR(VLOOKUP(TRIM(DATOS_FORMS!BB109),ESCALAS!$A$46:$B$49,2,0),"?"))</f>
        <v/>
      </c>
      <c r="BC109" s="22" t="str">
        <f>IF(DATOS_FORMS!BC109="","",IFERROR(VLOOKUP(TRIM(DATOS_FORMS!BC109),ESCALAS!$A$46:$B$49,2,0),"?"))</f>
        <v/>
      </c>
      <c r="BD109" s="22" t="str">
        <f>IF(DATOS_FORMS!BD109="","",IFERROR(VLOOKUP(TRIM(DATOS_FORMS!BD109),ESCALAS!$A$46:$B$49,2,0),"?"))</f>
        <v/>
      </c>
      <c r="BE109" s="22" t="str">
        <f>IF(DATOS_FORMS!BE109="","",IFERROR(VLOOKUP(TRIM(DATOS_FORMS!BE109),ESCALAS!$A$46:$B$49,2,0),"?"))</f>
        <v/>
      </c>
      <c r="BF109" s="22" t="str">
        <f>IF(DATOS_FORMS!BF109="","",IFERROR(VLOOKUP(TRIM(DATOS_FORMS!BF109),ESCALAS!$A$46:$B$49,2,0),"?"))</f>
        <v/>
      </c>
      <c r="BG109" s="22" t="str">
        <f>IF(DATOS_FORMS!BG109="","",IFERROR(VLOOKUP(TRIM(DATOS_FORMS!BG109),ESCALAS!$A$46:$B$49,2,0),"?"))</f>
        <v/>
      </c>
      <c r="BH109" s="22" t="str">
        <f>IF(DATOS_FORMS!BH109="","",IFERROR(VLOOKUP(TRIM(DATOS_FORMS!BH109),ESCALAS!$A$46:$B$49,2,0),"?"))</f>
        <v/>
      </c>
      <c r="BI109" s="22" t="str">
        <f>IF(DATOS_FORMS!BI109="","",IFERROR(VLOOKUP(TRIM(DATOS_FORMS!BI109),ESCALAS!$A$46:$B$49,2,0),"?"))</f>
        <v/>
      </c>
      <c r="BJ109" s="22" t="str">
        <f>IF(DATOS_FORMS!BJ109="","",IFERROR(VLOOKUP(TRIM(DATOS_FORMS!BJ109),ESCALAS!$A$46:$B$49,2,0),"?"))</f>
        <v/>
      </c>
    </row>
    <row r="110" spans="1:62" x14ac:dyDescent="0.25">
      <c r="A110" s="22" t="str">
        <f>IF(DATOS_FORMS!B110="","",ROW()-1)</f>
        <v/>
      </c>
      <c r="B110" s="22" t="str">
        <f>IF(DATOS_FORMS!B110="","",IFERROR(VALUE(TRIM(DATOS_FORMS!B110)),IFERROR(VALUE(LEFT(TRIM(DATOS_FORMS!B110),FIND(" ",TRIM(DATOS_FORMS!B110)&amp;" ")-1)),"?")))</f>
        <v/>
      </c>
      <c r="C110" s="22" t="str">
        <f>IF(DATOS_FORMS!C110="","",IFERROR(VLOOKUP(TRIM(DATOS_FORMS!C110),ESCALAS!$A$54:$B$55,2,0),"?"))</f>
        <v/>
      </c>
      <c r="D110" s="22" t="str">
        <f>IF(DATOS_FORMS!D110="","",IFERROR(VLOOKUP(TRIM(DATOS_FORMS!D110),ESCALAS!$A$67:$B$68,2,0),"?"))</f>
        <v/>
      </c>
      <c r="E110" s="23" t="str">
        <f>IF(DATOS_FORMS!E110="","",DATOS_FORMS!E110)</f>
        <v/>
      </c>
      <c r="F110" s="23" t="str">
        <f>IF(DATOS_FORMS!F110="","",DATOS_FORMS!F110)</f>
        <v/>
      </c>
      <c r="G110" s="22" t="str">
        <f>IF(DATOS_FORMS!G110="","",IFERROR(VLOOKUP(TRIM(DATOS_FORMS!G110),ESCALAS!$A$60:$B$62,2,0),"?"))</f>
        <v/>
      </c>
      <c r="H110" s="23" t="str">
        <f>IF(DATOS_FORMS!H110="","",DATOS_FORMS!H110)</f>
        <v/>
      </c>
      <c r="I110" s="22" t="str">
        <f>IF(DATOS_FORMS!I110="","",IFERROR(VLOOKUP(TRIM(DATOS_FORMS!I110),ESCALAS!$A$60:$B$62,2,0),"?"))</f>
        <v/>
      </c>
      <c r="J110" s="22" t="str">
        <f>IF(DATOS_FORMS!J110="","",IFERROR(VLOOKUP(TRIM(DATOS_FORMS!J110),ESCALAS!$A$73:$B$86,2,0),7))</f>
        <v/>
      </c>
      <c r="K110" s="22" t="str">
        <f>IF(DATOS_FORMS!K110="","",IFERROR(VLOOKUP(TRIM(DATOS_FORMS!K110),ESCALAS!$A$6:$B$12,2,0),"?"))</f>
        <v/>
      </c>
      <c r="L110" s="22" t="str">
        <f>IF(DATOS_FORMS!L110="","",IFERROR(VLOOKUP(TRIM(DATOS_FORMS!L110),ESCALAS!$A$6:$B$12,2,0),"?"))</f>
        <v/>
      </c>
      <c r="M110" s="22" t="str">
        <f>IF(DATOS_FORMS!M110="","",IFERROR(VLOOKUP(TRIM(DATOS_FORMS!M110),ESCALAS!$A$6:$B$12,2,0),"?"))</f>
        <v/>
      </c>
      <c r="N110" s="22" t="str">
        <f>IF(DATOS_FORMS!N110="","",IFERROR(VLOOKUP(TRIM(DATOS_FORMS!N110),ESCALAS!$A$6:$B$12,2,0),"?"))</f>
        <v/>
      </c>
      <c r="O110" s="22" t="str">
        <f>IF(DATOS_FORMS!O110="","",IFERROR(VLOOKUP(TRIM(DATOS_FORMS!O110),ESCALAS!$A$6:$B$12,2,0),"?"))</f>
        <v/>
      </c>
      <c r="P110" s="22" t="str">
        <f>IF(DATOS_FORMS!P110="","",IFERROR(VLOOKUP(TRIM(DATOS_FORMS!P110),ESCALAS!$A$6:$B$12,2,0),"?"))</f>
        <v/>
      </c>
      <c r="Q110" s="22" t="str">
        <f>IF(DATOS_FORMS!Q110="","",IFERROR(VLOOKUP(TRIM(DATOS_FORMS!Q110),ESCALAS!$A$6:$B$12,2,0),"?"))</f>
        <v/>
      </c>
      <c r="R110" s="22" t="str">
        <f>IF(DATOS_FORMS!R110="","",IFERROR(VLOOKUP(TRIM(DATOS_FORMS!R110),ESCALAS!$A$6:$B$12,2,0),"?"))</f>
        <v/>
      </c>
      <c r="S110" s="22" t="str">
        <f>IF(DATOS_FORMS!S110="","",IFERROR(VLOOKUP(TRIM(DATOS_FORMS!S110),ESCALAS!$A$6:$B$12,2,0),"?"))</f>
        <v/>
      </c>
      <c r="T110" s="22" t="str">
        <f>IF(DATOS_FORMS!T110="","",IFERROR(VLOOKUP(TRIM(DATOS_FORMS!T110),ESCALAS!$A$6:$B$12,2,0),"?"))</f>
        <v/>
      </c>
      <c r="U110" s="22" t="str">
        <f>IF(DATOS_FORMS!U110="","",IFERROR(VLOOKUP(TRIM(DATOS_FORMS!U110),ESCALAS!$A$17:$B$20,2,0),"?"))</f>
        <v/>
      </c>
      <c r="V110" s="22" t="str">
        <f>IF(DATOS_FORMS!V110="","",IFERROR(VLOOKUP(TRIM(DATOS_FORMS!V110),ESCALAS!$A$17:$B$20,2,0),"?"))</f>
        <v/>
      </c>
      <c r="W110" s="22" t="str">
        <f>IF(DATOS_FORMS!W110="","",IFERROR(VLOOKUP(TRIM(DATOS_FORMS!W110),ESCALAS!$A$17:$B$20,2,0),"?"))</f>
        <v/>
      </c>
      <c r="X110" s="22" t="str">
        <f>IF(DATOS_FORMS!X110="","",IFERROR(VLOOKUP(TRIM(DATOS_FORMS!X110),ESCALAS!$A$17:$B$20,2,0),"?"))</f>
        <v/>
      </c>
      <c r="Y110" s="22" t="str">
        <f>IF(DATOS_FORMS!Y110="","",IFERROR(VLOOKUP(TRIM(DATOS_FORMS!Y110),ESCALAS!$A$17:$B$20,2,0),"?"))</f>
        <v/>
      </c>
      <c r="Z110" s="22" t="str">
        <f>IF(DATOS_FORMS!Z110="","",IFERROR(VLOOKUP(TRIM(DATOS_FORMS!Z110),ESCALAS!$A$17:$B$20,2,0),"?"))</f>
        <v/>
      </c>
      <c r="AA110" s="22" t="str">
        <f>IF(DATOS_FORMS!AA110="","",IFERROR(VLOOKUP(TRIM(DATOS_FORMS!AA110),ESCALAS!$A$17:$B$20,2,0),"?"))</f>
        <v/>
      </c>
      <c r="AB110" s="22" t="str">
        <f>IF(DATOS_FORMS!AB110="","",IFERROR(VLOOKUP(TRIM(DATOS_FORMS!AB110),ESCALAS!$A$17:$B$20,2,0),"?"))</f>
        <v/>
      </c>
      <c r="AC110" s="22" t="str">
        <f>IF(DATOS_FORMS!AC110="","",IFERROR(VLOOKUP(TRIM(DATOS_FORMS!AC110),ESCALAS!$A$25:$B$30,2,0),"?"))</f>
        <v/>
      </c>
      <c r="AD110" s="22" t="str">
        <f>IF(DATOS_FORMS!AD110="","",IFERROR(VLOOKUP(TRIM(DATOS_FORMS!AD110),ESCALAS!$A$25:$B$30,2,0),"?"))</f>
        <v/>
      </c>
      <c r="AE110" s="22" t="str">
        <f>IF(DATOS_FORMS!AE110="","",IFERROR(VLOOKUP(TRIM(DATOS_FORMS!AE110),ESCALAS!$A$25:$B$30,2,0),"?"))</f>
        <v/>
      </c>
      <c r="AF110" s="22" t="str">
        <f>IF(DATOS_FORMS!AF110="","",IFERROR(VLOOKUP(TRIM(DATOS_FORMS!AF110),ESCALAS!$A$25:$B$30,2,0),"?"))</f>
        <v/>
      </c>
      <c r="AG110" s="22" t="str">
        <f>IF(DATOS_FORMS!AG110="","",IFERROR(VLOOKUP(TRIM(DATOS_FORMS!AG110),ESCALAS!$A$25:$B$30,2,0),"?"))</f>
        <v/>
      </c>
      <c r="AH110" s="22" t="str">
        <f>IF(DATOS_FORMS!AH110="","",IFERROR(VLOOKUP(TRIM(DATOS_FORMS!AH110),ESCALAS!$A$25:$B$30,2,0),"?"))</f>
        <v/>
      </c>
      <c r="AI110" s="22" t="str">
        <f>IF(DATOS_FORMS!AI110="","",IFERROR(VLOOKUP(TRIM(DATOS_FORMS!AI110),ESCALAS!$A$25:$B$30,2,0),"?"))</f>
        <v/>
      </c>
      <c r="AJ110" s="22" t="str">
        <f>IF(DATOS_FORMS!AJ110="","",IFERROR(VLOOKUP(TRIM(DATOS_FORMS!AJ110),ESCALAS!$A$25:$B$30,2,0),"?"))</f>
        <v/>
      </c>
      <c r="AK110" s="22" t="str">
        <f>IF(DATOS_FORMS!AK110="","",IFERROR(VLOOKUP(TRIM(DATOS_FORMS!AK110),ESCALAS!$A$25:$B$30,2,0),"?"))</f>
        <v/>
      </c>
      <c r="AL110" s="22" t="str">
        <f>IF(DATOS_FORMS!AL110="","",IFERROR(VLOOKUP(TRIM(DATOS_FORMS!AL110),ESCALAS!$A$25:$B$30,2,0),"?"))</f>
        <v/>
      </c>
      <c r="AM110" s="22" t="str">
        <f>IF(DATOS_FORMS!AM110="","",IFERROR(VLOOKUP(TRIM(DATOS_FORMS!AM110),ESCALAS!$A$35:$B$41,2,0),"?"))</f>
        <v/>
      </c>
      <c r="AN110" s="22" t="str">
        <f>IF(DATOS_FORMS!AN110="","",IFERROR(VLOOKUP(TRIM(DATOS_FORMS!AN110),ESCALAS!$A$35:$B$41,2,0),"?"))</f>
        <v/>
      </c>
      <c r="AO110" s="22" t="str">
        <f>IF(DATOS_FORMS!AO110="","",IFERROR(VLOOKUP(TRIM(DATOS_FORMS!AO110),ESCALAS!$A$35:$B$41,2,0),"?"))</f>
        <v/>
      </c>
      <c r="AP110" s="22" t="str">
        <f>IF(DATOS_FORMS!AP110="","",IFERROR(VLOOKUP(TRIM(DATOS_FORMS!AP110),ESCALAS!$A$35:$B$41,2,0),"?"))</f>
        <v/>
      </c>
      <c r="AQ110" s="22" t="str">
        <f>IF(DATOS_FORMS!AQ110="","",IFERROR(VLOOKUP(TRIM(DATOS_FORMS!AQ110),ESCALAS!$A$35:$B$41,2,0),"?"))</f>
        <v/>
      </c>
      <c r="AR110" s="22" t="str">
        <f>IF(DATOS_FORMS!AR110="","",IFERROR(VLOOKUP(TRIM(DATOS_FORMS!AR110),ESCALAS!$A$35:$B$41,2,0),"?"))</f>
        <v/>
      </c>
      <c r="AS110" s="22" t="str">
        <f>IF(DATOS_FORMS!AS110="","",IFERROR(VLOOKUP(TRIM(DATOS_FORMS!AS110),ESCALAS!$A$35:$B$41,2,0),"?"))</f>
        <v/>
      </c>
      <c r="AT110" s="22" t="str">
        <f>IF(DATOS_FORMS!AT110="","",IFERROR(VLOOKUP(TRIM(DATOS_FORMS!AT110),ESCALAS!$A$35:$B$41,2,0),"?"))</f>
        <v/>
      </c>
      <c r="AU110" s="22" t="str">
        <f>IF(DATOS_FORMS!AU110="","",IFERROR(VLOOKUP(TRIM(DATOS_FORMS!AU110),ESCALAS!$A$35:$B$41,2,0),"?"))</f>
        <v/>
      </c>
      <c r="AV110" s="22" t="str">
        <f>IF(DATOS_FORMS!AV110="","",IFERROR(VLOOKUP(TRIM(DATOS_FORMS!AV110),ESCALAS!$A$46:$B$49,2,0),"?"))</f>
        <v/>
      </c>
      <c r="AW110" s="22" t="str">
        <f>IF(DATOS_FORMS!AW110="","",IFERROR(VLOOKUP(TRIM(DATOS_FORMS!AW110),ESCALAS!$A$46:$B$49,2,0),"?"))</f>
        <v/>
      </c>
      <c r="AX110" s="22" t="str">
        <f>IF(DATOS_FORMS!AX110="","",IFERROR(VLOOKUP(TRIM(DATOS_FORMS!AX110),ESCALAS!$A$46:$B$49,2,0),"?"))</f>
        <v/>
      </c>
      <c r="AY110" s="22" t="str">
        <f>IF(DATOS_FORMS!AY110="","",IFERROR(VLOOKUP(TRIM(DATOS_FORMS!AY110),ESCALAS!$A$46:$B$49,2,0),"?"))</f>
        <v/>
      </c>
      <c r="AZ110" s="22" t="str">
        <f>IF(DATOS_FORMS!AZ110="","",IFERROR(VLOOKUP(TRIM(DATOS_FORMS!AZ110),ESCALAS!$A$46:$B$49,2,0),"?"))</f>
        <v/>
      </c>
      <c r="BA110" s="22" t="str">
        <f>IF(DATOS_FORMS!BA110="","",IFERROR(VLOOKUP(TRIM(DATOS_FORMS!BA110),ESCALAS!$A$46:$B$49,2,0),"?"))</f>
        <v/>
      </c>
      <c r="BB110" s="22" t="str">
        <f>IF(DATOS_FORMS!BB110="","",IFERROR(VLOOKUP(TRIM(DATOS_FORMS!BB110),ESCALAS!$A$46:$B$49,2,0),"?"))</f>
        <v/>
      </c>
      <c r="BC110" s="22" t="str">
        <f>IF(DATOS_FORMS!BC110="","",IFERROR(VLOOKUP(TRIM(DATOS_FORMS!BC110),ESCALAS!$A$46:$B$49,2,0),"?"))</f>
        <v/>
      </c>
      <c r="BD110" s="22" t="str">
        <f>IF(DATOS_FORMS!BD110="","",IFERROR(VLOOKUP(TRIM(DATOS_FORMS!BD110),ESCALAS!$A$46:$B$49,2,0),"?"))</f>
        <v/>
      </c>
      <c r="BE110" s="22" t="str">
        <f>IF(DATOS_FORMS!BE110="","",IFERROR(VLOOKUP(TRIM(DATOS_FORMS!BE110),ESCALAS!$A$46:$B$49,2,0),"?"))</f>
        <v/>
      </c>
      <c r="BF110" s="22" t="str">
        <f>IF(DATOS_FORMS!BF110="","",IFERROR(VLOOKUP(TRIM(DATOS_FORMS!BF110),ESCALAS!$A$46:$B$49,2,0),"?"))</f>
        <v/>
      </c>
      <c r="BG110" s="22" t="str">
        <f>IF(DATOS_FORMS!BG110="","",IFERROR(VLOOKUP(TRIM(DATOS_FORMS!BG110),ESCALAS!$A$46:$B$49,2,0),"?"))</f>
        <v/>
      </c>
      <c r="BH110" s="22" t="str">
        <f>IF(DATOS_FORMS!BH110="","",IFERROR(VLOOKUP(TRIM(DATOS_FORMS!BH110),ESCALAS!$A$46:$B$49,2,0),"?"))</f>
        <v/>
      </c>
      <c r="BI110" s="22" t="str">
        <f>IF(DATOS_FORMS!BI110="","",IFERROR(VLOOKUP(TRIM(DATOS_FORMS!BI110),ESCALAS!$A$46:$B$49,2,0),"?"))</f>
        <v/>
      </c>
      <c r="BJ110" s="22" t="str">
        <f>IF(DATOS_FORMS!BJ110="","",IFERROR(VLOOKUP(TRIM(DATOS_FORMS!BJ110),ESCALAS!$A$46:$B$49,2,0),"?"))</f>
        <v/>
      </c>
    </row>
    <row r="111" spans="1:62" x14ac:dyDescent="0.25">
      <c r="A111" s="22" t="str">
        <f>IF(DATOS_FORMS!B111="","",ROW()-1)</f>
        <v/>
      </c>
      <c r="B111" s="22" t="str">
        <f>IF(DATOS_FORMS!B111="","",IFERROR(VALUE(TRIM(DATOS_FORMS!B111)),IFERROR(VALUE(LEFT(TRIM(DATOS_FORMS!B111),FIND(" ",TRIM(DATOS_FORMS!B111)&amp;" ")-1)),"?")))</f>
        <v/>
      </c>
      <c r="C111" s="22" t="str">
        <f>IF(DATOS_FORMS!C111="","",IFERROR(VLOOKUP(TRIM(DATOS_FORMS!C111),ESCALAS!$A$54:$B$55,2,0),"?"))</f>
        <v/>
      </c>
      <c r="D111" s="22" t="str">
        <f>IF(DATOS_FORMS!D111="","",IFERROR(VLOOKUP(TRIM(DATOS_FORMS!D111),ESCALAS!$A$67:$B$68,2,0),"?"))</f>
        <v/>
      </c>
      <c r="E111" s="23" t="str">
        <f>IF(DATOS_FORMS!E111="","",DATOS_FORMS!E111)</f>
        <v/>
      </c>
      <c r="F111" s="23" t="str">
        <f>IF(DATOS_FORMS!F111="","",DATOS_FORMS!F111)</f>
        <v/>
      </c>
      <c r="G111" s="22" t="str">
        <f>IF(DATOS_FORMS!G111="","",IFERROR(VLOOKUP(TRIM(DATOS_FORMS!G111),ESCALAS!$A$60:$B$62,2,0),"?"))</f>
        <v/>
      </c>
      <c r="H111" s="23" t="str">
        <f>IF(DATOS_FORMS!H111="","",DATOS_FORMS!H111)</f>
        <v/>
      </c>
      <c r="I111" s="22" t="str">
        <f>IF(DATOS_FORMS!I111="","",IFERROR(VLOOKUP(TRIM(DATOS_FORMS!I111),ESCALAS!$A$60:$B$62,2,0),"?"))</f>
        <v/>
      </c>
      <c r="J111" s="22" t="str">
        <f>IF(DATOS_FORMS!J111="","",IFERROR(VLOOKUP(TRIM(DATOS_FORMS!J111),ESCALAS!$A$73:$B$86,2,0),7))</f>
        <v/>
      </c>
      <c r="K111" s="22" t="str">
        <f>IF(DATOS_FORMS!K111="","",IFERROR(VLOOKUP(TRIM(DATOS_FORMS!K111),ESCALAS!$A$6:$B$12,2,0),"?"))</f>
        <v/>
      </c>
      <c r="L111" s="22" t="str">
        <f>IF(DATOS_FORMS!L111="","",IFERROR(VLOOKUP(TRIM(DATOS_FORMS!L111),ESCALAS!$A$6:$B$12,2,0),"?"))</f>
        <v/>
      </c>
      <c r="M111" s="22" t="str">
        <f>IF(DATOS_FORMS!M111="","",IFERROR(VLOOKUP(TRIM(DATOS_FORMS!M111),ESCALAS!$A$6:$B$12,2,0),"?"))</f>
        <v/>
      </c>
      <c r="N111" s="22" t="str">
        <f>IF(DATOS_FORMS!N111="","",IFERROR(VLOOKUP(TRIM(DATOS_FORMS!N111),ESCALAS!$A$6:$B$12,2,0),"?"))</f>
        <v/>
      </c>
      <c r="O111" s="22" t="str">
        <f>IF(DATOS_FORMS!O111="","",IFERROR(VLOOKUP(TRIM(DATOS_FORMS!O111),ESCALAS!$A$6:$B$12,2,0),"?"))</f>
        <v/>
      </c>
      <c r="P111" s="22" t="str">
        <f>IF(DATOS_FORMS!P111="","",IFERROR(VLOOKUP(TRIM(DATOS_FORMS!P111),ESCALAS!$A$6:$B$12,2,0),"?"))</f>
        <v/>
      </c>
      <c r="Q111" s="22" t="str">
        <f>IF(DATOS_FORMS!Q111="","",IFERROR(VLOOKUP(TRIM(DATOS_FORMS!Q111),ESCALAS!$A$6:$B$12,2,0),"?"))</f>
        <v/>
      </c>
      <c r="R111" s="22" t="str">
        <f>IF(DATOS_FORMS!R111="","",IFERROR(VLOOKUP(TRIM(DATOS_FORMS!R111),ESCALAS!$A$6:$B$12,2,0),"?"))</f>
        <v/>
      </c>
      <c r="S111" s="22" t="str">
        <f>IF(DATOS_FORMS!S111="","",IFERROR(VLOOKUP(TRIM(DATOS_FORMS!S111),ESCALAS!$A$6:$B$12,2,0),"?"))</f>
        <v/>
      </c>
      <c r="T111" s="22" t="str">
        <f>IF(DATOS_FORMS!T111="","",IFERROR(VLOOKUP(TRIM(DATOS_FORMS!T111),ESCALAS!$A$6:$B$12,2,0),"?"))</f>
        <v/>
      </c>
      <c r="U111" s="22" t="str">
        <f>IF(DATOS_FORMS!U111="","",IFERROR(VLOOKUP(TRIM(DATOS_FORMS!U111),ESCALAS!$A$17:$B$20,2,0),"?"))</f>
        <v/>
      </c>
      <c r="V111" s="22" t="str">
        <f>IF(DATOS_FORMS!V111="","",IFERROR(VLOOKUP(TRIM(DATOS_FORMS!V111),ESCALAS!$A$17:$B$20,2,0),"?"))</f>
        <v/>
      </c>
      <c r="W111" s="22" t="str">
        <f>IF(DATOS_FORMS!W111="","",IFERROR(VLOOKUP(TRIM(DATOS_FORMS!W111),ESCALAS!$A$17:$B$20,2,0),"?"))</f>
        <v/>
      </c>
      <c r="X111" s="22" t="str">
        <f>IF(DATOS_FORMS!X111="","",IFERROR(VLOOKUP(TRIM(DATOS_FORMS!X111),ESCALAS!$A$17:$B$20,2,0),"?"))</f>
        <v/>
      </c>
      <c r="Y111" s="22" t="str">
        <f>IF(DATOS_FORMS!Y111="","",IFERROR(VLOOKUP(TRIM(DATOS_FORMS!Y111),ESCALAS!$A$17:$B$20,2,0),"?"))</f>
        <v/>
      </c>
      <c r="Z111" s="22" t="str">
        <f>IF(DATOS_FORMS!Z111="","",IFERROR(VLOOKUP(TRIM(DATOS_FORMS!Z111),ESCALAS!$A$17:$B$20,2,0),"?"))</f>
        <v/>
      </c>
      <c r="AA111" s="22" t="str">
        <f>IF(DATOS_FORMS!AA111="","",IFERROR(VLOOKUP(TRIM(DATOS_FORMS!AA111),ESCALAS!$A$17:$B$20,2,0),"?"))</f>
        <v/>
      </c>
      <c r="AB111" s="22" t="str">
        <f>IF(DATOS_FORMS!AB111="","",IFERROR(VLOOKUP(TRIM(DATOS_FORMS!AB111),ESCALAS!$A$17:$B$20,2,0),"?"))</f>
        <v/>
      </c>
      <c r="AC111" s="22" t="str">
        <f>IF(DATOS_FORMS!AC111="","",IFERROR(VLOOKUP(TRIM(DATOS_FORMS!AC111),ESCALAS!$A$25:$B$30,2,0),"?"))</f>
        <v/>
      </c>
      <c r="AD111" s="22" t="str">
        <f>IF(DATOS_FORMS!AD111="","",IFERROR(VLOOKUP(TRIM(DATOS_FORMS!AD111),ESCALAS!$A$25:$B$30,2,0),"?"))</f>
        <v/>
      </c>
      <c r="AE111" s="22" t="str">
        <f>IF(DATOS_FORMS!AE111="","",IFERROR(VLOOKUP(TRIM(DATOS_FORMS!AE111),ESCALAS!$A$25:$B$30,2,0),"?"))</f>
        <v/>
      </c>
      <c r="AF111" s="22" t="str">
        <f>IF(DATOS_FORMS!AF111="","",IFERROR(VLOOKUP(TRIM(DATOS_FORMS!AF111),ESCALAS!$A$25:$B$30,2,0),"?"))</f>
        <v/>
      </c>
      <c r="AG111" s="22" t="str">
        <f>IF(DATOS_FORMS!AG111="","",IFERROR(VLOOKUP(TRIM(DATOS_FORMS!AG111),ESCALAS!$A$25:$B$30,2,0),"?"))</f>
        <v/>
      </c>
      <c r="AH111" s="22" t="str">
        <f>IF(DATOS_FORMS!AH111="","",IFERROR(VLOOKUP(TRIM(DATOS_FORMS!AH111),ESCALAS!$A$25:$B$30,2,0),"?"))</f>
        <v/>
      </c>
      <c r="AI111" s="22" t="str">
        <f>IF(DATOS_FORMS!AI111="","",IFERROR(VLOOKUP(TRIM(DATOS_FORMS!AI111),ESCALAS!$A$25:$B$30,2,0),"?"))</f>
        <v/>
      </c>
      <c r="AJ111" s="22" t="str">
        <f>IF(DATOS_FORMS!AJ111="","",IFERROR(VLOOKUP(TRIM(DATOS_FORMS!AJ111),ESCALAS!$A$25:$B$30,2,0),"?"))</f>
        <v/>
      </c>
      <c r="AK111" s="22" t="str">
        <f>IF(DATOS_FORMS!AK111="","",IFERROR(VLOOKUP(TRIM(DATOS_FORMS!AK111),ESCALAS!$A$25:$B$30,2,0),"?"))</f>
        <v/>
      </c>
      <c r="AL111" s="22" t="str">
        <f>IF(DATOS_FORMS!AL111="","",IFERROR(VLOOKUP(TRIM(DATOS_FORMS!AL111),ESCALAS!$A$25:$B$30,2,0),"?"))</f>
        <v/>
      </c>
      <c r="AM111" s="22" t="str">
        <f>IF(DATOS_FORMS!AM111="","",IFERROR(VLOOKUP(TRIM(DATOS_FORMS!AM111),ESCALAS!$A$35:$B$41,2,0),"?"))</f>
        <v/>
      </c>
      <c r="AN111" s="22" t="str">
        <f>IF(DATOS_FORMS!AN111="","",IFERROR(VLOOKUP(TRIM(DATOS_FORMS!AN111),ESCALAS!$A$35:$B$41,2,0),"?"))</f>
        <v/>
      </c>
      <c r="AO111" s="22" t="str">
        <f>IF(DATOS_FORMS!AO111="","",IFERROR(VLOOKUP(TRIM(DATOS_FORMS!AO111),ESCALAS!$A$35:$B$41,2,0),"?"))</f>
        <v/>
      </c>
      <c r="AP111" s="22" t="str">
        <f>IF(DATOS_FORMS!AP111="","",IFERROR(VLOOKUP(TRIM(DATOS_FORMS!AP111),ESCALAS!$A$35:$B$41,2,0),"?"))</f>
        <v/>
      </c>
      <c r="AQ111" s="22" t="str">
        <f>IF(DATOS_FORMS!AQ111="","",IFERROR(VLOOKUP(TRIM(DATOS_FORMS!AQ111),ESCALAS!$A$35:$B$41,2,0),"?"))</f>
        <v/>
      </c>
      <c r="AR111" s="22" t="str">
        <f>IF(DATOS_FORMS!AR111="","",IFERROR(VLOOKUP(TRIM(DATOS_FORMS!AR111),ESCALAS!$A$35:$B$41,2,0),"?"))</f>
        <v/>
      </c>
      <c r="AS111" s="22" t="str">
        <f>IF(DATOS_FORMS!AS111="","",IFERROR(VLOOKUP(TRIM(DATOS_FORMS!AS111),ESCALAS!$A$35:$B$41,2,0),"?"))</f>
        <v/>
      </c>
      <c r="AT111" s="22" t="str">
        <f>IF(DATOS_FORMS!AT111="","",IFERROR(VLOOKUP(TRIM(DATOS_FORMS!AT111),ESCALAS!$A$35:$B$41,2,0),"?"))</f>
        <v/>
      </c>
      <c r="AU111" s="22" t="str">
        <f>IF(DATOS_FORMS!AU111="","",IFERROR(VLOOKUP(TRIM(DATOS_FORMS!AU111),ESCALAS!$A$35:$B$41,2,0),"?"))</f>
        <v/>
      </c>
      <c r="AV111" s="22" t="str">
        <f>IF(DATOS_FORMS!AV111="","",IFERROR(VLOOKUP(TRIM(DATOS_FORMS!AV111),ESCALAS!$A$46:$B$49,2,0),"?"))</f>
        <v/>
      </c>
      <c r="AW111" s="22" t="str">
        <f>IF(DATOS_FORMS!AW111="","",IFERROR(VLOOKUP(TRIM(DATOS_FORMS!AW111),ESCALAS!$A$46:$B$49,2,0),"?"))</f>
        <v/>
      </c>
      <c r="AX111" s="22" t="str">
        <f>IF(DATOS_FORMS!AX111="","",IFERROR(VLOOKUP(TRIM(DATOS_FORMS!AX111),ESCALAS!$A$46:$B$49,2,0),"?"))</f>
        <v/>
      </c>
      <c r="AY111" s="22" t="str">
        <f>IF(DATOS_FORMS!AY111="","",IFERROR(VLOOKUP(TRIM(DATOS_FORMS!AY111),ESCALAS!$A$46:$B$49,2,0),"?"))</f>
        <v/>
      </c>
      <c r="AZ111" s="22" t="str">
        <f>IF(DATOS_FORMS!AZ111="","",IFERROR(VLOOKUP(TRIM(DATOS_FORMS!AZ111),ESCALAS!$A$46:$B$49,2,0),"?"))</f>
        <v/>
      </c>
      <c r="BA111" s="22" t="str">
        <f>IF(DATOS_FORMS!BA111="","",IFERROR(VLOOKUP(TRIM(DATOS_FORMS!BA111),ESCALAS!$A$46:$B$49,2,0),"?"))</f>
        <v/>
      </c>
      <c r="BB111" s="22" t="str">
        <f>IF(DATOS_FORMS!BB111="","",IFERROR(VLOOKUP(TRIM(DATOS_FORMS!BB111),ESCALAS!$A$46:$B$49,2,0),"?"))</f>
        <v/>
      </c>
      <c r="BC111" s="22" t="str">
        <f>IF(DATOS_FORMS!BC111="","",IFERROR(VLOOKUP(TRIM(DATOS_FORMS!BC111),ESCALAS!$A$46:$B$49,2,0),"?"))</f>
        <v/>
      </c>
      <c r="BD111" s="22" t="str">
        <f>IF(DATOS_FORMS!BD111="","",IFERROR(VLOOKUP(TRIM(DATOS_FORMS!BD111),ESCALAS!$A$46:$B$49,2,0),"?"))</f>
        <v/>
      </c>
      <c r="BE111" s="22" t="str">
        <f>IF(DATOS_FORMS!BE111="","",IFERROR(VLOOKUP(TRIM(DATOS_FORMS!BE111),ESCALAS!$A$46:$B$49,2,0),"?"))</f>
        <v/>
      </c>
      <c r="BF111" s="22" t="str">
        <f>IF(DATOS_FORMS!BF111="","",IFERROR(VLOOKUP(TRIM(DATOS_FORMS!BF111),ESCALAS!$A$46:$B$49,2,0),"?"))</f>
        <v/>
      </c>
      <c r="BG111" s="22" t="str">
        <f>IF(DATOS_FORMS!BG111="","",IFERROR(VLOOKUP(TRIM(DATOS_FORMS!BG111),ESCALAS!$A$46:$B$49,2,0),"?"))</f>
        <v/>
      </c>
      <c r="BH111" s="22" t="str">
        <f>IF(DATOS_FORMS!BH111="","",IFERROR(VLOOKUP(TRIM(DATOS_FORMS!BH111),ESCALAS!$A$46:$B$49,2,0),"?"))</f>
        <v/>
      </c>
      <c r="BI111" s="22" t="str">
        <f>IF(DATOS_FORMS!BI111="","",IFERROR(VLOOKUP(TRIM(DATOS_FORMS!BI111),ESCALAS!$A$46:$B$49,2,0),"?"))</f>
        <v/>
      </c>
      <c r="BJ111" s="22" t="str">
        <f>IF(DATOS_FORMS!BJ111="","",IFERROR(VLOOKUP(TRIM(DATOS_FORMS!BJ111),ESCALAS!$A$46:$B$49,2,0),"?"))</f>
        <v/>
      </c>
    </row>
    <row r="112" spans="1:62" x14ac:dyDescent="0.25">
      <c r="A112" s="22" t="str">
        <f>IF(DATOS_FORMS!B112="","",ROW()-1)</f>
        <v/>
      </c>
      <c r="B112" s="22" t="str">
        <f>IF(DATOS_FORMS!B112="","",IFERROR(VALUE(TRIM(DATOS_FORMS!B112)),IFERROR(VALUE(LEFT(TRIM(DATOS_FORMS!B112),FIND(" ",TRIM(DATOS_FORMS!B112)&amp;" ")-1)),"?")))</f>
        <v/>
      </c>
      <c r="C112" s="22" t="str">
        <f>IF(DATOS_FORMS!C112="","",IFERROR(VLOOKUP(TRIM(DATOS_FORMS!C112),ESCALAS!$A$54:$B$55,2,0),"?"))</f>
        <v/>
      </c>
      <c r="D112" s="22" t="str">
        <f>IF(DATOS_FORMS!D112="","",IFERROR(VLOOKUP(TRIM(DATOS_FORMS!D112),ESCALAS!$A$67:$B$68,2,0),"?"))</f>
        <v/>
      </c>
      <c r="E112" s="23" t="str">
        <f>IF(DATOS_FORMS!E112="","",DATOS_FORMS!E112)</f>
        <v/>
      </c>
      <c r="F112" s="23" t="str">
        <f>IF(DATOS_FORMS!F112="","",DATOS_FORMS!F112)</f>
        <v/>
      </c>
      <c r="G112" s="22" t="str">
        <f>IF(DATOS_FORMS!G112="","",IFERROR(VLOOKUP(TRIM(DATOS_FORMS!G112),ESCALAS!$A$60:$B$62,2,0),"?"))</f>
        <v/>
      </c>
      <c r="H112" s="23" t="str">
        <f>IF(DATOS_FORMS!H112="","",DATOS_FORMS!H112)</f>
        <v/>
      </c>
      <c r="I112" s="22" t="str">
        <f>IF(DATOS_FORMS!I112="","",IFERROR(VLOOKUP(TRIM(DATOS_FORMS!I112),ESCALAS!$A$60:$B$62,2,0),"?"))</f>
        <v/>
      </c>
      <c r="J112" s="22" t="str">
        <f>IF(DATOS_FORMS!J112="","",IFERROR(VLOOKUP(TRIM(DATOS_FORMS!J112),ESCALAS!$A$73:$B$86,2,0),7))</f>
        <v/>
      </c>
      <c r="K112" s="22" t="str">
        <f>IF(DATOS_FORMS!K112="","",IFERROR(VLOOKUP(TRIM(DATOS_FORMS!K112),ESCALAS!$A$6:$B$12,2,0),"?"))</f>
        <v/>
      </c>
      <c r="L112" s="22" t="str">
        <f>IF(DATOS_FORMS!L112="","",IFERROR(VLOOKUP(TRIM(DATOS_FORMS!L112),ESCALAS!$A$6:$B$12,2,0),"?"))</f>
        <v/>
      </c>
      <c r="M112" s="22" t="str">
        <f>IF(DATOS_FORMS!M112="","",IFERROR(VLOOKUP(TRIM(DATOS_FORMS!M112),ESCALAS!$A$6:$B$12,2,0),"?"))</f>
        <v/>
      </c>
      <c r="N112" s="22" t="str">
        <f>IF(DATOS_FORMS!N112="","",IFERROR(VLOOKUP(TRIM(DATOS_FORMS!N112),ESCALAS!$A$6:$B$12,2,0),"?"))</f>
        <v/>
      </c>
      <c r="O112" s="22" t="str">
        <f>IF(DATOS_FORMS!O112="","",IFERROR(VLOOKUP(TRIM(DATOS_FORMS!O112),ESCALAS!$A$6:$B$12,2,0),"?"))</f>
        <v/>
      </c>
      <c r="P112" s="22" t="str">
        <f>IF(DATOS_FORMS!P112="","",IFERROR(VLOOKUP(TRIM(DATOS_FORMS!P112),ESCALAS!$A$6:$B$12,2,0),"?"))</f>
        <v/>
      </c>
      <c r="Q112" s="22" t="str">
        <f>IF(DATOS_FORMS!Q112="","",IFERROR(VLOOKUP(TRIM(DATOS_FORMS!Q112),ESCALAS!$A$6:$B$12,2,0),"?"))</f>
        <v/>
      </c>
      <c r="R112" s="22" t="str">
        <f>IF(DATOS_FORMS!R112="","",IFERROR(VLOOKUP(TRIM(DATOS_FORMS!R112),ESCALAS!$A$6:$B$12,2,0),"?"))</f>
        <v/>
      </c>
      <c r="S112" s="22" t="str">
        <f>IF(DATOS_FORMS!S112="","",IFERROR(VLOOKUP(TRIM(DATOS_FORMS!S112),ESCALAS!$A$6:$B$12,2,0),"?"))</f>
        <v/>
      </c>
      <c r="T112" s="22" t="str">
        <f>IF(DATOS_FORMS!T112="","",IFERROR(VLOOKUP(TRIM(DATOS_FORMS!T112),ESCALAS!$A$6:$B$12,2,0),"?"))</f>
        <v/>
      </c>
      <c r="U112" s="22" t="str">
        <f>IF(DATOS_FORMS!U112="","",IFERROR(VLOOKUP(TRIM(DATOS_FORMS!U112),ESCALAS!$A$17:$B$20,2,0),"?"))</f>
        <v/>
      </c>
      <c r="V112" s="22" t="str">
        <f>IF(DATOS_FORMS!V112="","",IFERROR(VLOOKUP(TRIM(DATOS_FORMS!V112),ESCALAS!$A$17:$B$20,2,0),"?"))</f>
        <v/>
      </c>
      <c r="W112" s="22" t="str">
        <f>IF(DATOS_FORMS!W112="","",IFERROR(VLOOKUP(TRIM(DATOS_FORMS!W112),ESCALAS!$A$17:$B$20,2,0),"?"))</f>
        <v/>
      </c>
      <c r="X112" s="22" t="str">
        <f>IF(DATOS_FORMS!X112="","",IFERROR(VLOOKUP(TRIM(DATOS_FORMS!X112),ESCALAS!$A$17:$B$20,2,0),"?"))</f>
        <v/>
      </c>
      <c r="Y112" s="22" t="str">
        <f>IF(DATOS_FORMS!Y112="","",IFERROR(VLOOKUP(TRIM(DATOS_FORMS!Y112),ESCALAS!$A$17:$B$20,2,0),"?"))</f>
        <v/>
      </c>
      <c r="Z112" s="22" t="str">
        <f>IF(DATOS_FORMS!Z112="","",IFERROR(VLOOKUP(TRIM(DATOS_FORMS!Z112),ESCALAS!$A$17:$B$20,2,0),"?"))</f>
        <v/>
      </c>
      <c r="AA112" s="22" t="str">
        <f>IF(DATOS_FORMS!AA112="","",IFERROR(VLOOKUP(TRIM(DATOS_FORMS!AA112),ESCALAS!$A$17:$B$20,2,0),"?"))</f>
        <v/>
      </c>
      <c r="AB112" s="22" t="str">
        <f>IF(DATOS_FORMS!AB112="","",IFERROR(VLOOKUP(TRIM(DATOS_FORMS!AB112),ESCALAS!$A$17:$B$20,2,0),"?"))</f>
        <v/>
      </c>
      <c r="AC112" s="22" t="str">
        <f>IF(DATOS_FORMS!AC112="","",IFERROR(VLOOKUP(TRIM(DATOS_FORMS!AC112),ESCALAS!$A$25:$B$30,2,0),"?"))</f>
        <v/>
      </c>
      <c r="AD112" s="22" t="str">
        <f>IF(DATOS_FORMS!AD112="","",IFERROR(VLOOKUP(TRIM(DATOS_FORMS!AD112),ESCALAS!$A$25:$B$30,2,0),"?"))</f>
        <v/>
      </c>
      <c r="AE112" s="22" t="str">
        <f>IF(DATOS_FORMS!AE112="","",IFERROR(VLOOKUP(TRIM(DATOS_FORMS!AE112),ESCALAS!$A$25:$B$30,2,0),"?"))</f>
        <v/>
      </c>
      <c r="AF112" s="22" t="str">
        <f>IF(DATOS_FORMS!AF112="","",IFERROR(VLOOKUP(TRIM(DATOS_FORMS!AF112),ESCALAS!$A$25:$B$30,2,0),"?"))</f>
        <v/>
      </c>
      <c r="AG112" s="22" t="str">
        <f>IF(DATOS_FORMS!AG112="","",IFERROR(VLOOKUP(TRIM(DATOS_FORMS!AG112),ESCALAS!$A$25:$B$30,2,0),"?"))</f>
        <v/>
      </c>
      <c r="AH112" s="22" t="str">
        <f>IF(DATOS_FORMS!AH112="","",IFERROR(VLOOKUP(TRIM(DATOS_FORMS!AH112),ESCALAS!$A$25:$B$30,2,0),"?"))</f>
        <v/>
      </c>
      <c r="AI112" s="22" t="str">
        <f>IF(DATOS_FORMS!AI112="","",IFERROR(VLOOKUP(TRIM(DATOS_FORMS!AI112),ESCALAS!$A$25:$B$30,2,0),"?"))</f>
        <v/>
      </c>
      <c r="AJ112" s="22" t="str">
        <f>IF(DATOS_FORMS!AJ112="","",IFERROR(VLOOKUP(TRIM(DATOS_FORMS!AJ112),ESCALAS!$A$25:$B$30,2,0),"?"))</f>
        <v/>
      </c>
      <c r="AK112" s="22" t="str">
        <f>IF(DATOS_FORMS!AK112="","",IFERROR(VLOOKUP(TRIM(DATOS_FORMS!AK112),ESCALAS!$A$25:$B$30,2,0),"?"))</f>
        <v/>
      </c>
      <c r="AL112" s="22" t="str">
        <f>IF(DATOS_FORMS!AL112="","",IFERROR(VLOOKUP(TRIM(DATOS_FORMS!AL112),ESCALAS!$A$25:$B$30,2,0),"?"))</f>
        <v/>
      </c>
      <c r="AM112" s="22" t="str">
        <f>IF(DATOS_FORMS!AM112="","",IFERROR(VLOOKUP(TRIM(DATOS_FORMS!AM112),ESCALAS!$A$35:$B$41,2,0),"?"))</f>
        <v/>
      </c>
      <c r="AN112" s="22" t="str">
        <f>IF(DATOS_FORMS!AN112="","",IFERROR(VLOOKUP(TRIM(DATOS_FORMS!AN112),ESCALAS!$A$35:$B$41,2,0),"?"))</f>
        <v/>
      </c>
      <c r="AO112" s="22" t="str">
        <f>IF(DATOS_FORMS!AO112="","",IFERROR(VLOOKUP(TRIM(DATOS_FORMS!AO112),ESCALAS!$A$35:$B$41,2,0),"?"))</f>
        <v/>
      </c>
      <c r="AP112" s="22" t="str">
        <f>IF(DATOS_FORMS!AP112="","",IFERROR(VLOOKUP(TRIM(DATOS_FORMS!AP112),ESCALAS!$A$35:$B$41,2,0),"?"))</f>
        <v/>
      </c>
      <c r="AQ112" s="22" t="str">
        <f>IF(DATOS_FORMS!AQ112="","",IFERROR(VLOOKUP(TRIM(DATOS_FORMS!AQ112),ESCALAS!$A$35:$B$41,2,0),"?"))</f>
        <v/>
      </c>
      <c r="AR112" s="22" t="str">
        <f>IF(DATOS_FORMS!AR112="","",IFERROR(VLOOKUP(TRIM(DATOS_FORMS!AR112),ESCALAS!$A$35:$B$41,2,0),"?"))</f>
        <v/>
      </c>
      <c r="AS112" s="22" t="str">
        <f>IF(DATOS_FORMS!AS112="","",IFERROR(VLOOKUP(TRIM(DATOS_FORMS!AS112),ESCALAS!$A$35:$B$41,2,0),"?"))</f>
        <v/>
      </c>
      <c r="AT112" s="22" t="str">
        <f>IF(DATOS_FORMS!AT112="","",IFERROR(VLOOKUP(TRIM(DATOS_FORMS!AT112),ESCALAS!$A$35:$B$41,2,0),"?"))</f>
        <v/>
      </c>
      <c r="AU112" s="22" t="str">
        <f>IF(DATOS_FORMS!AU112="","",IFERROR(VLOOKUP(TRIM(DATOS_FORMS!AU112),ESCALAS!$A$35:$B$41,2,0),"?"))</f>
        <v/>
      </c>
      <c r="AV112" s="22" t="str">
        <f>IF(DATOS_FORMS!AV112="","",IFERROR(VLOOKUP(TRIM(DATOS_FORMS!AV112),ESCALAS!$A$46:$B$49,2,0),"?"))</f>
        <v/>
      </c>
      <c r="AW112" s="22" t="str">
        <f>IF(DATOS_FORMS!AW112="","",IFERROR(VLOOKUP(TRIM(DATOS_FORMS!AW112),ESCALAS!$A$46:$B$49,2,0),"?"))</f>
        <v/>
      </c>
      <c r="AX112" s="22" t="str">
        <f>IF(DATOS_FORMS!AX112="","",IFERROR(VLOOKUP(TRIM(DATOS_FORMS!AX112),ESCALAS!$A$46:$B$49,2,0),"?"))</f>
        <v/>
      </c>
      <c r="AY112" s="22" t="str">
        <f>IF(DATOS_FORMS!AY112="","",IFERROR(VLOOKUP(TRIM(DATOS_FORMS!AY112),ESCALAS!$A$46:$B$49,2,0),"?"))</f>
        <v/>
      </c>
      <c r="AZ112" s="22" t="str">
        <f>IF(DATOS_FORMS!AZ112="","",IFERROR(VLOOKUP(TRIM(DATOS_FORMS!AZ112),ESCALAS!$A$46:$B$49,2,0),"?"))</f>
        <v/>
      </c>
      <c r="BA112" s="22" t="str">
        <f>IF(DATOS_FORMS!BA112="","",IFERROR(VLOOKUP(TRIM(DATOS_FORMS!BA112),ESCALAS!$A$46:$B$49,2,0),"?"))</f>
        <v/>
      </c>
      <c r="BB112" s="22" t="str">
        <f>IF(DATOS_FORMS!BB112="","",IFERROR(VLOOKUP(TRIM(DATOS_FORMS!BB112),ESCALAS!$A$46:$B$49,2,0),"?"))</f>
        <v/>
      </c>
      <c r="BC112" s="22" t="str">
        <f>IF(DATOS_FORMS!BC112="","",IFERROR(VLOOKUP(TRIM(DATOS_FORMS!BC112),ESCALAS!$A$46:$B$49,2,0),"?"))</f>
        <v/>
      </c>
      <c r="BD112" s="22" t="str">
        <f>IF(DATOS_FORMS!BD112="","",IFERROR(VLOOKUP(TRIM(DATOS_FORMS!BD112),ESCALAS!$A$46:$B$49,2,0),"?"))</f>
        <v/>
      </c>
      <c r="BE112" s="22" t="str">
        <f>IF(DATOS_FORMS!BE112="","",IFERROR(VLOOKUP(TRIM(DATOS_FORMS!BE112),ESCALAS!$A$46:$B$49,2,0),"?"))</f>
        <v/>
      </c>
      <c r="BF112" s="22" t="str">
        <f>IF(DATOS_FORMS!BF112="","",IFERROR(VLOOKUP(TRIM(DATOS_FORMS!BF112),ESCALAS!$A$46:$B$49,2,0),"?"))</f>
        <v/>
      </c>
      <c r="BG112" s="22" t="str">
        <f>IF(DATOS_FORMS!BG112="","",IFERROR(VLOOKUP(TRIM(DATOS_FORMS!BG112),ESCALAS!$A$46:$B$49,2,0),"?"))</f>
        <v/>
      </c>
      <c r="BH112" s="22" t="str">
        <f>IF(DATOS_FORMS!BH112="","",IFERROR(VLOOKUP(TRIM(DATOS_FORMS!BH112),ESCALAS!$A$46:$B$49,2,0),"?"))</f>
        <v/>
      </c>
      <c r="BI112" s="22" t="str">
        <f>IF(DATOS_FORMS!BI112="","",IFERROR(VLOOKUP(TRIM(DATOS_FORMS!BI112),ESCALAS!$A$46:$B$49,2,0),"?"))</f>
        <v/>
      </c>
      <c r="BJ112" s="22" t="str">
        <f>IF(DATOS_FORMS!BJ112="","",IFERROR(VLOOKUP(TRIM(DATOS_FORMS!BJ112),ESCALAS!$A$46:$B$49,2,0),"?"))</f>
        <v/>
      </c>
    </row>
    <row r="113" spans="1:62" x14ac:dyDescent="0.25">
      <c r="A113" s="22" t="str">
        <f>IF(DATOS_FORMS!B113="","",ROW()-1)</f>
        <v/>
      </c>
      <c r="B113" s="22" t="str">
        <f>IF(DATOS_FORMS!B113="","",IFERROR(VALUE(TRIM(DATOS_FORMS!B113)),IFERROR(VALUE(LEFT(TRIM(DATOS_FORMS!B113),FIND(" ",TRIM(DATOS_FORMS!B113)&amp;" ")-1)),"?")))</f>
        <v/>
      </c>
      <c r="C113" s="22" t="str">
        <f>IF(DATOS_FORMS!C113="","",IFERROR(VLOOKUP(TRIM(DATOS_FORMS!C113),ESCALAS!$A$54:$B$55,2,0),"?"))</f>
        <v/>
      </c>
      <c r="D113" s="22" t="str">
        <f>IF(DATOS_FORMS!D113="","",IFERROR(VLOOKUP(TRIM(DATOS_FORMS!D113),ESCALAS!$A$67:$B$68,2,0),"?"))</f>
        <v/>
      </c>
      <c r="E113" s="23" t="str">
        <f>IF(DATOS_FORMS!E113="","",DATOS_FORMS!E113)</f>
        <v/>
      </c>
      <c r="F113" s="23" t="str">
        <f>IF(DATOS_FORMS!F113="","",DATOS_FORMS!F113)</f>
        <v/>
      </c>
      <c r="G113" s="22" t="str">
        <f>IF(DATOS_FORMS!G113="","",IFERROR(VLOOKUP(TRIM(DATOS_FORMS!G113),ESCALAS!$A$60:$B$62,2,0),"?"))</f>
        <v/>
      </c>
      <c r="H113" s="23" t="str">
        <f>IF(DATOS_FORMS!H113="","",DATOS_FORMS!H113)</f>
        <v/>
      </c>
      <c r="I113" s="22" t="str">
        <f>IF(DATOS_FORMS!I113="","",IFERROR(VLOOKUP(TRIM(DATOS_FORMS!I113),ESCALAS!$A$60:$B$62,2,0),"?"))</f>
        <v/>
      </c>
      <c r="J113" s="22" t="str">
        <f>IF(DATOS_FORMS!J113="","",IFERROR(VLOOKUP(TRIM(DATOS_FORMS!J113),ESCALAS!$A$73:$B$86,2,0),7))</f>
        <v/>
      </c>
      <c r="K113" s="22" t="str">
        <f>IF(DATOS_FORMS!K113="","",IFERROR(VLOOKUP(TRIM(DATOS_FORMS!K113),ESCALAS!$A$6:$B$12,2,0),"?"))</f>
        <v/>
      </c>
      <c r="L113" s="22" t="str">
        <f>IF(DATOS_FORMS!L113="","",IFERROR(VLOOKUP(TRIM(DATOS_FORMS!L113),ESCALAS!$A$6:$B$12,2,0),"?"))</f>
        <v/>
      </c>
      <c r="M113" s="22" t="str">
        <f>IF(DATOS_FORMS!M113="","",IFERROR(VLOOKUP(TRIM(DATOS_FORMS!M113),ESCALAS!$A$6:$B$12,2,0),"?"))</f>
        <v/>
      </c>
      <c r="N113" s="22" t="str">
        <f>IF(DATOS_FORMS!N113="","",IFERROR(VLOOKUP(TRIM(DATOS_FORMS!N113),ESCALAS!$A$6:$B$12,2,0),"?"))</f>
        <v/>
      </c>
      <c r="O113" s="22" t="str">
        <f>IF(DATOS_FORMS!O113="","",IFERROR(VLOOKUP(TRIM(DATOS_FORMS!O113),ESCALAS!$A$6:$B$12,2,0),"?"))</f>
        <v/>
      </c>
      <c r="P113" s="22" t="str">
        <f>IF(DATOS_FORMS!P113="","",IFERROR(VLOOKUP(TRIM(DATOS_FORMS!P113),ESCALAS!$A$6:$B$12,2,0),"?"))</f>
        <v/>
      </c>
      <c r="Q113" s="22" t="str">
        <f>IF(DATOS_FORMS!Q113="","",IFERROR(VLOOKUP(TRIM(DATOS_FORMS!Q113),ESCALAS!$A$6:$B$12,2,0),"?"))</f>
        <v/>
      </c>
      <c r="R113" s="22" t="str">
        <f>IF(DATOS_FORMS!R113="","",IFERROR(VLOOKUP(TRIM(DATOS_FORMS!R113),ESCALAS!$A$6:$B$12,2,0),"?"))</f>
        <v/>
      </c>
      <c r="S113" s="22" t="str">
        <f>IF(DATOS_FORMS!S113="","",IFERROR(VLOOKUP(TRIM(DATOS_FORMS!S113),ESCALAS!$A$6:$B$12,2,0),"?"))</f>
        <v/>
      </c>
      <c r="T113" s="22" t="str">
        <f>IF(DATOS_FORMS!T113="","",IFERROR(VLOOKUP(TRIM(DATOS_FORMS!T113),ESCALAS!$A$6:$B$12,2,0),"?"))</f>
        <v/>
      </c>
      <c r="U113" s="22" t="str">
        <f>IF(DATOS_FORMS!U113="","",IFERROR(VLOOKUP(TRIM(DATOS_FORMS!U113),ESCALAS!$A$17:$B$20,2,0),"?"))</f>
        <v/>
      </c>
      <c r="V113" s="22" t="str">
        <f>IF(DATOS_FORMS!V113="","",IFERROR(VLOOKUP(TRIM(DATOS_FORMS!V113),ESCALAS!$A$17:$B$20,2,0),"?"))</f>
        <v/>
      </c>
      <c r="W113" s="22" t="str">
        <f>IF(DATOS_FORMS!W113="","",IFERROR(VLOOKUP(TRIM(DATOS_FORMS!W113),ESCALAS!$A$17:$B$20,2,0),"?"))</f>
        <v/>
      </c>
      <c r="X113" s="22" t="str">
        <f>IF(DATOS_FORMS!X113="","",IFERROR(VLOOKUP(TRIM(DATOS_FORMS!X113),ESCALAS!$A$17:$B$20,2,0),"?"))</f>
        <v/>
      </c>
      <c r="Y113" s="22" t="str">
        <f>IF(DATOS_FORMS!Y113="","",IFERROR(VLOOKUP(TRIM(DATOS_FORMS!Y113),ESCALAS!$A$17:$B$20,2,0),"?"))</f>
        <v/>
      </c>
      <c r="Z113" s="22" t="str">
        <f>IF(DATOS_FORMS!Z113="","",IFERROR(VLOOKUP(TRIM(DATOS_FORMS!Z113),ESCALAS!$A$17:$B$20,2,0),"?"))</f>
        <v/>
      </c>
      <c r="AA113" s="22" t="str">
        <f>IF(DATOS_FORMS!AA113="","",IFERROR(VLOOKUP(TRIM(DATOS_FORMS!AA113),ESCALAS!$A$17:$B$20,2,0),"?"))</f>
        <v/>
      </c>
      <c r="AB113" s="22" t="str">
        <f>IF(DATOS_FORMS!AB113="","",IFERROR(VLOOKUP(TRIM(DATOS_FORMS!AB113),ESCALAS!$A$17:$B$20,2,0),"?"))</f>
        <v/>
      </c>
      <c r="AC113" s="22" t="str">
        <f>IF(DATOS_FORMS!AC113="","",IFERROR(VLOOKUP(TRIM(DATOS_FORMS!AC113),ESCALAS!$A$25:$B$30,2,0),"?"))</f>
        <v/>
      </c>
      <c r="AD113" s="22" t="str">
        <f>IF(DATOS_FORMS!AD113="","",IFERROR(VLOOKUP(TRIM(DATOS_FORMS!AD113),ESCALAS!$A$25:$B$30,2,0),"?"))</f>
        <v/>
      </c>
      <c r="AE113" s="22" t="str">
        <f>IF(DATOS_FORMS!AE113="","",IFERROR(VLOOKUP(TRIM(DATOS_FORMS!AE113),ESCALAS!$A$25:$B$30,2,0),"?"))</f>
        <v/>
      </c>
      <c r="AF113" s="22" t="str">
        <f>IF(DATOS_FORMS!AF113="","",IFERROR(VLOOKUP(TRIM(DATOS_FORMS!AF113),ESCALAS!$A$25:$B$30,2,0),"?"))</f>
        <v/>
      </c>
      <c r="AG113" s="22" t="str">
        <f>IF(DATOS_FORMS!AG113="","",IFERROR(VLOOKUP(TRIM(DATOS_FORMS!AG113),ESCALAS!$A$25:$B$30,2,0),"?"))</f>
        <v/>
      </c>
      <c r="AH113" s="22" t="str">
        <f>IF(DATOS_FORMS!AH113="","",IFERROR(VLOOKUP(TRIM(DATOS_FORMS!AH113),ESCALAS!$A$25:$B$30,2,0),"?"))</f>
        <v/>
      </c>
      <c r="AI113" s="22" t="str">
        <f>IF(DATOS_FORMS!AI113="","",IFERROR(VLOOKUP(TRIM(DATOS_FORMS!AI113),ESCALAS!$A$25:$B$30,2,0),"?"))</f>
        <v/>
      </c>
      <c r="AJ113" s="22" t="str">
        <f>IF(DATOS_FORMS!AJ113="","",IFERROR(VLOOKUP(TRIM(DATOS_FORMS!AJ113),ESCALAS!$A$25:$B$30,2,0),"?"))</f>
        <v/>
      </c>
      <c r="AK113" s="22" t="str">
        <f>IF(DATOS_FORMS!AK113="","",IFERROR(VLOOKUP(TRIM(DATOS_FORMS!AK113),ESCALAS!$A$25:$B$30,2,0),"?"))</f>
        <v/>
      </c>
      <c r="AL113" s="22" t="str">
        <f>IF(DATOS_FORMS!AL113="","",IFERROR(VLOOKUP(TRIM(DATOS_FORMS!AL113),ESCALAS!$A$25:$B$30,2,0),"?"))</f>
        <v/>
      </c>
      <c r="AM113" s="22" t="str">
        <f>IF(DATOS_FORMS!AM113="","",IFERROR(VLOOKUP(TRIM(DATOS_FORMS!AM113),ESCALAS!$A$35:$B$41,2,0),"?"))</f>
        <v/>
      </c>
      <c r="AN113" s="22" t="str">
        <f>IF(DATOS_FORMS!AN113="","",IFERROR(VLOOKUP(TRIM(DATOS_FORMS!AN113),ESCALAS!$A$35:$B$41,2,0),"?"))</f>
        <v/>
      </c>
      <c r="AO113" s="22" t="str">
        <f>IF(DATOS_FORMS!AO113="","",IFERROR(VLOOKUP(TRIM(DATOS_FORMS!AO113),ESCALAS!$A$35:$B$41,2,0),"?"))</f>
        <v/>
      </c>
      <c r="AP113" s="22" t="str">
        <f>IF(DATOS_FORMS!AP113="","",IFERROR(VLOOKUP(TRIM(DATOS_FORMS!AP113),ESCALAS!$A$35:$B$41,2,0),"?"))</f>
        <v/>
      </c>
      <c r="AQ113" s="22" t="str">
        <f>IF(DATOS_FORMS!AQ113="","",IFERROR(VLOOKUP(TRIM(DATOS_FORMS!AQ113),ESCALAS!$A$35:$B$41,2,0),"?"))</f>
        <v/>
      </c>
      <c r="AR113" s="22" t="str">
        <f>IF(DATOS_FORMS!AR113="","",IFERROR(VLOOKUP(TRIM(DATOS_FORMS!AR113),ESCALAS!$A$35:$B$41,2,0),"?"))</f>
        <v/>
      </c>
      <c r="AS113" s="22" t="str">
        <f>IF(DATOS_FORMS!AS113="","",IFERROR(VLOOKUP(TRIM(DATOS_FORMS!AS113),ESCALAS!$A$35:$B$41,2,0),"?"))</f>
        <v/>
      </c>
      <c r="AT113" s="22" t="str">
        <f>IF(DATOS_FORMS!AT113="","",IFERROR(VLOOKUP(TRIM(DATOS_FORMS!AT113),ESCALAS!$A$35:$B$41,2,0),"?"))</f>
        <v/>
      </c>
      <c r="AU113" s="22" t="str">
        <f>IF(DATOS_FORMS!AU113="","",IFERROR(VLOOKUP(TRIM(DATOS_FORMS!AU113),ESCALAS!$A$35:$B$41,2,0),"?"))</f>
        <v/>
      </c>
      <c r="AV113" s="22" t="str">
        <f>IF(DATOS_FORMS!AV113="","",IFERROR(VLOOKUP(TRIM(DATOS_FORMS!AV113),ESCALAS!$A$46:$B$49,2,0),"?"))</f>
        <v/>
      </c>
      <c r="AW113" s="22" t="str">
        <f>IF(DATOS_FORMS!AW113="","",IFERROR(VLOOKUP(TRIM(DATOS_FORMS!AW113),ESCALAS!$A$46:$B$49,2,0),"?"))</f>
        <v/>
      </c>
      <c r="AX113" s="22" t="str">
        <f>IF(DATOS_FORMS!AX113="","",IFERROR(VLOOKUP(TRIM(DATOS_FORMS!AX113),ESCALAS!$A$46:$B$49,2,0),"?"))</f>
        <v/>
      </c>
      <c r="AY113" s="22" t="str">
        <f>IF(DATOS_FORMS!AY113="","",IFERROR(VLOOKUP(TRIM(DATOS_FORMS!AY113),ESCALAS!$A$46:$B$49,2,0),"?"))</f>
        <v/>
      </c>
      <c r="AZ113" s="22" t="str">
        <f>IF(DATOS_FORMS!AZ113="","",IFERROR(VLOOKUP(TRIM(DATOS_FORMS!AZ113),ESCALAS!$A$46:$B$49,2,0),"?"))</f>
        <v/>
      </c>
      <c r="BA113" s="22" t="str">
        <f>IF(DATOS_FORMS!BA113="","",IFERROR(VLOOKUP(TRIM(DATOS_FORMS!BA113),ESCALAS!$A$46:$B$49,2,0),"?"))</f>
        <v/>
      </c>
      <c r="BB113" s="22" t="str">
        <f>IF(DATOS_FORMS!BB113="","",IFERROR(VLOOKUP(TRIM(DATOS_FORMS!BB113),ESCALAS!$A$46:$B$49,2,0),"?"))</f>
        <v/>
      </c>
      <c r="BC113" s="22" t="str">
        <f>IF(DATOS_FORMS!BC113="","",IFERROR(VLOOKUP(TRIM(DATOS_FORMS!BC113),ESCALAS!$A$46:$B$49,2,0),"?"))</f>
        <v/>
      </c>
      <c r="BD113" s="22" t="str">
        <f>IF(DATOS_FORMS!BD113="","",IFERROR(VLOOKUP(TRIM(DATOS_FORMS!BD113),ESCALAS!$A$46:$B$49,2,0),"?"))</f>
        <v/>
      </c>
      <c r="BE113" s="22" t="str">
        <f>IF(DATOS_FORMS!BE113="","",IFERROR(VLOOKUP(TRIM(DATOS_FORMS!BE113),ESCALAS!$A$46:$B$49,2,0),"?"))</f>
        <v/>
      </c>
      <c r="BF113" s="22" t="str">
        <f>IF(DATOS_FORMS!BF113="","",IFERROR(VLOOKUP(TRIM(DATOS_FORMS!BF113),ESCALAS!$A$46:$B$49,2,0),"?"))</f>
        <v/>
      </c>
      <c r="BG113" s="22" t="str">
        <f>IF(DATOS_FORMS!BG113="","",IFERROR(VLOOKUP(TRIM(DATOS_FORMS!BG113),ESCALAS!$A$46:$B$49,2,0),"?"))</f>
        <v/>
      </c>
      <c r="BH113" s="22" t="str">
        <f>IF(DATOS_FORMS!BH113="","",IFERROR(VLOOKUP(TRIM(DATOS_FORMS!BH113),ESCALAS!$A$46:$B$49,2,0),"?"))</f>
        <v/>
      </c>
      <c r="BI113" s="22" t="str">
        <f>IF(DATOS_FORMS!BI113="","",IFERROR(VLOOKUP(TRIM(DATOS_FORMS!BI113),ESCALAS!$A$46:$B$49,2,0),"?"))</f>
        <v/>
      </c>
      <c r="BJ113" s="22" t="str">
        <f>IF(DATOS_FORMS!BJ113="","",IFERROR(VLOOKUP(TRIM(DATOS_FORMS!BJ113),ESCALAS!$A$46:$B$49,2,0),"?"))</f>
        <v/>
      </c>
    </row>
    <row r="114" spans="1:62" x14ac:dyDescent="0.25">
      <c r="A114" s="22" t="str">
        <f>IF(DATOS_FORMS!B114="","",ROW()-1)</f>
        <v/>
      </c>
      <c r="B114" s="22" t="str">
        <f>IF(DATOS_FORMS!B114="","",IFERROR(VALUE(TRIM(DATOS_FORMS!B114)),IFERROR(VALUE(LEFT(TRIM(DATOS_FORMS!B114),FIND(" ",TRIM(DATOS_FORMS!B114)&amp;" ")-1)),"?")))</f>
        <v/>
      </c>
      <c r="C114" s="22" t="str">
        <f>IF(DATOS_FORMS!C114="","",IFERROR(VLOOKUP(TRIM(DATOS_FORMS!C114),ESCALAS!$A$54:$B$55,2,0),"?"))</f>
        <v/>
      </c>
      <c r="D114" s="22" t="str">
        <f>IF(DATOS_FORMS!D114="","",IFERROR(VLOOKUP(TRIM(DATOS_FORMS!D114),ESCALAS!$A$67:$B$68,2,0),"?"))</f>
        <v/>
      </c>
      <c r="E114" s="23" t="str">
        <f>IF(DATOS_FORMS!E114="","",DATOS_FORMS!E114)</f>
        <v/>
      </c>
      <c r="F114" s="23" t="str">
        <f>IF(DATOS_FORMS!F114="","",DATOS_FORMS!F114)</f>
        <v/>
      </c>
      <c r="G114" s="22" t="str">
        <f>IF(DATOS_FORMS!G114="","",IFERROR(VLOOKUP(TRIM(DATOS_FORMS!G114),ESCALAS!$A$60:$B$62,2,0),"?"))</f>
        <v/>
      </c>
      <c r="H114" s="23" t="str">
        <f>IF(DATOS_FORMS!H114="","",DATOS_FORMS!H114)</f>
        <v/>
      </c>
      <c r="I114" s="22" t="str">
        <f>IF(DATOS_FORMS!I114="","",IFERROR(VLOOKUP(TRIM(DATOS_FORMS!I114),ESCALAS!$A$60:$B$62,2,0),"?"))</f>
        <v/>
      </c>
      <c r="J114" s="22" t="str">
        <f>IF(DATOS_FORMS!J114="","",IFERROR(VLOOKUP(TRIM(DATOS_FORMS!J114),ESCALAS!$A$73:$B$86,2,0),7))</f>
        <v/>
      </c>
      <c r="K114" s="22" t="str">
        <f>IF(DATOS_FORMS!K114="","",IFERROR(VLOOKUP(TRIM(DATOS_FORMS!K114),ESCALAS!$A$6:$B$12,2,0),"?"))</f>
        <v/>
      </c>
      <c r="L114" s="22" t="str">
        <f>IF(DATOS_FORMS!L114="","",IFERROR(VLOOKUP(TRIM(DATOS_FORMS!L114),ESCALAS!$A$6:$B$12,2,0),"?"))</f>
        <v/>
      </c>
      <c r="M114" s="22" t="str">
        <f>IF(DATOS_FORMS!M114="","",IFERROR(VLOOKUP(TRIM(DATOS_FORMS!M114),ESCALAS!$A$6:$B$12,2,0),"?"))</f>
        <v/>
      </c>
      <c r="N114" s="22" t="str">
        <f>IF(DATOS_FORMS!N114="","",IFERROR(VLOOKUP(TRIM(DATOS_FORMS!N114),ESCALAS!$A$6:$B$12,2,0),"?"))</f>
        <v/>
      </c>
      <c r="O114" s="22" t="str">
        <f>IF(DATOS_FORMS!O114="","",IFERROR(VLOOKUP(TRIM(DATOS_FORMS!O114),ESCALAS!$A$6:$B$12,2,0),"?"))</f>
        <v/>
      </c>
      <c r="P114" s="22" t="str">
        <f>IF(DATOS_FORMS!P114="","",IFERROR(VLOOKUP(TRIM(DATOS_FORMS!P114),ESCALAS!$A$6:$B$12,2,0),"?"))</f>
        <v/>
      </c>
      <c r="Q114" s="22" t="str">
        <f>IF(DATOS_FORMS!Q114="","",IFERROR(VLOOKUP(TRIM(DATOS_FORMS!Q114),ESCALAS!$A$6:$B$12,2,0),"?"))</f>
        <v/>
      </c>
      <c r="R114" s="22" t="str">
        <f>IF(DATOS_FORMS!R114="","",IFERROR(VLOOKUP(TRIM(DATOS_FORMS!R114),ESCALAS!$A$6:$B$12,2,0),"?"))</f>
        <v/>
      </c>
      <c r="S114" s="22" t="str">
        <f>IF(DATOS_FORMS!S114="","",IFERROR(VLOOKUP(TRIM(DATOS_FORMS!S114),ESCALAS!$A$6:$B$12,2,0),"?"))</f>
        <v/>
      </c>
      <c r="T114" s="22" t="str">
        <f>IF(DATOS_FORMS!T114="","",IFERROR(VLOOKUP(TRIM(DATOS_FORMS!T114),ESCALAS!$A$6:$B$12,2,0),"?"))</f>
        <v/>
      </c>
      <c r="U114" s="22" t="str">
        <f>IF(DATOS_FORMS!U114="","",IFERROR(VLOOKUP(TRIM(DATOS_FORMS!U114),ESCALAS!$A$17:$B$20,2,0),"?"))</f>
        <v/>
      </c>
      <c r="V114" s="22" t="str">
        <f>IF(DATOS_FORMS!V114="","",IFERROR(VLOOKUP(TRIM(DATOS_FORMS!V114),ESCALAS!$A$17:$B$20,2,0),"?"))</f>
        <v/>
      </c>
      <c r="W114" s="22" t="str">
        <f>IF(DATOS_FORMS!W114="","",IFERROR(VLOOKUP(TRIM(DATOS_FORMS!W114),ESCALAS!$A$17:$B$20,2,0),"?"))</f>
        <v/>
      </c>
      <c r="X114" s="22" t="str">
        <f>IF(DATOS_FORMS!X114="","",IFERROR(VLOOKUP(TRIM(DATOS_FORMS!X114),ESCALAS!$A$17:$B$20,2,0),"?"))</f>
        <v/>
      </c>
      <c r="Y114" s="22" t="str">
        <f>IF(DATOS_FORMS!Y114="","",IFERROR(VLOOKUP(TRIM(DATOS_FORMS!Y114),ESCALAS!$A$17:$B$20,2,0),"?"))</f>
        <v/>
      </c>
      <c r="Z114" s="22" t="str">
        <f>IF(DATOS_FORMS!Z114="","",IFERROR(VLOOKUP(TRIM(DATOS_FORMS!Z114),ESCALAS!$A$17:$B$20,2,0),"?"))</f>
        <v/>
      </c>
      <c r="AA114" s="22" t="str">
        <f>IF(DATOS_FORMS!AA114="","",IFERROR(VLOOKUP(TRIM(DATOS_FORMS!AA114),ESCALAS!$A$17:$B$20,2,0),"?"))</f>
        <v/>
      </c>
      <c r="AB114" s="22" t="str">
        <f>IF(DATOS_FORMS!AB114="","",IFERROR(VLOOKUP(TRIM(DATOS_FORMS!AB114),ESCALAS!$A$17:$B$20,2,0),"?"))</f>
        <v/>
      </c>
      <c r="AC114" s="22" t="str">
        <f>IF(DATOS_FORMS!AC114="","",IFERROR(VLOOKUP(TRIM(DATOS_FORMS!AC114),ESCALAS!$A$25:$B$30,2,0),"?"))</f>
        <v/>
      </c>
      <c r="AD114" s="22" t="str">
        <f>IF(DATOS_FORMS!AD114="","",IFERROR(VLOOKUP(TRIM(DATOS_FORMS!AD114),ESCALAS!$A$25:$B$30,2,0),"?"))</f>
        <v/>
      </c>
      <c r="AE114" s="22" t="str">
        <f>IF(DATOS_FORMS!AE114="","",IFERROR(VLOOKUP(TRIM(DATOS_FORMS!AE114),ESCALAS!$A$25:$B$30,2,0),"?"))</f>
        <v/>
      </c>
      <c r="AF114" s="22" t="str">
        <f>IF(DATOS_FORMS!AF114="","",IFERROR(VLOOKUP(TRIM(DATOS_FORMS!AF114),ESCALAS!$A$25:$B$30,2,0),"?"))</f>
        <v/>
      </c>
      <c r="AG114" s="22" t="str">
        <f>IF(DATOS_FORMS!AG114="","",IFERROR(VLOOKUP(TRIM(DATOS_FORMS!AG114),ESCALAS!$A$25:$B$30,2,0),"?"))</f>
        <v/>
      </c>
      <c r="AH114" s="22" t="str">
        <f>IF(DATOS_FORMS!AH114="","",IFERROR(VLOOKUP(TRIM(DATOS_FORMS!AH114),ESCALAS!$A$25:$B$30,2,0),"?"))</f>
        <v/>
      </c>
      <c r="AI114" s="22" t="str">
        <f>IF(DATOS_FORMS!AI114="","",IFERROR(VLOOKUP(TRIM(DATOS_FORMS!AI114),ESCALAS!$A$25:$B$30,2,0),"?"))</f>
        <v/>
      </c>
      <c r="AJ114" s="22" t="str">
        <f>IF(DATOS_FORMS!AJ114="","",IFERROR(VLOOKUP(TRIM(DATOS_FORMS!AJ114),ESCALAS!$A$25:$B$30,2,0),"?"))</f>
        <v/>
      </c>
      <c r="AK114" s="22" t="str">
        <f>IF(DATOS_FORMS!AK114="","",IFERROR(VLOOKUP(TRIM(DATOS_FORMS!AK114),ESCALAS!$A$25:$B$30,2,0),"?"))</f>
        <v/>
      </c>
      <c r="AL114" s="22" t="str">
        <f>IF(DATOS_FORMS!AL114="","",IFERROR(VLOOKUP(TRIM(DATOS_FORMS!AL114),ESCALAS!$A$25:$B$30,2,0),"?"))</f>
        <v/>
      </c>
      <c r="AM114" s="22" t="str">
        <f>IF(DATOS_FORMS!AM114="","",IFERROR(VLOOKUP(TRIM(DATOS_FORMS!AM114),ESCALAS!$A$35:$B$41,2,0),"?"))</f>
        <v/>
      </c>
      <c r="AN114" s="22" t="str">
        <f>IF(DATOS_FORMS!AN114="","",IFERROR(VLOOKUP(TRIM(DATOS_FORMS!AN114),ESCALAS!$A$35:$B$41,2,0),"?"))</f>
        <v/>
      </c>
      <c r="AO114" s="22" t="str">
        <f>IF(DATOS_FORMS!AO114="","",IFERROR(VLOOKUP(TRIM(DATOS_FORMS!AO114),ESCALAS!$A$35:$B$41,2,0),"?"))</f>
        <v/>
      </c>
      <c r="AP114" s="22" t="str">
        <f>IF(DATOS_FORMS!AP114="","",IFERROR(VLOOKUP(TRIM(DATOS_FORMS!AP114),ESCALAS!$A$35:$B$41,2,0),"?"))</f>
        <v/>
      </c>
      <c r="AQ114" s="22" t="str">
        <f>IF(DATOS_FORMS!AQ114="","",IFERROR(VLOOKUP(TRIM(DATOS_FORMS!AQ114),ESCALAS!$A$35:$B$41,2,0),"?"))</f>
        <v/>
      </c>
      <c r="AR114" s="22" t="str">
        <f>IF(DATOS_FORMS!AR114="","",IFERROR(VLOOKUP(TRIM(DATOS_FORMS!AR114),ESCALAS!$A$35:$B$41,2,0),"?"))</f>
        <v/>
      </c>
      <c r="AS114" s="22" t="str">
        <f>IF(DATOS_FORMS!AS114="","",IFERROR(VLOOKUP(TRIM(DATOS_FORMS!AS114),ESCALAS!$A$35:$B$41,2,0),"?"))</f>
        <v/>
      </c>
      <c r="AT114" s="22" t="str">
        <f>IF(DATOS_FORMS!AT114="","",IFERROR(VLOOKUP(TRIM(DATOS_FORMS!AT114),ESCALAS!$A$35:$B$41,2,0),"?"))</f>
        <v/>
      </c>
      <c r="AU114" s="22" t="str">
        <f>IF(DATOS_FORMS!AU114="","",IFERROR(VLOOKUP(TRIM(DATOS_FORMS!AU114),ESCALAS!$A$35:$B$41,2,0),"?"))</f>
        <v/>
      </c>
      <c r="AV114" s="22" t="str">
        <f>IF(DATOS_FORMS!AV114="","",IFERROR(VLOOKUP(TRIM(DATOS_FORMS!AV114),ESCALAS!$A$46:$B$49,2,0),"?"))</f>
        <v/>
      </c>
      <c r="AW114" s="22" t="str">
        <f>IF(DATOS_FORMS!AW114="","",IFERROR(VLOOKUP(TRIM(DATOS_FORMS!AW114),ESCALAS!$A$46:$B$49,2,0),"?"))</f>
        <v/>
      </c>
      <c r="AX114" s="22" t="str">
        <f>IF(DATOS_FORMS!AX114="","",IFERROR(VLOOKUP(TRIM(DATOS_FORMS!AX114),ESCALAS!$A$46:$B$49,2,0),"?"))</f>
        <v/>
      </c>
      <c r="AY114" s="22" t="str">
        <f>IF(DATOS_FORMS!AY114="","",IFERROR(VLOOKUP(TRIM(DATOS_FORMS!AY114),ESCALAS!$A$46:$B$49,2,0),"?"))</f>
        <v/>
      </c>
      <c r="AZ114" s="22" t="str">
        <f>IF(DATOS_FORMS!AZ114="","",IFERROR(VLOOKUP(TRIM(DATOS_FORMS!AZ114),ESCALAS!$A$46:$B$49,2,0),"?"))</f>
        <v/>
      </c>
      <c r="BA114" s="22" t="str">
        <f>IF(DATOS_FORMS!BA114="","",IFERROR(VLOOKUP(TRIM(DATOS_FORMS!BA114),ESCALAS!$A$46:$B$49,2,0),"?"))</f>
        <v/>
      </c>
      <c r="BB114" s="22" t="str">
        <f>IF(DATOS_FORMS!BB114="","",IFERROR(VLOOKUP(TRIM(DATOS_FORMS!BB114),ESCALAS!$A$46:$B$49,2,0),"?"))</f>
        <v/>
      </c>
      <c r="BC114" s="22" t="str">
        <f>IF(DATOS_FORMS!BC114="","",IFERROR(VLOOKUP(TRIM(DATOS_FORMS!BC114),ESCALAS!$A$46:$B$49,2,0),"?"))</f>
        <v/>
      </c>
      <c r="BD114" s="22" t="str">
        <f>IF(DATOS_FORMS!BD114="","",IFERROR(VLOOKUP(TRIM(DATOS_FORMS!BD114),ESCALAS!$A$46:$B$49,2,0),"?"))</f>
        <v/>
      </c>
      <c r="BE114" s="22" t="str">
        <f>IF(DATOS_FORMS!BE114="","",IFERROR(VLOOKUP(TRIM(DATOS_FORMS!BE114),ESCALAS!$A$46:$B$49,2,0),"?"))</f>
        <v/>
      </c>
      <c r="BF114" s="22" t="str">
        <f>IF(DATOS_FORMS!BF114="","",IFERROR(VLOOKUP(TRIM(DATOS_FORMS!BF114),ESCALAS!$A$46:$B$49,2,0),"?"))</f>
        <v/>
      </c>
      <c r="BG114" s="22" t="str">
        <f>IF(DATOS_FORMS!BG114="","",IFERROR(VLOOKUP(TRIM(DATOS_FORMS!BG114),ESCALAS!$A$46:$B$49,2,0),"?"))</f>
        <v/>
      </c>
      <c r="BH114" s="22" t="str">
        <f>IF(DATOS_FORMS!BH114="","",IFERROR(VLOOKUP(TRIM(DATOS_FORMS!BH114),ESCALAS!$A$46:$B$49,2,0),"?"))</f>
        <v/>
      </c>
      <c r="BI114" s="22" t="str">
        <f>IF(DATOS_FORMS!BI114="","",IFERROR(VLOOKUP(TRIM(DATOS_FORMS!BI114),ESCALAS!$A$46:$B$49,2,0),"?"))</f>
        <v/>
      </c>
      <c r="BJ114" s="22" t="str">
        <f>IF(DATOS_FORMS!BJ114="","",IFERROR(VLOOKUP(TRIM(DATOS_FORMS!BJ114),ESCALAS!$A$46:$B$49,2,0),"?"))</f>
        <v/>
      </c>
    </row>
    <row r="115" spans="1:62" x14ac:dyDescent="0.25">
      <c r="A115" s="22" t="str">
        <f>IF(DATOS_FORMS!B115="","",ROW()-1)</f>
        <v/>
      </c>
      <c r="B115" s="22" t="str">
        <f>IF(DATOS_FORMS!B115="","",IFERROR(VALUE(TRIM(DATOS_FORMS!B115)),IFERROR(VALUE(LEFT(TRIM(DATOS_FORMS!B115),FIND(" ",TRIM(DATOS_FORMS!B115)&amp;" ")-1)),"?")))</f>
        <v/>
      </c>
      <c r="C115" s="22" t="str">
        <f>IF(DATOS_FORMS!C115="","",IFERROR(VLOOKUP(TRIM(DATOS_FORMS!C115),ESCALAS!$A$54:$B$55,2,0),"?"))</f>
        <v/>
      </c>
      <c r="D115" s="22" t="str">
        <f>IF(DATOS_FORMS!D115="","",IFERROR(VLOOKUP(TRIM(DATOS_FORMS!D115),ESCALAS!$A$67:$B$68,2,0),"?"))</f>
        <v/>
      </c>
      <c r="E115" s="23" t="str">
        <f>IF(DATOS_FORMS!E115="","",DATOS_FORMS!E115)</f>
        <v/>
      </c>
      <c r="F115" s="23" t="str">
        <f>IF(DATOS_FORMS!F115="","",DATOS_FORMS!F115)</f>
        <v/>
      </c>
      <c r="G115" s="22" t="str">
        <f>IF(DATOS_FORMS!G115="","",IFERROR(VLOOKUP(TRIM(DATOS_FORMS!G115),ESCALAS!$A$60:$B$62,2,0),"?"))</f>
        <v/>
      </c>
      <c r="H115" s="23" t="str">
        <f>IF(DATOS_FORMS!H115="","",DATOS_FORMS!H115)</f>
        <v/>
      </c>
      <c r="I115" s="22" t="str">
        <f>IF(DATOS_FORMS!I115="","",IFERROR(VLOOKUP(TRIM(DATOS_FORMS!I115),ESCALAS!$A$60:$B$62,2,0),"?"))</f>
        <v/>
      </c>
      <c r="J115" s="22" t="str">
        <f>IF(DATOS_FORMS!J115="","",IFERROR(VLOOKUP(TRIM(DATOS_FORMS!J115),ESCALAS!$A$73:$B$86,2,0),7))</f>
        <v/>
      </c>
      <c r="K115" s="22" t="str">
        <f>IF(DATOS_FORMS!K115="","",IFERROR(VLOOKUP(TRIM(DATOS_FORMS!K115),ESCALAS!$A$6:$B$12,2,0),"?"))</f>
        <v/>
      </c>
      <c r="L115" s="22" t="str">
        <f>IF(DATOS_FORMS!L115="","",IFERROR(VLOOKUP(TRIM(DATOS_FORMS!L115),ESCALAS!$A$6:$B$12,2,0),"?"))</f>
        <v/>
      </c>
      <c r="M115" s="22" t="str">
        <f>IF(DATOS_FORMS!M115="","",IFERROR(VLOOKUP(TRIM(DATOS_FORMS!M115),ESCALAS!$A$6:$B$12,2,0),"?"))</f>
        <v/>
      </c>
      <c r="N115" s="22" t="str">
        <f>IF(DATOS_FORMS!N115="","",IFERROR(VLOOKUP(TRIM(DATOS_FORMS!N115),ESCALAS!$A$6:$B$12,2,0),"?"))</f>
        <v/>
      </c>
      <c r="O115" s="22" t="str">
        <f>IF(DATOS_FORMS!O115="","",IFERROR(VLOOKUP(TRIM(DATOS_FORMS!O115),ESCALAS!$A$6:$B$12,2,0),"?"))</f>
        <v/>
      </c>
      <c r="P115" s="22" t="str">
        <f>IF(DATOS_FORMS!P115="","",IFERROR(VLOOKUP(TRIM(DATOS_FORMS!P115),ESCALAS!$A$6:$B$12,2,0),"?"))</f>
        <v/>
      </c>
      <c r="Q115" s="22" t="str">
        <f>IF(DATOS_FORMS!Q115="","",IFERROR(VLOOKUP(TRIM(DATOS_FORMS!Q115),ESCALAS!$A$6:$B$12,2,0),"?"))</f>
        <v/>
      </c>
      <c r="R115" s="22" t="str">
        <f>IF(DATOS_FORMS!R115="","",IFERROR(VLOOKUP(TRIM(DATOS_FORMS!R115),ESCALAS!$A$6:$B$12,2,0),"?"))</f>
        <v/>
      </c>
      <c r="S115" s="22" t="str">
        <f>IF(DATOS_FORMS!S115="","",IFERROR(VLOOKUP(TRIM(DATOS_FORMS!S115),ESCALAS!$A$6:$B$12,2,0),"?"))</f>
        <v/>
      </c>
      <c r="T115" s="22" t="str">
        <f>IF(DATOS_FORMS!T115="","",IFERROR(VLOOKUP(TRIM(DATOS_FORMS!T115),ESCALAS!$A$6:$B$12,2,0),"?"))</f>
        <v/>
      </c>
      <c r="U115" s="22" t="str">
        <f>IF(DATOS_FORMS!U115="","",IFERROR(VLOOKUP(TRIM(DATOS_FORMS!U115),ESCALAS!$A$17:$B$20,2,0),"?"))</f>
        <v/>
      </c>
      <c r="V115" s="22" t="str">
        <f>IF(DATOS_FORMS!V115="","",IFERROR(VLOOKUP(TRIM(DATOS_FORMS!V115),ESCALAS!$A$17:$B$20,2,0),"?"))</f>
        <v/>
      </c>
      <c r="W115" s="22" t="str">
        <f>IF(DATOS_FORMS!W115="","",IFERROR(VLOOKUP(TRIM(DATOS_FORMS!W115),ESCALAS!$A$17:$B$20,2,0),"?"))</f>
        <v/>
      </c>
      <c r="X115" s="22" t="str">
        <f>IF(DATOS_FORMS!X115="","",IFERROR(VLOOKUP(TRIM(DATOS_FORMS!X115),ESCALAS!$A$17:$B$20,2,0),"?"))</f>
        <v/>
      </c>
      <c r="Y115" s="22" t="str">
        <f>IF(DATOS_FORMS!Y115="","",IFERROR(VLOOKUP(TRIM(DATOS_FORMS!Y115),ESCALAS!$A$17:$B$20,2,0),"?"))</f>
        <v/>
      </c>
      <c r="Z115" s="22" t="str">
        <f>IF(DATOS_FORMS!Z115="","",IFERROR(VLOOKUP(TRIM(DATOS_FORMS!Z115),ESCALAS!$A$17:$B$20,2,0),"?"))</f>
        <v/>
      </c>
      <c r="AA115" s="22" t="str">
        <f>IF(DATOS_FORMS!AA115="","",IFERROR(VLOOKUP(TRIM(DATOS_FORMS!AA115),ESCALAS!$A$17:$B$20,2,0),"?"))</f>
        <v/>
      </c>
      <c r="AB115" s="22" t="str">
        <f>IF(DATOS_FORMS!AB115="","",IFERROR(VLOOKUP(TRIM(DATOS_FORMS!AB115),ESCALAS!$A$17:$B$20,2,0),"?"))</f>
        <v/>
      </c>
      <c r="AC115" s="22" t="str">
        <f>IF(DATOS_FORMS!AC115="","",IFERROR(VLOOKUP(TRIM(DATOS_FORMS!AC115),ESCALAS!$A$25:$B$30,2,0),"?"))</f>
        <v/>
      </c>
      <c r="AD115" s="22" t="str">
        <f>IF(DATOS_FORMS!AD115="","",IFERROR(VLOOKUP(TRIM(DATOS_FORMS!AD115),ESCALAS!$A$25:$B$30,2,0),"?"))</f>
        <v/>
      </c>
      <c r="AE115" s="22" t="str">
        <f>IF(DATOS_FORMS!AE115="","",IFERROR(VLOOKUP(TRIM(DATOS_FORMS!AE115),ESCALAS!$A$25:$B$30,2,0),"?"))</f>
        <v/>
      </c>
      <c r="AF115" s="22" t="str">
        <f>IF(DATOS_FORMS!AF115="","",IFERROR(VLOOKUP(TRIM(DATOS_FORMS!AF115),ESCALAS!$A$25:$B$30,2,0),"?"))</f>
        <v/>
      </c>
      <c r="AG115" s="22" t="str">
        <f>IF(DATOS_FORMS!AG115="","",IFERROR(VLOOKUP(TRIM(DATOS_FORMS!AG115),ESCALAS!$A$25:$B$30,2,0),"?"))</f>
        <v/>
      </c>
      <c r="AH115" s="22" t="str">
        <f>IF(DATOS_FORMS!AH115="","",IFERROR(VLOOKUP(TRIM(DATOS_FORMS!AH115),ESCALAS!$A$25:$B$30,2,0),"?"))</f>
        <v/>
      </c>
      <c r="AI115" s="22" t="str">
        <f>IF(DATOS_FORMS!AI115="","",IFERROR(VLOOKUP(TRIM(DATOS_FORMS!AI115),ESCALAS!$A$25:$B$30,2,0),"?"))</f>
        <v/>
      </c>
      <c r="AJ115" s="22" t="str">
        <f>IF(DATOS_FORMS!AJ115="","",IFERROR(VLOOKUP(TRIM(DATOS_FORMS!AJ115),ESCALAS!$A$25:$B$30,2,0),"?"))</f>
        <v/>
      </c>
      <c r="AK115" s="22" t="str">
        <f>IF(DATOS_FORMS!AK115="","",IFERROR(VLOOKUP(TRIM(DATOS_FORMS!AK115),ESCALAS!$A$25:$B$30,2,0),"?"))</f>
        <v/>
      </c>
      <c r="AL115" s="22" t="str">
        <f>IF(DATOS_FORMS!AL115="","",IFERROR(VLOOKUP(TRIM(DATOS_FORMS!AL115),ESCALAS!$A$25:$B$30,2,0),"?"))</f>
        <v/>
      </c>
      <c r="AM115" s="22" t="str">
        <f>IF(DATOS_FORMS!AM115="","",IFERROR(VLOOKUP(TRIM(DATOS_FORMS!AM115),ESCALAS!$A$35:$B$41,2,0),"?"))</f>
        <v/>
      </c>
      <c r="AN115" s="22" t="str">
        <f>IF(DATOS_FORMS!AN115="","",IFERROR(VLOOKUP(TRIM(DATOS_FORMS!AN115),ESCALAS!$A$35:$B$41,2,0),"?"))</f>
        <v/>
      </c>
      <c r="AO115" s="22" t="str">
        <f>IF(DATOS_FORMS!AO115="","",IFERROR(VLOOKUP(TRIM(DATOS_FORMS!AO115),ESCALAS!$A$35:$B$41,2,0),"?"))</f>
        <v/>
      </c>
      <c r="AP115" s="22" t="str">
        <f>IF(DATOS_FORMS!AP115="","",IFERROR(VLOOKUP(TRIM(DATOS_FORMS!AP115),ESCALAS!$A$35:$B$41,2,0),"?"))</f>
        <v/>
      </c>
      <c r="AQ115" s="22" t="str">
        <f>IF(DATOS_FORMS!AQ115="","",IFERROR(VLOOKUP(TRIM(DATOS_FORMS!AQ115),ESCALAS!$A$35:$B$41,2,0),"?"))</f>
        <v/>
      </c>
      <c r="AR115" s="22" t="str">
        <f>IF(DATOS_FORMS!AR115="","",IFERROR(VLOOKUP(TRIM(DATOS_FORMS!AR115),ESCALAS!$A$35:$B$41,2,0),"?"))</f>
        <v/>
      </c>
      <c r="AS115" s="22" t="str">
        <f>IF(DATOS_FORMS!AS115="","",IFERROR(VLOOKUP(TRIM(DATOS_FORMS!AS115),ESCALAS!$A$35:$B$41,2,0),"?"))</f>
        <v/>
      </c>
      <c r="AT115" s="22" t="str">
        <f>IF(DATOS_FORMS!AT115="","",IFERROR(VLOOKUP(TRIM(DATOS_FORMS!AT115),ESCALAS!$A$35:$B$41,2,0),"?"))</f>
        <v/>
      </c>
      <c r="AU115" s="22" t="str">
        <f>IF(DATOS_FORMS!AU115="","",IFERROR(VLOOKUP(TRIM(DATOS_FORMS!AU115),ESCALAS!$A$35:$B$41,2,0),"?"))</f>
        <v/>
      </c>
      <c r="AV115" s="22" t="str">
        <f>IF(DATOS_FORMS!AV115="","",IFERROR(VLOOKUP(TRIM(DATOS_FORMS!AV115),ESCALAS!$A$46:$B$49,2,0),"?"))</f>
        <v/>
      </c>
      <c r="AW115" s="22" t="str">
        <f>IF(DATOS_FORMS!AW115="","",IFERROR(VLOOKUP(TRIM(DATOS_FORMS!AW115),ESCALAS!$A$46:$B$49,2,0),"?"))</f>
        <v/>
      </c>
      <c r="AX115" s="22" t="str">
        <f>IF(DATOS_FORMS!AX115="","",IFERROR(VLOOKUP(TRIM(DATOS_FORMS!AX115),ESCALAS!$A$46:$B$49,2,0),"?"))</f>
        <v/>
      </c>
      <c r="AY115" s="22" t="str">
        <f>IF(DATOS_FORMS!AY115="","",IFERROR(VLOOKUP(TRIM(DATOS_FORMS!AY115),ESCALAS!$A$46:$B$49,2,0),"?"))</f>
        <v/>
      </c>
      <c r="AZ115" s="22" t="str">
        <f>IF(DATOS_FORMS!AZ115="","",IFERROR(VLOOKUP(TRIM(DATOS_FORMS!AZ115),ESCALAS!$A$46:$B$49,2,0),"?"))</f>
        <v/>
      </c>
      <c r="BA115" s="22" t="str">
        <f>IF(DATOS_FORMS!BA115="","",IFERROR(VLOOKUP(TRIM(DATOS_FORMS!BA115),ESCALAS!$A$46:$B$49,2,0),"?"))</f>
        <v/>
      </c>
      <c r="BB115" s="22" t="str">
        <f>IF(DATOS_FORMS!BB115="","",IFERROR(VLOOKUP(TRIM(DATOS_FORMS!BB115),ESCALAS!$A$46:$B$49,2,0),"?"))</f>
        <v/>
      </c>
      <c r="BC115" s="22" t="str">
        <f>IF(DATOS_FORMS!BC115="","",IFERROR(VLOOKUP(TRIM(DATOS_FORMS!BC115),ESCALAS!$A$46:$B$49,2,0),"?"))</f>
        <v/>
      </c>
      <c r="BD115" s="22" t="str">
        <f>IF(DATOS_FORMS!BD115="","",IFERROR(VLOOKUP(TRIM(DATOS_FORMS!BD115),ESCALAS!$A$46:$B$49,2,0),"?"))</f>
        <v/>
      </c>
      <c r="BE115" s="22" t="str">
        <f>IF(DATOS_FORMS!BE115="","",IFERROR(VLOOKUP(TRIM(DATOS_FORMS!BE115),ESCALAS!$A$46:$B$49,2,0),"?"))</f>
        <v/>
      </c>
      <c r="BF115" s="22" t="str">
        <f>IF(DATOS_FORMS!BF115="","",IFERROR(VLOOKUP(TRIM(DATOS_FORMS!BF115),ESCALAS!$A$46:$B$49,2,0),"?"))</f>
        <v/>
      </c>
      <c r="BG115" s="22" t="str">
        <f>IF(DATOS_FORMS!BG115="","",IFERROR(VLOOKUP(TRIM(DATOS_FORMS!BG115),ESCALAS!$A$46:$B$49,2,0),"?"))</f>
        <v/>
      </c>
      <c r="BH115" s="22" t="str">
        <f>IF(DATOS_FORMS!BH115="","",IFERROR(VLOOKUP(TRIM(DATOS_FORMS!BH115),ESCALAS!$A$46:$B$49,2,0),"?"))</f>
        <v/>
      </c>
      <c r="BI115" s="22" t="str">
        <f>IF(DATOS_FORMS!BI115="","",IFERROR(VLOOKUP(TRIM(DATOS_FORMS!BI115),ESCALAS!$A$46:$B$49,2,0),"?"))</f>
        <v/>
      </c>
      <c r="BJ115" s="22" t="str">
        <f>IF(DATOS_FORMS!BJ115="","",IFERROR(VLOOKUP(TRIM(DATOS_FORMS!BJ115),ESCALAS!$A$46:$B$49,2,0),"?"))</f>
        <v/>
      </c>
    </row>
    <row r="116" spans="1:62" x14ac:dyDescent="0.25">
      <c r="A116" s="22" t="str">
        <f>IF(DATOS_FORMS!B116="","",ROW()-1)</f>
        <v/>
      </c>
      <c r="B116" s="22" t="str">
        <f>IF(DATOS_FORMS!B116="","",IFERROR(VALUE(TRIM(DATOS_FORMS!B116)),IFERROR(VALUE(LEFT(TRIM(DATOS_FORMS!B116),FIND(" ",TRIM(DATOS_FORMS!B116)&amp;" ")-1)),"?")))</f>
        <v/>
      </c>
      <c r="C116" s="22" t="str">
        <f>IF(DATOS_FORMS!C116="","",IFERROR(VLOOKUP(TRIM(DATOS_FORMS!C116),ESCALAS!$A$54:$B$55,2,0),"?"))</f>
        <v/>
      </c>
      <c r="D116" s="22" t="str">
        <f>IF(DATOS_FORMS!D116="","",IFERROR(VLOOKUP(TRIM(DATOS_FORMS!D116),ESCALAS!$A$67:$B$68,2,0),"?"))</f>
        <v/>
      </c>
      <c r="E116" s="23" t="str">
        <f>IF(DATOS_FORMS!E116="","",DATOS_FORMS!E116)</f>
        <v/>
      </c>
      <c r="F116" s="23" t="str">
        <f>IF(DATOS_FORMS!F116="","",DATOS_FORMS!F116)</f>
        <v/>
      </c>
      <c r="G116" s="22" t="str">
        <f>IF(DATOS_FORMS!G116="","",IFERROR(VLOOKUP(TRIM(DATOS_FORMS!G116),ESCALAS!$A$60:$B$62,2,0),"?"))</f>
        <v/>
      </c>
      <c r="H116" s="23" t="str">
        <f>IF(DATOS_FORMS!H116="","",DATOS_FORMS!H116)</f>
        <v/>
      </c>
      <c r="I116" s="22" t="str">
        <f>IF(DATOS_FORMS!I116="","",IFERROR(VLOOKUP(TRIM(DATOS_FORMS!I116),ESCALAS!$A$60:$B$62,2,0),"?"))</f>
        <v/>
      </c>
      <c r="J116" s="22" t="str">
        <f>IF(DATOS_FORMS!J116="","",IFERROR(VLOOKUP(TRIM(DATOS_FORMS!J116),ESCALAS!$A$73:$B$86,2,0),7))</f>
        <v/>
      </c>
      <c r="K116" s="22" t="str">
        <f>IF(DATOS_FORMS!K116="","",IFERROR(VLOOKUP(TRIM(DATOS_FORMS!K116),ESCALAS!$A$6:$B$12,2,0),"?"))</f>
        <v/>
      </c>
      <c r="L116" s="22" t="str">
        <f>IF(DATOS_FORMS!L116="","",IFERROR(VLOOKUP(TRIM(DATOS_FORMS!L116),ESCALAS!$A$6:$B$12,2,0),"?"))</f>
        <v/>
      </c>
      <c r="M116" s="22" t="str">
        <f>IF(DATOS_FORMS!M116="","",IFERROR(VLOOKUP(TRIM(DATOS_FORMS!M116),ESCALAS!$A$6:$B$12,2,0),"?"))</f>
        <v/>
      </c>
      <c r="N116" s="22" t="str">
        <f>IF(DATOS_FORMS!N116="","",IFERROR(VLOOKUP(TRIM(DATOS_FORMS!N116),ESCALAS!$A$6:$B$12,2,0),"?"))</f>
        <v/>
      </c>
      <c r="O116" s="22" t="str">
        <f>IF(DATOS_FORMS!O116="","",IFERROR(VLOOKUP(TRIM(DATOS_FORMS!O116),ESCALAS!$A$6:$B$12,2,0),"?"))</f>
        <v/>
      </c>
      <c r="P116" s="22" t="str">
        <f>IF(DATOS_FORMS!P116="","",IFERROR(VLOOKUP(TRIM(DATOS_FORMS!P116),ESCALAS!$A$6:$B$12,2,0),"?"))</f>
        <v/>
      </c>
      <c r="Q116" s="22" t="str">
        <f>IF(DATOS_FORMS!Q116="","",IFERROR(VLOOKUP(TRIM(DATOS_FORMS!Q116),ESCALAS!$A$6:$B$12,2,0),"?"))</f>
        <v/>
      </c>
      <c r="R116" s="22" t="str">
        <f>IF(DATOS_FORMS!R116="","",IFERROR(VLOOKUP(TRIM(DATOS_FORMS!R116),ESCALAS!$A$6:$B$12,2,0),"?"))</f>
        <v/>
      </c>
      <c r="S116" s="22" t="str">
        <f>IF(DATOS_FORMS!S116="","",IFERROR(VLOOKUP(TRIM(DATOS_FORMS!S116),ESCALAS!$A$6:$B$12,2,0),"?"))</f>
        <v/>
      </c>
      <c r="T116" s="22" t="str">
        <f>IF(DATOS_FORMS!T116="","",IFERROR(VLOOKUP(TRIM(DATOS_FORMS!T116),ESCALAS!$A$6:$B$12,2,0),"?"))</f>
        <v/>
      </c>
      <c r="U116" s="22" t="str">
        <f>IF(DATOS_FORMS!U116="","",IFERROR(VLOOKUP(TRIM(DATOS_FORMS!U116),ESCALAS!$A$17:$B$20,2,0),"?"))</f>
        <v/>
      </c>
      <c r="V116" s="22" t="str">
        <f>IF(DATOS_FORMS!V116="","",IFERROR(VLOOKUP(TRIM(DATOS_FORMS!V116),ESCALAS!$A$17:$B$20,2,0),"?"))</f>
        <v/>
      </c>
      <c r="W116" s="22" t="str">
        <f>IF(DATOS_FORMS!W116="","",IFERROR(VLOOKUP(TRIM(DATOS_FORMS!W116),ESCALAS!$A$17:$B$20,2,0),"?"))</f>
        <v/>
      </c>
      <c r="X116" s="22" t="str">
        <f>IF(DATOS_FORMS!X116="","",IFERROR(VLOOKUP(TRIM(DATOS_FORMS!X116),ESCALAS!$A$17:$B$20,2,0),"?"))</f>
        <v/>
      </c>
      <c r="Y116" s="22" t="str">
        <f>IF(DATOS_FORMS!Y116="","",IFERROR(VLOOKUP(TRIM(DATOS_FORMS!Y116),ESCALAS!$A$17:$B$20,2,0),"?"))</f>
        <v/>
      </c>
      <c r="Z116" s="22" t="str">
        <f>IF(DATOS_FORMS!Z116="","",IFERROR(VLOOKUP(TRIM(DATOS_FORMS!Z116),ESCALAS!$A$17:$B$20,2,0),"?"))</f>
        <v/>
      </c>
      <c r="AA116" s="22" t="str">
        <f>IF(DATOS_FORMS!AA116="","",IFERROR(VLOOKUP(TRIM(DATOS_FORMS!AA116),ESCALAS!$A$17:$B$20,2,0),"?"))</f>
        <v/>
      </c>
      <c r="AB116" s="22" t="str">
        <f>IF(DATOS_FORMS!AB116="","",IFERROR(VLOOKUP(TRIM(DATOS_FORMS!AB116),ESCALAS!$A$17:$B$20,2,0),"?"))</f>
        <v/>
      </c>
      <c r="AC116" s="22" t="str">
        <f>IF(DATOS_FORMS!AC116="","",IFERROR(VLOOKUP(TRIM(DATOS_FORMS!AC116),ESCALAS!$A$25:$B$30,2,0),"?"))</f>
        <v/>
      </c>
      <c r="AD116" s="22" t="str">
        <f>IF(DATOS_FORMS!AD116="","",IFERROR(VLOOKUP(TRIM(DATOS_FORMS!AD116),ESCALAS!$A$25:$B$30,2,0),"?"))</f>
        <v/>
      </c>
      <c r="AE116" s="22" t="str">
        <f>IF(DATOS_FORMS!AE116="","",IFERROR(VLOOKUP(TRIM(DATOS_FORMS!AE116),ESCALAS!$A$25:$B$30,2,0),"?"))</f>
        <v/>
      </c>
      <c r="AF116" s="22" t="str">
        <f>IF(DATOS_FORMS!AF116="","",IFERROR(VLOOKUP(TRIM(DATOS_FORMS!AF116),ESCALAS!$A$25:$B$30,2,0),"?"))</f>
        <v/>
      </c>
      <c r="AG116" s="22" t="str">
        <f>IF(DATOS_FORMS!AG116="","",IFERROR(VLOOKUP(TRIM(DATOS_FORMS!AG116),ESCALAS!$A$25:$B$30,2,0),"?"))</f>
        <v/>
      </c>
      <c r="AH116" s="22" t="str">
        <f>IF(DATOS_FORMS!AH116="","",IFERROR(VLOOKUP(TRIM(DATOS_FORMS!AH116),ESCALAS!$A$25:$B$30,2,0),"?"))</f>
        <v/>
      </c>
      <c r="AI116" s="22" t="str">
        <f>IF(DATOS_FORMS!AI116="","",IFERROR(VLOOKUP(TRIM(DATOS_FORMS!AI116),ESCALAS!$A$25:$B$30,2,0),"?"))</f>
        <v/>
      </c>
      <c r="AJ116" s="22" t="str">
        <f>IF(DATOS_FORMS!AJ116="","",IFERROR(VLOOKUP(TRIM(DATOS_FORMS!AJ116),ESCALAS!$A$25:$B$30,2,0),"?"))</f>
        <v/>
      </c>
      <c r="AK116" s="22" t="str">
        <f>IF(DATOS_FORMS!AK116="","",IFERROR(VLOOKUP(TRIM(DATOS_FORMS!AK116),ESCALAS!$A$25:$B$30,2,0),"?"))</f>
        <v/>
      </c>
      <c r="AL116" s="22" t="str">
        <f>IF(DATOS_FORMS!AL116="","",IFERROR(VLOOKUP(TRIM(DATOS_FORMS!AL116),ESCALAS!$A$25:$B$30,2,0),"?"))</f>
        <v/>
      </c>
      <c r="AM116" s="22" t="str">
        <f>IF(DATOS_FORMS!AM116="","",IFERROR(VLOOKUP(TRIM(DATOS_FORMS!AM116),ESCALAS!$A$35:$B$41,2,0),"?"))</f>
        <v/>
      </c>
      <c r="AN116" s="22" t="str">
        <f>IF(DATOS_FORMS!AN116="","",IFERROR(VLOOKUP(TRIM(DATOS_FORMS!AN116),ESCALAS!$A$35:$B$41,2,0),"?"))</f>
        <v/>
      </c>
      <c r="AO116" s="22" t="str">
        <f>IF(DATOS_FORMS!AO116="","",IFERROR(VLOOKUP(TRIM(DATOS_FORMS!AO116),ESCALAS!$A$35:$B$41,2,0),"?"))</f>
        <v/>
      </c>
      <c r="AP116" s="22" t="str">
        <f>IF(DATOS_FORMS!AP116="","",IFERROR(VLOOKUP(TRIM(DATOS_FORMS!AP116),ESCALAS!$A$35:$B$41,2,0),"?"))</f>
        <v/>
      </c>
      <c r="AQ116" s="22" t="str">
        <f>IF(DATOS_FORMS!AQ116="","",IFERROR(VLOOKUP(TRIM(DATOS_FORMS!AQ116),ESCALAS!$A$35:$B$41,2,0),"?"))</f>
        <v/>
      </c>
      <c r="AR116" s="22" t="str">
        <f>IF(DATOS_FORMS!AR116="","",IFERROR(VLOOKUP(TRIM(DATOS_FORMS!AR116),ESCALAS!$A$35:$B$41,2,0),"?"))</f>
        <v/>
      </c>
      <c r="AS116" s="22" t="str">
        <f>IF(DATOS_FORMS!AS116="","",IFERROR(VLOOKUP(TRIM(DATOS_FORMS!AS116),ESCALAS!$A$35:$B$41,2,0),"?"))</f>
        <v/>
      </c>
      <c r="AT116" s="22" t="str">
        <f>IF(DATOS_FORMS!AT116="","",IFERROR(VLOOKUP(TRIM(DATOS_FORMS!AT116),ESCALAS!$A$35:$B$41,2,0),"?"))</f>
        <v/>
      </c>
      <c r="AU116" s="22" t="str">
        <f>IF(DATOS_FORMS!AU116="","",IFERROR(VLOOKUP(TRIM(DATOS_FORMS!AU116),ESCALAS!$A$35:$B$41,2,0),"?"))</f>
        <v/>
      </c>
      <c r="AV116" s="22" t="str">
        <f>IF(DATOS_FORMS!AV116="","",IFERROR(VLOOKUP(TRIM(DATOS_FORMS!AV116),ESCALAS!$A$46:$B$49,2,0),"?"))</f>
        <v/>
      </c>
      <c r="AW116" s="22" t="str">
        <f>IF(DATOS_FORMS!AW116="","",IFERROR(VLOOKUP(TRIM(DATOS_FORMS!AW116),ESCALAS!$A$46:$B$49,2,0),"?"))</f>
        <v/>
      </c>
      <c r="AX116" s="22" t="str">
        <f>IF(DATOS_FORMS!AX116="","",IFERROR(VLOOKUP(TRIM(DATOS_FORMS!AX116),ESCALAS!$A$46:$B$49,2,0),"?"))</f>
        <v/>
      </c>
      <c r="AY116" s="22" t="str">
        <f>IF(DATOS_FORMS!AY116="","",IFERROR(VLOOKUP(TRIM(DATOS_FORMS!AY116),ESCALAS!$A$46:$B$49,2,0),"?"))</f>
        <v/>
      </c>
      <c r="AZ116" s="22" t="str">
        <f>IF(DATOS_FORMS!AZ116="","",IFERROR(VLOOKUP(TRIM(DATOS_FORMS!AZ116),ESCALAS!$A$46:$B$49,2,0),"?"))</f>
        <v/>
      </c>
      <c r="BA116" s="22" t="str">
        <f>IF(DATOS_FORMS!BA116="","",IFERROR(VLOOKUP(TRIM(DATOS_FORMS!BA116),ESCALAS!$A$46:$B$49,2,0),"?"))</f>
        <v/>
      </c>
      <c r="BB116" s="22" t="str">
        <f>IF(DATOS_FORMS!BB116="","",IFERROR(VLOOKUP(TRIM(DATOS_FORMS!BB116),ESCALAS!$A$46:$B$49,2,0),"?"))</f>
        <v/>
      </c>
      <c r="BC116" s="22" t="str">
        <f>IF(DATOS_FORMS!BC116="","",IFERROR(VLOOKUP(TRIM(DATOS_FORMS!BC116),ESCALAS!$A$46:$B$49,2,0),"?"))</f>
        <v/>
      </c>
      <c r="BD116" s="22" t="str">
        <f>IF(DATOS_FORMS!BD116="","",IFERROR(VLOOKUP(TRIM(DATOS_FORMS!BD116),ESCALAS!$A$46:$B$49,2,0),"?"))</f>
        <v/>
      </c>
      <c r="BE116" s="22" t="str">
        <f>IF(DATOS_FORMS!BE116="","",IFERROR(VLOOKUP(TRIM(DATOS_FORMS!BE116),ESCALAS!$A$46:$B$49,2,0),"?"))</f>
        <v/>
      </c>
      <c r="BF116" s="22" t="str">
        <f>IF(DATOS_FORMS!BF116="","",IFERROR(VLOOKUP(TRIM(DATOS_FORMS!BF116),ESCALAS!$A$46:$B$49,2,0),"?"))</f>
        <v/>
      </c>
      <c r="BG116" s="22" t="str">
        <f>IF(DATOS_FORMS!BG116="","",IFERROR(VLOOKUP(TRIM(DATOS_FORMS!BG116),ESCALAS!$A$46:$B$49,2,0),"?"))</f>
        <v/>
      </c>
      <c r="BH116" s="22" t="str">
        <f>IF(DATOS_FORMS!BH116="","",IFERROR(VLOOKUP(TRIM(DATOS_FORMS!BH116),ESCALAS!$A$46:$B$49,2,0),"?"))</f>
        <v/>
      </c>
      <c r="BI116" s="22" t="str">
        <f>IF(DATOS_FORMS!BI116="","",IFERROR(VLOOKUP(TRIM(DATOS_FORMS!BI116),ESCALAS!$A$46:$B$49,2,0),"?"))</f>
        <v/>
      </c>
      <c r="BJ116" s="22" t="str">
        <f>IF(DATOS_FORMS!BJ116="","",IFERROR(VLOOKUP(TRIM(DATOS_FORMS!BJ116),ESCALAS!$A$46:$B$49,2,0),"?"))</f>
        <v/>
      </c>
    </row>
    <row r="117" spans="1:62" x14ac:dyDescent="0.25">
      <c r="A117" s="22" t="str">
        <f>IF(DATOS_FORMS!B117="","",ROW()-1)</f>
        <v/>
      </c>
      <c r="B117" s="22" t="str">
        <f>IF(DATOS_FORMS!B117="","",IFERROR(VALUE(TRIM(DATOS_FORMS!B117)),IFERROR(VALUE(LEFT(TRIM(DATOS_FORMS!B117),FIND(" ",TRIM(DATOS_FORMS!B117)&amp;" ")-1)),"?")))</f>
        <v/>
      </c>
      <c r="C117" s="22" t="str">
        <f>IF(DATOS_FORMS!C117="","",IFERROR(VLOOKUP(TRIM(DATOS_FORMS!C117),ESCALAS!$A$54:$B$55,2,0),"?"))</f>
        <v/>
      </c>
      <c r="D117" s="22" t="str">
        <f>IF(DATOS_FORMS!D117="","",IFERROR(VLOOKUP(TRIM(DATOS_FORMS!D117),ESCALAS!$A$67:$B$68,2,0),"?"))</f>
        <v/>
      </c>
      <c r="E117" s="23" t="str">
        <f>IF(DATOS_FORMS!E117="","",DATOS_FORMS!E117)</f>
        <v/>
      </c>
      <c r="F117" s="23" t="str">
        <f>IF(DATOS_FORMS!F117="","",DATOS_FORMS!F117)</f>
        <v/>
      </c>
      <c r="G117" s="22" t="str">
        <f>IF(DATOS_FORMS!G117="","",IFERROR(VLOOKUP(TRIM(DATOS_FORMS!G117),ESCALAS!$A$60:$B$62,2,0),"?"))</f>
        <v/>
      </c>
      <c r="H117" s="23" t="str">
        <f>IF(DATOS_FORMS!H117="","",DATOS_FORMS!H117)</f>
        <v/>
      </c>
      <c r="I117" s="22" t="str">
        <f>IF(DATOS_FORMS!I117="","",IFERROR(VLOOKUP(TRIM(DATOS_FORMS!I117),ESCALAS!$A$60:$B$62,2,0),"?"))</f>
        <v/>
      </c>
      <c r="J117" s="22" t="str">
        <f>IF(DATOS_FORMS!J117="","",IFERROR(VLOOKUP(TRIM(DATOS_FORMS!J117),ESCALAS!$A$73:$B$86,2,0),7))</f>
        <v/>
      </c>
      <c r="K117" s="22" t="str">
        <f>IF(DATOS_FORMS!K117="","",IFERROR(VLOOKUP(TRIM(DATOS_FORMS!K117),ESCALAS!$A$6:$B$12,2,0),"?"))</f>
        <v/>
      </c>
      <c r="L117" s="22" t="str">
        <f>IF(DATOS_FORMS!L117="","",IFERROR(VLOOKUP(TRIM(DATOS_FORMS!L117),ESCALAS!$A$6:$B$12,2,0),"?"))</f>
        <v/>
      </c>
      <c r="M117" s="22" t="str">
        <f>IF(DATOS_FORMS!M117="","",IFERROR(VLOOKUP(TRIM(DATOS_FORMS!M117),ESCALAS!$A$6:$B$12,2,0),"?"))</f>
        <v/>
      </c>
      <c r="N117" s="22" t="str">
        <f>IF(DATOS_FORMS!N117="","",IFERROR(VLOOKUP(TRIM(DATOS_FORMS!N117),ESCALAS!$A$6:$B$12,2,0),"?"))</f>
        <v/>
      </c>
      <c r="O117" s="22" t="str">
        <f>IF(DATOS_FORMS!O117="","",IFERROR(VLOOKUP(TRIM(DATOS_FORMS!O117),ESCALAS!$A$6:$B$12,2,0),"?"))</f>
        <v/>
      </c>
      <c r="P117" s="22" t="str">
        <f>IF(DATOS_FORMS!P117="","",IFERROR(VLOOKUP(TRIM(DATOS_FORMS!P117),ESCALAS!$A$6:$B$12,2,0),"?"))</f>
        <v/>
      </c>
      <c r="Q117" s="22" t="str">
        <f>IF(DATOS_FORMS!Q117="","",IFERROR(VLOOKUP(TRIM(DATOS_FORMS!Q117),ESCALAS!$A$6:$B$12,2,0),"?"))</f>
        <v/>
      </c>
      <c r="R117" s="22" t="str">
        <f>IF(DATOS_FORMS!R117="","",IFERROR(VLOOKUP(TRIM(DATOS_FORMS!R117),ESCALAS!$A$6:$B$12,2,0),"?"))</f>
        <v/>
      </c>
      <c r="S117" s="22" t="str">
        <f>IF(DATOS_FORMS!S117="","",IFERROR(VLOOKUP(TRIM(DATOS_FORMS!S117),ESCALAS!$A$6:$B$12,2,0),"?"))</f>
        <v/>
      </c>
      <c r="T117" s="22" t="str">
        <f>IF(DATOS_FORMS!T117="","",IFERROR(VLOOKUP(TRIM(DATOS_FORMS!T117),ESCALAS!$A$6:$B$12,2,0),"?"))</f>
        <v/>
      </c>
      <c r="U117" s="22" t="str">
        <f>IF(DATOS_FORMS!U117="","",IFERROR(VLOOKUP(TRIM(DATOS_FORMS!U117),ESCALAS!$A$17:$B$20,2,0),"?"))</f>
        <v/>
      </c>
      <c r="V117" s="22" t="str">
        <f>IF(DATOS_FORMS!V117="","",IFERROR(VLOOKUP(TRIM(DATOS_FORMS!V117),ESCALAS!$A$17:$B$20,2,0),"?"))</f>
        <v/>
      </c>
      <c r="W117" s="22" t="str">
        <f>IF(DATOS_FORMS!W117="","",IFERROR(VLOOKUP(TRIM(DATOS_FORMS!W117),ESCALAS!$A$17:$B$20,2,0),"?"))</f>
        <v/>
      </c>
      <c r="X117" s="22" t="str">
        <f>IF(DATOS_FORMS!X117="","",IFERROR(VLOOKUP(TRIM(DATOS_FORMS!X117),ESCALAS!$A$17:$B$20,2,0),"?"))</f>
        <v/>
      </c>
      <c r="Y117" s="22" t="str">
        <f>IF(DATOS_FORMS!Y117="","",IFERROR(VLOOKUP(TRIM(DATOS_FORMS!Y117),ESCALAS!$A$17:$B$20,2,0),"?"))</f>
        <v/>
      </c>
      <c r="Z117" s="22" t="str">
        <f>IF(DATOS_FORMS!Z117="","",IFERROR(VLOOKUP(TRIM(DATOS_FORMS!Z117),ESCALAS!$A$17:$B$20,2,0),"?"))</f>
        <v/>
      </c>
      <c r="AA117" s="22" t="str">
        <f>IF(DATOS_FORMS!AA117="","",IFERROR(VLOOKUP(TRIM(DATOS_FORMS!AA117),ESCALAS!$A$17:$B$20,2,0),"?"))</f>
        <v/>
      </c>
      <c r="AB117" s="22" t="str">
        <f>IF(DATOS_FORMS!AB117="","",IFERROR(VLOOKUP(TRIM(DATOS_FORMS!AB117),ESCALAS!$A$17:$B$20,2,0),"?"))</f>
        <v/>
      </c>
      <c r="AC117" s="22" t="str">
        <f>IF(DATOS_FORMS!AC117="","",IFERROR(VLOOKUP(TRIM(DATOS_FORMS!AC117),ESCALAS!$A$25:$B$30,2,0),"?"))</f>
        <v/>
      </c>
      <c r="AD117" s="22" t="str">
        <f>IF(DATOS_FORMS!AD117="","",IFERROR(VLOOKUP(TRIM(DATOS_FORMS!AD117),ESCALAS!$A$25:$B$30,2,0),"?"))</f>
        <v/>
      </c>
      <c r="AE117" s="22" t="str">
        <f>IF(DATOS_FORMS!AE117="","",IFERROR(VLOOKUP(TRIM(DATOS_FORMS!AE117),ESCALAS!$A$25:$B$30,2,0),"?"))</f>
        <v/>
      </c>
      <c r="AF117" s="22" t="str">
        <f>IF(DATOS_FORMS!AF117="","",IFERROR(VLOOKUP(TRIM(DATOS_FORMS!AF117),ESCALAS!$A$25:$B$30,2,0),"?"))</f>
        <v/>
      </c>
      <c r="AG117" s="22" t="str">
        <f>IF(DATOS_FORMS!AG117="","",IFERROR(VLOOKUP(TRIM(DATOS_FORMS!AG117),ESCALAS!$A$25:$B$30,2,0),"?"))</f>
        <v/>
      </c>
      <c r="AH117" s="22" t="str">
        <f>IF(DATOS_FORMS!AH117="","",IFERROR(VLOOKUP(TRIM(DATOS_FORMS!AH117),ESCALAS!$A$25:$B$30,2,0),"?"))</f>
        <v/>
      </c>
      <c r="AI117" s="22" t="str">
        <f>IF(DATOS_FORMS!AI117="","",IFERROR(VLOOKUP(TRIM(DATOS_FORMS!AI117),ESCALAS!$A$25:$B$30,2,0),"?"))</f>
        <v/>
      </c>
      <c r="AJ117" s="22" t="str">
        <f>IF(DATOS_FORMS!AJ117="","",IFERROR(VLOOKUP(TRIM(DATOS_FORMS!AJ117),ESCALAS!$A$25:$B$30,2,0),"?"))</f>
        <v/>
      </c>
      <c r="AK117" s="22" t="str">
        <f>IF(DATOS_FORMS!AK117="","",IFERROR(VLOOKUP(TRIM(DATOS_FORMS!AK117),ESCALAS!$A$25:$B$30,2,0),"?"))</f>
        <v/>
      </c>
      <c r="AL117" s="22" t="str">
        <f>IF(DATOS_FORMS!AL117="","",IFERROR(VLOOKUP(TRIM(DATOS_FORMS!AL117),ESCALAS!$A$25:$B$30,2,0),"?"))</f>
        <v/>
      </c>
      <c r="AM117" s="22" t="str">
        <f>IF(DATOS_FORMS!AM117="","",IFERROR(VLOOKUP(TRIM(DATOS_FORMS!AM117),ESCALAS!$A$35:$B$41,2,0),"?"))</f>
        <v/>
      </c>
      <c r="AN117" s="22" t="str">
        <f>IF(DATOS_FORMS!AN117="","",IFERROR(VLOOKUP(TRIM(DATOS_FORMS!AN117),ESCALAS!$A$35:$B$41,2,0),"?"))</f>
        <v/>
      </c>
      <c r="AO117" s="22" t="str">
        <f>IF(DATOS_FORMS!AO117="","",IFERROR(VLOOKUP(TRIM(DATOS_FORMS!AO117),ESCALAS!$A$35:$B$41,2,0),"?"))</f>
        <v/>
      </c>
      <c r="AP117" s="22" t="str">
        <f>IF(DATOS_FORMS!AP117="","",IFERROR(VLOOKUP(TRIM(DATOS_FORMS!AP117),ESCALAS!$A$35:$B$41,2,0),"?"))</f>
        <v/>
      </c>
      <c r="AQ117" s="22" t="str">
        <f>IF(DATOS_FORMS!AQ117="","",IFERROR(VLOOKUP(TRIM(DATOS_FORMS!AQ117),ESCALAS!$A$35:$B$41,2,0),"?"))</f>
        <v/>
      </c>
      <c r="AR117" s="22" t="str">
        <f>IF(DATOS_FORMS!AR117="","",IFERROR(VLOOKUP(TRIM(DATOS_FORMS!AR117),ESCALAS!$A$35:$B$41,2,0),"?"))</f>
        <v/>
      </c>
      <c r="AS117" s="22" t="str">
        <f>IF(DATOS_FORMS!AS117="","",IFERROR(VLOOKUP(TRIM(DATOS_FORMS!AS117),ESCALAS!$A$35:$B$41,2,0),"?"))</f>
        <v/>
      </c>
      <c r="AT117" s="22" t="str">
        <f>IF(DATOS_FORMS!AT117="","",IFERROR(VLOOKUP(TRIM(DATOS_FORMS!AT117),ESCALAS!$A$35:$B$41,2,0),"?"))</f>
        <v/>
      </c>
      <c r="AU117" s="22" t="str">
        <f>IF(DATOS_FORMS!AU117="","",IFERROR(VLOOKUP(TRIM(DATOS_FORMS!AU117),ESCALAS!$A$35:$B$41,2,0),"?"))</f>
        <v/>
      </c>
      <c r="AV117" s="22" t="str">
        <f>IF(DATOS_FORMS!AV117="","",IFERROR(VLOOKUP(TRIM(DATOS_FORMS!AV117),ESCALAS!$A$46:$B$49,2,0),"?"))</f>
        <v/>
      </c>
      <c r="AW117" s="22" t="str">
        <f>IF(DATOS_FORMS!AW117="","",IFERROR(VLOOKUP(TRIM(DATOS_FORMS!AW117),ESCALAS!$A$46:$B$49,2,0),"?"))</f>
        <v/>
      </c>
      <c r="AX117" s="22" t="str">
        <f>IF(DATOS_FORMS!AX117="","",IFERROR(VLOOKUP(TRIM(DATOS_FORMS!AX117),ESCALAS!$A$46:$B$49,2,0),"?"))</f>
        <v/>
      </c>
      <c r="AY117" s="22" t="str">
        <f>IF(DATOS_FORMS!AY117="","",IFERROR(VLOOKUP(TRIM(DATOS_FORMS!AY117),ESCALAS!$A$46:$B$49,2,0),"?"))</f>
        <v/>
      </c>
      <c r="AZ117" s="22" t="str">
        <f>IF(DATOS_FORMS!AZ117="","",IFERROR(VLOOKUP(TRIM(DATOS_FORMS!AZ117),ESCALAS!$A$46:$B$49,2,0),"?"))</f>
        <v/>
      </c>
      <c r="BA117" s="22" t="str">
        <f>IF(DATOS_FORMS!BA117="","",IFERROR(VLOOKUP(TRIM(DATOS_FORMS!BA117),ESCALAS!$A$46:$B$49,2,0),"?"))</f>
        <v/>
      </c>
      <c r="BB117" s="22" t="str">
        <f>IF(DATOS_FORMS!BB117="","",IFERROR(VLOOKUP(TRIM(DATOS_FORMS!BB117),ESCALAS!$A$46:$B$49,2,0),"?"))</f>
        <v/>
      </c>
      <c r="BC117" s="22" t="str">
        <f>IF(DATOS_FORMS!BC117="","",IFERROR(VLOOKUP(TRIM(DATOS_FORMS!BC117),ESCALAS!$A$46:$B$49,2,0),"?"))</f>
        <v/>
      </c>
      <c r="BD117" s="22" t="str">
        <f>IF(DATOS_FORMS!BD117="","",IFERROR(VLOOKUP(TRIM(DATOS_FORMS!BD117),ESCALAS!$A$46:$B$49,2,0),"?"))</f>
        <v/>
      </c>
      <c r="BE117" s="22" t="str">
        <f>IF(DATOS_FORMS!BE117="","",IFERROR(VLOOKUP(TRIM(DATOS_FORMS!BE117),ESCALAS!$A$46:$B$49,2,0),"?"))</f>
        <v/>
      </c>
      <c r="BF117" s="22" t="str">
        <f>IF(DATOS_FORMS!BF117="","",IFERROR(VLOOKUP(TRIM(DATOS_FORMS!BF117),ESCALAS!$A$46:$B$49,2,0),"?"))</f>
        <v/>
      </c>
      <c r="BG117" s="22" t="str">
        <f>IF(DATOS_FORMS!BG117="","",IFERROR(VLOOKUP(TRIM(DATOS_FORMS!BG117),ESCALAS!$A$46:$B$49,2,0),"?"))</f>
        <v/>
      </c>
      <c r="BH117" s="22" t="str">
        <f>IF(DATOS_FORMS!BH117="","",IFERROR(VLOOKUP(TRIM(DATOS_FORMS!BH117),ESCALAS!$A$46:$B$49,2,0),"?"))</f>
        <v/>
      </c>
      <c r="BI117" s="22" t="str">
        <f>IF(DATOS_FORMS!BI117="","",IFERROR(VLOOKUP(TRIM(DATOS_FORMS!BI117),ESCALAS!$A$46:$B$49,2,0),"?"))</f>
        <v/>
      </c>
      <c r="BJ117" s="22" t="str">
        <f>IF(DATOS_FORMS!BJ117="","",IFERROR(VLOOKUP(TRIM(DATOS_FORMS!BJ117),ESCALAS!$A$46:$B$49,2,0),"?"))</f>
        <v/>
      </c>
    </row>
    <row r="118" spans="1:62" x14ac:dyDescent="0.25">
      <c r="A118" s="22" t="str">
        <f>IF(DATOS_FORMS!B118="","",ROW()-1)</f>
        <v/>
      </c>
      <c r="B118" s="22" t="str">
        <f>IF(DATOS_FORMS!B118="","",IFERROR(VALUE(TRIM(DATOS_FORMS!B118)),IFERROR(VALUE(LEFT(TRIM(DATOS_FORMS!B118),FIND(" ",TRIM(DATOS_FORMS!B118)&amp;" ")-1)),"?")))</f>
        <v/>
      </c>
      <c r="C118" s="22" t="str">
        <f>IF(DATOS_FORMS!C118="","",IFERROR(VLOOKUP(TRIM(DATOS_FORMS!C118),ESCALAS!$A$54:$B$55,2,0),"?"))</f>
        <v/>
      </c>
      <c r="D118" s="22" t="str">
        <f>IF(DATOS_FORMS!D118="","",IFERROR(VLOOKUP(TRIM(DATOS_FORMS!D118),ESCALAS!$A$67:$B$68,2,0),"?"))</f>
        <v/>
      </c>
      <c r="E118" s="23" t="str">
        <f>IF(DATOS_FORMS!E118="","",DATOS_FORMS!E118)</f>
        <v/>
      </c>
      <c r="F118" s="23" t="str">
        <f>IF(DATOS_FORMS!F118="","",DATOS_FORMS!F118)</f>
        <v/>
      </c>
      <c r="G118" s="22" t="str">
        <f>IF(DATOS_FORMS!G118="","",IFERROR(VLOOKUP(TRIM(DATOS_FORMS!G118),ESCALAS!$A$60:$B$62,2,0),"?"))</f>
        <v/>
      </c>
      <c r="H118" s="23" t="str">
        <f>IF(DATOS_FORMS!H118="","",DATOS_FORMS!H118)</f>
        <v/>
      </c>
      <c r="I118" s="22" t="str">
        <f>IF(DATOS_FORMS!I118="","",IFERROR(VLOOKUP(TRIM(DATOS_FORMS!I118),ESCALAS!$A$60:$B$62,2,0),"?"))</f>
        <v/>
      </c>
      <c r="J118" s="22" t="str">
        <f>IF(DATOS_FORMS!J118="","",IFERROR(VLOOKUP(TRIM(DATOS_FORMS!J118),ESCALAS!$A$73:$B$86,2,0),7))</f>
        <v/>
      </c>
      <c r="K118" s="22" t="str">
        <f>IF(DATOS_FORMS!K118="","",IFERROR(VLOOKUP(TRIM(DATOS_FORMS!K118),ESCALAS!$A$6:$B$12,2,0),"?"))</f>
        <v/>
      </c>
      <c r="L118" s="22" t="str">
        <f>IF(DATOS_FORMS!L118="","",IFERROR(VLOOKUP(TRIM(DATOS_FORMS!L118),ESCALAS!$A$6:$B$12,2,0),"?"))</f>
        <v/>
      </c>
      <c r="M118" s="22" t="str">
        <f>IF(DATOS_FORMS!M118="","",IFERROR(VLOOKUP(TRIM(DATOS_FORMS!M118),ESCALAS!$A$6:$B$12,2,0),"?"))</f>
        <v/>
      </c>
      <c r="N118" s="22" t="str">
        <f>IF(DATOS_FORMS!N118="","",IFERROR(VLOOKUP(TRIM(DATOS_FORMS!N118),ESCALAS!$A$6:$B$12,2,0),"?"))</f>
        <v/>
      </c>
      <c r="O118" s="22" t="str">
        <f>IF(DATOS_FORMS!O118="","",IFERROR(VLOOKUP(TRIM(DATOS_FORMS!O118),ESCALAS!$A$6:$B$12,2,0),"?"))</f>
        <v/>
      </c>
      <c r="P118" s="22" t="str">
        <f>IF(DATOS_FORMS!P118="","",IFERROR(VLOOKUP(TRIM(DATOS_FORMS!P118),ESCALAS!$A$6:$B$12,2,0),"?"))</f>
        <v/>
      </c>
      <c r="Q118" s="22" t="str">
        <f>IF(DATOS_FORMS!Q118="","",IFERROR(VLOOKUP(TRIM(DATOS_FORMS!Q118),ESCALAS!$A$6:$B$12,2,0),"?"))</f>
        <v/>
      </c>
      <c r="R118" s="22" t="str">
        <f>IF(DATOS_FORMS!R118="","",IFERROR(VLOOKUP(TRIM(DATOS_FORMS!R118),ESCALAS!$A$6:$B$12,2,0),"?"))</f>
        <v/>
      </c>
      <c r="S118" s="22" t="str">
        <f>IF(DATOS_FORMS!S118="","",IFERROR(VLOOKUP(TRIM(DATOS_FORMS!S118),ESCALAS!$A$6:$B$12,2,0),"?"))</f>
        <v/>
      </c>
      <c r="T118" s="22" t="str">
        <f>IF(DATOS_FORMS!T118="","",IFERROR(VLOOKUP(TRIM(DATOS_FORMS!T118),ESCALAS!$A$6:$B$12,2,0),"?"))</f>
        <v/>
      </c>
      <c r="U118" s="22" t="str">
        <f>IF(DATOS_FORMS!U118="","",IFERROR(VLOOKUP(TRIM(DATOS_FORMS!U118),ESCALAS!$A$17:$B$20,2,0),"?"))</f>
        <v/>
      </c>
      <c r="V118" s="22" t="str">
        <f>IF(DATOS_FORMS!V118="","",IFERROR(VLOOKUP(TRIM(DATOS_FORMS!V118),ESCALAS!$A$17:$B$20,2,0),"?"))</f>
        <v/>
      </c>
      <c r="W118" s="22" t="str">
        <f>IF(DATOS_FORMS!W118="","",IFERROR(VLOOKUP(TRIM(DATOS_FORMS!W118),ESCALAS!$A$17:$B$20,2,0),"?"))</f>
        <v/>
      </c>
      <c r="X118" s="22" t="str">
        <f>IF(DATOS_FORMS!X118="","",IFERROR(VLOOKUP(TRIM(DATOS_FORMS!X118),ESCALAS!$A$17:$B$20,2,0),"?"))</f>
        <v/>
      </c>
      <c r="Y118" s="22" t="str">
        <f>IF(DATOS_FORMS!Y118="","",IFERROR(VLOOKUP(TRIM(DATOS_FORMS!Y118),ESCALAS!$A$17:$B$20,2,0),"?"))</f>
        <v/>
      </c>
      <c r="Z118" s="22" t="str">
        <f>IF(DATOS_FORMS!Z118="","",IFERROR(VLOOKUP(TRIM(DATOS_FORMS!Z118),ESCALAS!$A$17:$B$20,2,0),"?"))</f>
        <v/>
      </c>
      <c r="AA118" s="22" t="str">
        <f>IF(DATOS_FORMS!AA118="","",IFERROR(VLOOKUP(TRIM(DATOS_FORMS!AA118),ESCALAS!$A$17:$B$20,2,0),"?"))</f>
        <v/>
      </c>
      <c r="AB118" s="22" t="str">
        <f>IF(DATOS_FORMS!AB118="","",IFERROR(VLOOKUP(TRIM(DATOS_FORMS!AB118),ESCALAS!$A$17:$B$20,2,0),"?"))</f>
        <v/>
      </c>
      <c r="AC118" s="22" t="str">
        <f>IF(DATOS_FORMS!AC118="","",IFERROR(VLOOKUP(TRIM(DATOS_FORMS!AC118),ESCALAS!$A$25:$B$30,2,0),"?"))</f>
        <v/>
      </c>
      <c r="AD118" s="22" t="str">
        <f>IF(DATOS_FORMS!AD118="","",IFERROR(VLOOKUP(TRIM(DATOS_FORMS!AD118),ESCALAS!$A$25:$B$30,2,0),"?"))</f>
        <v/>
      </c>
      <c r="AE118" s="22" t="str">
        <f>IF(DATOS_FORMS!AE118="","",IFERROR(VLOOKUP(TRIM(DATOS_FORMS!AE118),ESCALAS!$A$25:$B$30,2,0),"?"))</f>
        <v/>
      </c>
      <c r="AF118" s="22" t="str">
        <f>IF(DATOS_FORMS!AF118="","",IFERROR(VLOOKUP(TRIM(DATOS_FORMS!AF118),ESCALAS!$A$25:$B$30,2,0),"?"))</f>
        <v/>
      </c>
      <c r="AG118" s="22" t="str">
        <f>IF(DATOS_FORMS!AG118="","",IFERROR(VLOOKUP(TRIM(DATOS_FORMS!AG118),ESCALAS!$A$25:$B$30,2,0),"?"))</f>
        <v/>
      </c>
      <c r="AH118" s="22" t="str">
        <f>IF(DATOS_FORMS!AH118="","",IFERROR(VLOOKUP(TRIM(DATOS_FORMS!AH118),ESCALAS!$A$25:$B$30,2,0),"?"))</f>
        <v/>
      </c>
      <c r="AI118" s="22" t="str">
        <f>IF(DATOS_FORMS!AI118="","",IFERROR(VLOOKUP(TRIM(DATOS_FORMS!AI118),ESCALAS!$A$25:$B$30,2,0),"?"))</f>
        <v/>
      </c>
      <c r="AJ118" s="22" t="str">
        <f>IF(DATOS_FORMS!AJ118="","",IFERROR(VLOOKUP(TRIM(DATOS_FORMS!AJ118),ESCALAS!$A$25:$B$30,2,0),"?"))</f>
        <v/>
      </c>
      <c r="AK118" s="22" t="str">
        <f>IF(DATOS_FORMS!AK118="","",IFERROR(VLOOKUP(TRIM(DATOS_FORMS!AK118),ESCALAS!$A$25:$B$30,2,0),"?"))</f>
        <v/>
      </c>
      <c r="AL118" s="22" t="str">
        <f>IF(DATOS_FORMS!AL118="","",IFERROR(VLOOKUP(TRIM(DATOS_FORMS!AL118),ESCALAS!$A$25:$B$30,2,0),"?"))</f>
        <v/>
      </c>
      <c r="AM118" s="22" t="str">
        <f>IF(DATOS_FORMS!AM118="","",IFERROR(VLOOKUP(TRIM(DATOS_FORMS!AM118),ESCALAS!$A$35:$B$41,2,0),"?"))</f>
        <v/>
      </c>
      <c r="AN118" s="22" t="str">
        <f>IF(DATOS_FORMS!AN118="","",IFERROR(VLOOKUP(TRIM(DATOS_FORMS!AN118),ESCALAS!$A$35:$B$41,2,0),"?"))</f>
        <v/>
      </c>
      <c r="AO118" s="22" t="str">
        <f>IF(DATOS_FORMS!AO118="","",IFERROR(VLOOKUP(TRIM(DATOS_FORMS!AO118),ESCALAS!$A$35:$B$41,2,0),"?"))</f>
        <v/>
      </c>
      <c r="AP118" s="22" t="str">
        <f>IF(DATOS_FORMS!AP118="","",IFERROR(VLOOKUP(TRIM(DATOS_FORMS!AP118),ESCALAS!$A$35:$B$41,2,0),"?"))</f>
        <v/>
      </c>
      <c r="AQ118" s="22" t="str">
        <f>IF(DATOS_FORMS!AQ118="","",IFERROR(VLOOKUP(TRIM(DATOS_FORMS!AQ118),ESCALAS!$A$35:$B$41,2,0),"?"))</f>
        <v/>
      </c>
      <c r="AR118" s="22" t="str">
        <f>IF(DATOS_FORMS!AR118="","",IFERROR(VLOOKUP(TRIM(DATOS_FORMS!AR118),ESCALAS!$A$35:$B$41,2,0),"?"))</f>
        <v/>
      </c>
      <c r="AS118" s="22" t="str">
        <f>IF(DATOS_FORMS!AS118="","",IFERROR(VLOOKUP(TRIM(DATOS_FORMS!AS118),ESCALAS!$A$35:$B$41,2,0),"?"))</f>
        <v/>
      </c>
      <c r="AT118" s="22" t="str">
        <f>IF(DATOS_FORMS!AT118="","",IFERROR(VLOOKUP(TRIM(DATOS_FORMS!AT118),ESCALAS!$A$35:$B$41,2,0),"?"))</f>
        <v/>
      </c>
      <c r="AU118" s="22" t="str">
        <f>IF(DATOS_FORMS!AU118="","",IFERROR(VLOOKUP(TRIM(DATOS_FORMS!AU118),ESCALAS!$A$35:$B$41,2,0),"?"))</f>
        <v/>
      </c>
      <c r="AV118" s="22" t="str">
        <f>IF(DATOS_FORMS!AV118="","",IFERROR(VLOOKUP(TRIM(DATOS_FORMS!AV118),ESCALAS!$A$46:$B$49,2,0),"?"))</f>
        <v/>
      </c>
      <c r="AW118" s="22" t="str">
        <f>IF(DATOS_FORMS!AW118="","",IFERROR(VLOOKUP(TRIM(DATOS_FORMS!AW118),ESCALAS!$A$46:$B$49,2,0),"?"))</f>
        <v/>
      </c>
      <c r="AX118" s="22" t="str">
        <f>IF(DATOS_FORMS!AX118="","",IFERROR(VLOOKUP(TRIM(DATOS_FORMS!AX118),ESCALAS!$A$46:$B$49,2,0),"?"))</f>
        <v/>
      </c>
      <c r="AY118" s="22" t="str">
        <f>IF(DATOS_FORMS!AY118="","",IFERROR(VLOOKUP(TRIM(DATOS_FORMS!AY118),ESCALAS!$A$46:$B$49,2,0),"?"))</f>
        <v/>
      </c>
      <c r="AZ118" s="22" t="str">
        <f>IF(DATOS_FORMS!AZ118="","",IFERROR(VLOOKUP(TRIM(DATOS_FORMS!AZ118),ESCALAS!$A$46:$B$49,2,0),"?"))</f>
        <v/>
      </c>
      <c r="BA118" s="22" t="str">
        <f>IF(DATOS_FORMS!BA118="","",IFERROR(VLOOKUP(TRIM(DATOS_FORMS!BA118),ESCALAS!$A$46:$B$49,2,0),"?"))</f>
        <v/>
      </c>
      <c r="BB118" s="22" t="str">
        <f>IF(DATOS_FORMS!BB118="","",IFERROR(VLOOKUP(TRIM(DATOS_FORMS!BB118),ESCALAS!$A$46:$B$49,2,0),"?"))</f>
        <v/>
      </c>
      <c r="BC118" s="22" t="str">
        <f>IF(DATOS_FORMS!BC118="","",IFERROR(VLOOKUP(TRIM(DATOS_FORMS!BC118),ESCALAS!$A$46:$B$49,2,0),"?"))</f>
        <v/>
      </c>
      <c r="BD118" s="22" t="str">
        <f>IF(DATOS_FORMS!BD118="","",IFERROR(VLOOKUP(TRIM(DATOS_FORMS!BD118),ESCALAS!$A$46:$B$49,2,0),"?"))</f>
        <v/>
      </c>
      <c r="BE118" s="22" t="str">
        <f>IF(DATOS_FORMS!BE118="","",IFERROR(VLOOKUP(TRIM(DATOS_FORMS!BE118),ESCALAS!$A$46:$B$49,2,0),"?"))</f>
        <v/>
      </c>
      <c r="BF118" s="22" t="str">
        <f>IF(DATOS_FORMS!BF118="","",IFERROR(VLOOKUP(TRIM(DATOS_FORMS!BF118),ESCALAS!$A$46:$B$49,2,0),"?"))</f>
        <v/>
      </c>
      <c r="BG118" s="22" t="str">
        <f>IF(DATOS_FORMS!BG118="","",IFERROR(VLOOKUP(TRIM(DATOS_FORMS!BG118),ESCALAS!$A$46:$B$49,2,0),"?"))</f>
        <v/>
      </c>
      <c r="BH118" s="22" t="str">
        <f>IF(DATOS_FORMS!BH118="","",IFERROR(VLOOKUP(TRIM(DATOS_FORMS!BH118),ESCALAS!$A$46:$B$49,2,0),"?"))</f>
        <v/>
      </c>
      <c r="BI118" s="22" t="str">
        <f>IF(DATOS_FORMS!BI118="","",IFERROR(VLOOKUP(TRIM(DATOS_FORMS!BI118),ESCALAS!$A$46:$B$49,2,0),"?"))</f>
        <v/>
      </c>
      <c r="BJ118" s="22" t="str">
        <f>IF(DATOS_FORMS!BJ118="","",IFERROR(VLOOKUP(TRIM(DATOS_FORMS!BJ118),ESCALAS!$A$46:$B$49,2,0),"?"))</f>
        <v/>
      </c>
    </row>
    <row r="119" spans="1:62" x14ac:dyDescent="0.25">
      <c r="A119" s="22" t="str">
        <f>IF(DATOS_FORMS!B119="","",ROW()-1)</f>
        <v/>
      </c>
      <c r="B119" s="22" t="str">
        <f>IF(DATOS_FORMS!B119="","",IFERROR(VALUE(TRIM(DATOS_FORMS!B119)),IFERROR(VALUE(LEFT(TRIM(DATOS_FORMS!B119),FIND(" ",TRIM(DATOS_FORMS!B119)&amp;" ")-1)),"?")))</f>
        <v/>
      </c>
      <c r="C119" s="22" t="str">
        <f>IF(DATOS_FORMS!C119="","",IFERROR(VLOOKUP(TRIM(DATOS_FORMS!C119),ESCALAS!$A$54:$B$55,2,0),"?"))</f>
        <v/>
      </c>
      <c r="D119" s="22" t="str">
        <f>IF(DATOS_FORMS!D119="","",IFERROR(VLOOKUP(TRIM(DATOS_FORMS!D119),ESCALAS!$A$67:$B$68,2,0),"?"))</f>
        <v/>
      </c>
      <c r="E119" s="23" t="str">
        <f>IF(DATOS_FORMS!E119="","",DATOS_FORMS!E119)</f>
        <v/>
      </c>
      <c r="F119" s="23" t="str">
        <f>IF(DATOS_FORMS!F119="","",DATOS_FORMS!F119)</f>
        <v/>
      </c>
      <c r="G119" s="22" t="str">
        <f>IF(DATOS_FORMS!G119="","",IFERROR(VLOOKUP(TRIM(DATOS_FORMS!G119),ESCALAS!$A$60:$B$62,2,0),"?"))</f>
        <v/>
      </c>
      <c r="H119" s="23" t="str">
        <f>IF(DATOS_FORMS!H119="","",DATOS_FORMS!H119)</f>
        <v/>
      </c>
      <c r="I119" s="22" t="str">
        <f>IF(DATOS_FORMS!I119="","",IFERROR(VLOOKUP(TRIM(DATOS_FORMS!I119),ESCALAS!$A$60:$B$62,2,0),"?"))</f>
        <v/>
      </c>
      <c r="J119" s="22" t="str">
        <f>IF(DATOS_FORMS!J119="","",IFERROR(VLOOKUP(TRIM(DATOS_FORMS!J119),ESCALAS!$A$73:$B$86,2,0),7))</f>
        <v/>
      </c>
      <c r="K119" s="22" t="str">
        <f>IF(DATOS_FORMS!K119="","",IFERROR(VLOOKUP(TRIM(DATOS_FORMS!K119),ESCALAS!$A$6:$B$12,2,0),"?"))</f>
        <v/>
      </c>
      <c r="L119" s="22" t="str">
        <f>IF(DATOS_FORMS!L119="","",IFERROR(VLOOKUP(TRIM(DATOS_FORMS!L119),ESCALAS!$A$6:$B$12,2,0),"?"))</f>
        <v/>
      </c>
      <c r="M119" s="22" t="str">
        <f>IF(DATOS_FORMS!M119="","",IFERROR(VLOOKUP(TRIM(DATOS_FORMS!M119),ESCALAS!$A$6:$B$12,2,0),"?"))</f>
        <v/>
      </c>
      <c r="N119" s="22" t="str">
        <f>IF(DATOS_FORMS!N119="","",IFERROR(VLOOKUP(TRIM(DATOS_FORMS!N119),ESCALAS!$A$6:$B$12,2,0),"?"))</f>
        <v/>
      </c>
      <c r="O119" s="22" t="str">
        <f>IF(DATOS_FORMS!O119="","",IFERROR(VLOOKUP(TRIM(DATOS_FORMS!O119),ESCALAS!$A$6:$B$12,2,0),"?"))</f>
        <v/>
      </c>
      <c r="P119" s="22" t="str">
        <f>IF(DATOS_FORMS!P119="","",IFERROR(VLOOKUP(TRIM(DATOS_FORMS!P119),ESCALAS!$A$6:$B$12,2,0),"?"))</f>
        <v/>
      </c>
      <c r="Q119" s="22" t="str">
        <f>IF(DATOS_FORMS!Q119="","",IFERROR(VLOOKUP(TRIM(DATOS_FORMS!Q119),ESCALAS!$A$6:$B$12,2,0),"?"))</f>
        <v/>
      </c>
      <c r="R119" s="22" t="str">
        <f>IF(DATOS_FORMS!R119="","",IFERROR(VLOOKUP(TRIM(DATOS_FORMS!R119),ESCALAS!$A$6:$B$12,2,0),"?"))</f>
        <v/>
      </c>
      <c r="S119" s="22" t="str">
        <f>IF(DATOS_FORMS!S119="","",IFERROR(VLOOKUP(TRIM(DATOS_FORMS!S119),ESCALAS!$A$6:$B$12,2,0),"?"))</f>
        <v/>
      </c>
      <c r="T119" s="22" t="str">
        <f>IF(DATOS_FORMS!T119="","",IFERROR(VLOOKUP(TRIM(DATOS_FORMS!T119),ESCALAS!$A$6:$B$12,2,0),"?"))</f>
        <v/>
      </c>
      <c r="U119" s="22" t="str">
        <f>IF(DATOS_FORMS!U119="","",IFERROR(VLOOKUP(TRIM(DATOS_FORMS!U119),ESCALAS!$A$17:$B$20,2,0),"?"))</f>
        <v/>
      </c>
      <c r="V119" s="22" t="str">
        <f>IF(DATOS_FORMS!V119="","",IFERROR(VLOOKUP(TRIM(DATOS_FORMS!V119),ESCALAS!$A$17:$B$20,2,0),"?"))</f>
        <v/>
      </c>
      <c r="W119" s="22" t="str">
        <f>IF(DATOS_FORMS!W119="","",IFERROR(VLOOKUP(TRIM(DATOS_FORMS!W119),ESCALAS!$A$17:$B$20,2,0),"?"))</f>
        <v/>
      </c>
      <c r="X119" s="22" t="str">
        <f>IF(DATOS_FORMS!X119="","",IFERROR(VLOOKUP(TRIM(DATOS_FORMS!X119),ESCALAS!$A$17:$B$20,2,0),"?"))</f>
        <v/>
      </c>
      <c r="Y119" s="22" t="str">
        <f>IF(DATOS_FORMS!Y119="","",IFERROR(VLOOKUP(TRIM(DATOS_FORMS!Y119),ESCALAS!$A$17:$B$20,2,0),"?"))</f>
        <v/>
      </c>
      <c r="Z119" s="22" t="str">
        <f>IF(DATOS_FORMS!Z119="","",IFERROR(VLOOKUP(TRIM(DATOS_FORMS!Z119),ESCALAS!$A$17:$B$20,2,0),"?"))</f>
        <v/>
      </c>
      <c r="AA119" s="22" t="str">
        <f>IF(DATOS_FORMS!AA119="","",IFERROR(VLOOKUP(TRIM(DATOS_FORMS!AA119),ESCALAS!$A$17:$B$20,2,0),"?"))</f>
        <v/>
      </c>
      <c r="AB119" s="22" t="str">
        <f>IF(DATOS_FORMS!AB119="","",IFERROR(VLOOKUP(TRIM(DATOS_FORMS!AB119),ESCALAS!$A$17:$B$20,2,0),"?"))</f>
        <v/>
      </c>
      <c r="AC119" s="22" t="str">
        <f>IF(DATOS_FORMS!AC119="","",IFERROR(VLOOKUP(TRIM(DATOS_FORMS!AC119),ESCALAS!$A$25:$B$30,2,0),"?"))</f>
        <v/>
      </c>
      <c r="AD119" s="22" t="str">
        <f>IF(DATOS_FORMS!AD119="","",IFERROR(VLOOKUP(TRIM(DATOS_FORMS!AD119),ESCALAS!$A$25:$B$30,2,0),"?"))</f>
        <v/>
      </c>
      <c r="AE119" s="22" t="str">
        <f>IF(DATOS_FORMS!AE119="","",IFERROR(VLOOKUP(TRIM(DATOS_FORMS!AE119),ESCALAS!$A$25:$B$30,2,0),"?"))</f>
        <v/>
      </c>
      <c r="AF119" s="22" t="str">
        <f>IF(DATOS_FORMS!AF119="","",IFERROR(VLOOKUP(TRIM(DATOS_FORMS!AF119),ESCALAS!$A$25:$B$30,2,0),"?"))</f>
        <v/>
      </c>
      <c r="AG119" s="22" t="str">
        <f>IF(DATOS_FORMS!AG119="","",IFERROR(VLOOKUP(TRIM(DATOS_FORMS!AG119),ESCALAS!$A$25:$B$30,2,0),"?"))</f>
        <v/>
      </c>
      <c r="AH119" s="22" t="str">
        <f>IF(DATOS_FORMS!AH119="","",IFERROR(VLOOKUP(TRIM(DATOS_FORMS!AH119),ESCALAS!$A$25:$B$30,2,0),"?"))</f>
        <v/>
      </c>
      <c r="AI119" s="22" t="str">
        <f>IF(DATOS_FORMS!AI119="","",IFERROR(VLOOKUP(TRIM(DATOS_FORMS!AI119),ESCALAS!$A$25:$B$30,2,0),"?"))</f>
        <v/>
      </c>
      <c r="AJ119" s="22" t="str">
        <f>IF(DATOS_FORMS!AJ119="","",IFERROR(VLOOKUP(TRIM(DATOS_FORMS!AJ119),ESCALAS!$A$25:$B$30,2,0),"?"))</f>
        <v/>
      </c>
      <c r="AK119" s="22" t="str">
        <f>IF(DATOS_FORMS!AK119="","",IFERROR(VLOOKUP(TRIM(DATOS_FORMS!AK119),ESCALAS!$A$25:$B$30,2,0),"?"))</f>
        <v/>
      </c>
      <c r="AL119" s="22" t="str">
        <f>IF(DATOS_FORMS!AL119="","",IFERROR(VLOOKUP(TRIM(DATOS_FORMS!AL119),ESCALAS!$A$25:$B$30,2,0),"?"))</f>
        <v/>
      </c>
      <c r="AM119" s="22" t="str">
        <f>IF(DATOS_FORMS!AM119="","",IFERROR(VLOOKUP(TRIM(DATOS_FORMS!AM119),ESCALAS!$A$35:$B$41,2,0),"?"))</f>
        <v/>
      </c>
      <c r="AN119" s="22" t="str">
        <f>IF(DATOS_FORMS!AN119="","",IFERROR(VLOOKUP(TRIM(DATOS_FORMS!AN119),ESCALAS!$A$35:$B$41,2,0),"?"))</f>
        <v/>
      </c>
      <c r="AO119" s="22" t="str">
        <f>IF(DATOS_FORMS!AO119="","",IFERROR(VLOOKUP(TRIM(DATOS_FORMS!AO119),ESCALAS!$A$35:$B$41,2,0),"?"))</f>
        <v/>
      </c>
      <c r="AP119" s="22" t="str">
        <f>IF(DATOS_FORMS!AP119="","",IFERROR(VLOOKUP(TRIM(DATOS_FORMS!AP119),ESCALAS!$A$35:$B$41,2,0),"?"))</f>
        <v/>
      </c>
      <c r="AQ119" s="22" t="str">
        <f>IF(DATOS_FORMS!AQ119="","",IFERROR(VLOOKUP(TRIM(DATOS_FORMS!AQ119),ESCALAS!$A$35:$B$41,2,0),"?"))</f>
        <v/>
      </c>
      <c r="AR119" s="22" t="str">
        <f>IF(DATOS_FORMS!AR119="","",IFERROR(VLOOKUP(TRIM(DATOS_FORMS!AR119),ESCALAS!$A$35:$B$41,2,0),"?"))</f>
        <v/>
      </c>
      <c r="AS119" s="22" t="str">
        <f>IF(DATOS_FORMS!AS119="","",IFERROR(VLOOKUP(TRIM(DATOS_FORMS!AS119),ESCALAS!$A$35:$B$41,2,0),"?"))</f>
        <v/>
      </c>
      <c r="AT119" s="22" t="str">
        <f>IF(DATOS_FORMS!AT119="","",IFERROR(VLOOKUP(TRIM(DATOS_FORMS!AT119),ESCALAS!$A$35:$B$41,2,0),"?"))</f>
        <v/>
      </c>
      <c r="AU119" s="22" t="str">
        <f>IF(DATOS_FORMS!AU119="","",IFERROR(VLOOKUP(TRIM(DATOS_FORMS!AU119),ESCALAS!$A$35:$B$41,2,0),"?"))</f>
        <v/>
      </c>
      <c r="AV119" s="22" t="str">
        <f>IF(DATOS_FORMS!AV119="","",IFERROR(VLOOKUP(TRIM(DATOS_FORMS!AV119),ESCALAS!$A$46:$B$49,2,0),"?"))</f>
        <v/>
      </c>
      <c r="AW119" s="22" t="str">
        <f>IF(DATOS_FORMS!AW119="","",IFERROR(VLOOKUP(TRIM(DATOS_FORMS!AW119),ESCALAS!$A$46:$B$49,2,0),"?"))</f>
        <v/>
      </c>
      <c r="AX119" s="22" t="str">
        <f>IF(DATOS_FORMS!AX119="","",IFERROR(VLOOKUP(TRIM(DATOS_FORMS!AX119),ESCALAS!$A$46:$B$49,2,0),"?"))</f>
        <v/>
      </c>
      <c r="AY119" s="22" t="str">
        <f>IF(DATOS_FORMS!AY119="","",IFERROR(VLOOKUP(TRIM(DATOS_FORMS!AY119),ESCALAS!$A$46:$B$49,2,0),"?"))</f>
        <v/>
      </c>
      <c r="AZ119" s="22" t="str">
        <f>IF(DATOS_FORMS!AZ119="","",IFERROR(VLOOKUP(TRIM(DATOS_FORMS!AZ119),ESCALAS!$A$46:$B$49,2,0),"?"))</f>
        <v/>
      </c>
      <c r="BA119" s="22" t="str">
        <f>IF(DATOS_FORMS!BA119="","",IFERROR(VLOOKUP(TRIM(DATOS_FORMS!BA119),ESCALAS!$A$46:$B$49,2,0),"?"))</f>
        <v/>
      </c>
      <c r="BB119" s="22" t="str">
        <f>IF(DATOS_FORMS!BB119="","",IFERROR(VLOOKUP(TRIM(DATOS_FORMS!BB119),ESCALAS!$A$46:$B$49,2,0),"?"))</f>
        <v/>
      </c>
      <c r="BC119" s="22" t="str">
        <f>IF(DATOS_FORMS!BC119="","",IFERROR(VLOOKUP(TRIM(DATOS_FORMS!BC119),ESCALAS!$A$46:$B$49,2,0),"?"))</f>
        <v/>
      </c>
      <c r="BD119" s="22" t="str">
        <f>IF(DATOS_FORMS!BD119="","",IFERROR(VLOOKUP(TRIM(DATOS_FORMS!BD119),ESCALAS!$A$46:$B$49,2,0),"?"))</f>
        <v/>
      </c>
      <c r="BE119" s="22" t="str">
        <f>IF(DATOS_FORMS!BE119="","",IFERROR(VLOOKUP(TRIM(DATOS_FORMS!BE119),ESCALAS!$A$46:$B$49,2,0),"?"))</f>
        <v/>
      </c>
      <c r="BF119" s="22" t="str">
        <f>IF(DATOS_FORMS!BF119="","",IFERROR(VLOOKUP(TRIM(DATOS_FORMS!BF119),ESCALAS!$A$46:$B$49,2,0),"?"))</f>
        <v/>
      </c>
      <c r="BG119" s="22" t="str">
        <f>IF(DATOS_FORMS!BG119="","",IFERROR(VLOOKUP(TRIM(DATOS_FORMS!BG119),ESCALAS!$A$46:$B$49,2,0),"?"))</f>
        <v/>
      </c>
      <c r="BH119" s="22" t="str">
        <f>IF(DATOS_FORMS!BH119="","",IFERROR(VLOOKUP(TRIM(DATOS_FORMS!BH119),ESCALAS!$A$46:$B$49,2,0),"?"))</f>
        <v/>
      </c>
      <c r="BI119" s="22" t="str">
        <f>IF(DATOS_FORMS!BI119="","",IFERROR(VLOOKUP(TRIM(DATOS_FORMS!BI119),ESCALAS!$A$46:$B$49,2,0),"?"))</f>
        <v/>
      </c>
      <c r="BJ119" s="22" t="str">
        <f>IF(DATOS_FORMS!BJ119="","",IFERROR(VLOOKUP(TRIM(DATOS_FORMS!BJ119),ESCALAS!$A$46:$B$49,2,0),"?"))</f>
        <v/>
      </c>
    </row>
    <row r="120" spans="1:62" x14ac:dyDescent="0.25">
      <c r="A120" s="22" t="str">
        <f>IF(DATOS_FORMS!B120="","",ROW()-1)</f>
        <v/>
      </c>
      <c r="B120" s="22" t="str">
        <f>IF(DATOS_FORMS!B120="","",IFERROR(VALUE(TRIM(DATOS_FORMS!B120)),IFERROR(VALUE(LEFT(TRIM(DATOS_FORMS!B120),FIND(" ",TRIM(DATOS_FORMS!B120)&amp;" ")-1)),"?")))</f>
        <v/>
      </c>
      <c r="C120" s="22" t="str">
        <f>IF(DATOS_FORMS!C120="","",IFERROR(VLOOKUP(TRIM(DATOS_FORMS!C120),ESCALAS!$A$54:$B$55,2,0),"?"))</f>
        <v/>
      </c>
      <c r="D120" s="22" t="str">
        <f>IF(DATOS_FORMS!D120="","",IFERROR(VLOOKUP(TRIM(DATOS_FORMS!D120),ESCALAS!$A$67:$B$68,2,0),"?"))</f>
        <v/>
      </c>
      <c r="E120" s="23" t="str">
        <f>IF(DATOS_FORMS!E120="","",DATOS_FORMS!E120)</f>
        <v/>
      </c>
      <c r="F120" s="23" t="str">
        <f>IF(DATOS_FORMS!F120="","",DATOS_FORMS!F120)</f>
        <v/>
      </c>
      <c r="G120" s="22" t="str">
        <f>IF(DATOS_FORMS!G120="","",IFERROR(VLOOKUP(TRIM(DATOS_FORMS!G120),ESCALAS!$A$60:$B$62,2,0),"?"))</f>
        <v/>
      </c>
      <c r="H120" s="23" t="str">
        <f>IF(DATOS_FORMS!H120="","",DATOS_FORMS!H120)</f>
        <v/>
      </c>
      <c r="I120" s="22" t="str">
        <f>IF(DATOS_FORMS!I120="","",IFERROR(VLOOKUP(TRIM(DATOS_FORMS!I120),ESCALAS!$A$60:$B$62,2,0),"?"))</f>
        <v/>
      </c>
      <c r="J120" s="22" t="str">
        <f>IF(DATOS_FORMS!J120="","",IFERROR(VLOOKUP(TRIM(DATOS_FORMS!J120),ESCALAS!$A$73:$B$86,2,0),7))</f>
        <v/>
      </c>
      <c r="K120" s="22" t="str">
        <f>IF(DATOS_FORMS!K120="","",IFERROR(VLOOKUP(TRIM(DATOS_FORMS!K120),ESCALAS!$A$6:$B$12,2,0),"?"))</f>
        <v/>
      </c>
      <c r="L120" s="22" t="str">
        <f>IF(DATOS_FORMS!L120="","",IFERROR(VLOOKUP(TRIM(DATOS_FORMS!L120),ESCALAS!$A$6:$B$12,2,0),"?"))</f>
        <v/>
      </c>
      <c r="M120" s="22" t="str">
        <f>IF(DATOS_FORMS!M120="","",IFERROR(VLOOKUP(TRIM(DATOS_FORMS!M120),ESCALAS!$A$6:$B$12,2,0),"?"))</f>
        <v/>
      </c>
      <c r="N120" s="22" t="str">
        <f>IF(DATOS_FORMS!N120="","",IFERROR(VLOOKUP(TRIM(DATOS_FORMS!N120),ESCALAS!$A$6:$B$12,2,0),"?"))</f>
        <v/>
      </c>
      <c r="O120" s="22" t="str">
        <f>IF(DATOS_FORMS!O120="","",IFERROR(VLOOKUP(TRIM(DATOS_FORMS!O120),ESCALAS!$A$6:$B$12,2,0),"?"))</f>
        <v/>
      </c>
      <c r="P120" s="22" t="str">
        <f>IF(DATOS_FORMS!P120="","",IFERROR(VLOOKUP(TRIM(DATOS_FORMS!P120),ESCALAS!$A$6:$B$12,2,0),"?"))</f>
        <v/>
      </c>
      <c r="Q120" s="22" t="str">
        <f>IF(DATOS_FORMS!Q120="","",IFERROR(VLOOKUP(TRIM(DATOS_FORMS!Q120),ESCALAS!$A$6:$B$12,2,0),"?"))</f>
        <v/>
      </c>
      <c r="R120" s="22" t="str">
        <f>IF(DATOS_FORMS!R120="","",IFERROR(VLOOKUP(TRIM(DATOS_FORMS!R120),ESCALAS!$A$6:$B$12,2,0),"?"))</f>
        <v/>
      </c>
      <c r="S120" s="22" t="str">
        <f>IF(DATOS_FORMS!S120="","",IFERROR(VLOOKUP(TRIM(DATOS_FORMS!S120),ESCALAS!$A$6:$B$12,2,0),"?"))</f>
        <v/>
      </c>
      <c r="T120" s="22" t="str">
        <f>IF(DATOS_FORMS!T120="","",IFERROR(VLOOKUP(TRIM(DATOS_FORMS!T120),ESCALAS!$A$6:$B$12,2,0),"?"))</f>
        <v/>
      </c>
      <c r="U120" s="22" t="str">
        <f>IF(DATOS_FORMS!U120="","",IFERROR(VLOOKUP(TRIM(DATOS_FORMS!U120),ESCALAS!$A$17:$B$20,2,0),"?"))</f>
        <v/>
      </c>
      <c r="V120" s="22" t="str">
        <f>IF(DATOS_FORMS!V120="","",IFERROR(VLOOKUP(TRIM(DATOS_FORMS!V120),ESCALAS!$A$17:$B$20,2,0),"?"))</f>
        <v/>
      </c>
      <c r="W120" s="22" t="str">
        <f>IF(DATOS_FORMS!W120="","",IFERROR(VLOOKUP(TRIM(DATOS_FORMS!W120),ESCALAS!$A$17:$B$20,2,0),"?"))</f>
        <v/>
      </c>
      <c r="X120" s="22" t="str">
        <f>IF(DATOS_FORMS!X120="","",IFERROR(VLOOKUP(TRIM(DATOS_FORMS!X120),ESCALAS!$A$17:$B$20,2,0),"?"))</f>
        <v/>
      </c>
      <c r="Y120" s="22" t="str">
        <f>IF(DATOS_FORMS!Y120="","",IFERROR(VLOOKUP(TRIM(DATOS_FORMS!Y120),ESCALAS!$A$17:$B$20,2,0),"?"))</f>
        <v/>
      </c>
      <c r="Z120" s="22" t="str">
        <f>IF(DATOS_FORMS!Z120="","",IFERROR(VLOOKUP(TRIM(DATOS_FORMS!Z120),ESCALAS!$A$17:$B$20,2,0),"?"))</f>
        <v/>
      </c>
      <c r="AA120" s="22" t="str">
        <f>IF(DATOS_FORMS!AA120="","",IFERROR(VLOOKUP(TRIM(DATOS_FORMS!AA120),ESCALAS!$A$17:$B$20,2,0),"?"))</f>
        <v/>
      </c>
      <c r="AB120" s="22" t="str">
        <f>IF(DATOS_FORMS!AB120="","",IFERROR(VLOOKUP(TRIM(DATOS_FORMS!AB120),ESCALAS!$A$17:$B$20,2,0),"?"))</f>
        <v/>
      </c>
      <c r="AC120" s="22" t="str">
        <f>IF(DATOS_FORMS!AC120="","",IFERROR(VLOOKUP(TRIM(DATOS_FORMS!AC120),ESCALAS!$A$25:$B$30,2,0),"?"))</f>
        <v/>
      </c>
      <c r="AD120" s="22" t="str">
        <f>IF(DATOS_FORMS!AD120="","",IFERROR(VLOOKUP(TRIM(DATOS_FORMS!AD120),ESCALAS!$A$25:$B$30,2,0),"?"))</f>
        <v/>
      </c>
      <c r="AE120" s="22" t="str">
        <f>IF(DATOS_FORMS!AE120="","",IFERROR(VLOOKUP(TRIM(DATOS_FORMS!AE120),ESCALAS!$A$25:$B$30,2,0),"?"))</f>
        <v/>
      </c>
      <c r="AF120" s="22" t="str">
        <f>IF(DATOS_FORMS!AF120="","",IFERROR(VLOOKUP(TRIM(DATOS_FORMS!AF120),ESCALAS!$A$25:$B$30,2,0),"?"))</f>
        <v/>
      </c>
      <c r="AG120" s="22" t="str">
        <f>IF(DATOS_FORMS!AG120="","",IFERROR(VLOOKUP(TRIM(DATOS_FORMS!AG120),ESCALAS!$A$25:$B$30,2,0),"?"))</f>
        <v/>
      </c>
      <c r="AH120" s="22" t="str">
        <f>IF(DATOS_FORMS!AH120="","",IFERROR(VLOOKUP(TRIM(DATOS_FORMS!AH120),ESCALAS!$A$25:$B$30,2,0),"?"))</f>
        <v/>
      </c>
      <c r="AI120" s="22" t="str">
        <f>IF(DATOS_FORMS!AI120="","",IFERROR(VLOOKUP(TRIM(DATOS_FORMS!AI120),ESCALAS!$A$25:$B$30,2,0),"?"))</f>
        <v/>
      </c>
      <c r="AJ120" s="22" t="str">
        <f>IF(DATOS_FORMS!AJ120="","",IFERROR(VLOOKUP(TRIM(DATOS_FORMS!AJ120),ESCALAS!$A$25:$B$30,2,0),"?"))</f>
        <v/>
      </c>
      <c r="AK120" s="22" t="str">
        <f>IF(DATOS_FORMS!AK120="","",IFERROR(VLOOKUP(TRIM(DATOS_FORMS!AK120),ESCALAS!$A$25:$B$30,2,0),"?"))</f>
        <v/>
      </c>
      <c r="AL120" s="22" t="str">
        <f>IF(DATOS_FORMS!AL120="","",IFERROR(VLOOKUP(TRIM(DATOS_FORMS!AL120),ESCALAS!$A$25:$B$30,2,0),"?"))</f>
        <v/>
      </c>
      <c r="AM120" s="22" t="str">
        <f>IF(DATOS_FORMS!AM120="","",IFERROR(VLOOKUP(TRIM(DATOS_FORMS!AM120),ESCALAS!$A$35:$B$41,2,0),"?"))</f>
        <v/>
      </c>
      <c r="AN120" s="22" t="str">
        <f>IF(DATOS_FORMS!AN120="","",IFERROR(VLOOKUP(TRIM(DATOS_FORMS!AN120),ESCALAS!$A$35:$B$41,2,0),"?"))</f>
        <v/>
      </c>
      <c r="AO120" s="22" t="str">
        <f>IF(DATOS_FORMS!AO120="","",IFERROR(VLOOKUP(TRIM(DATOS_FORMS!AO120),ESCALAS!$A$35:$B$41,2,0),"?"))</f>
        <v/>
      </c>
      <c r="AP120" s="22" t="str">
        <f>IF(DATOS_FORMS!AP120="","",IFERROR(VLOOKUP(TRIM(DATOS_FORMS!AP120),ESCALAS!$A$35:$B$41,2,0),"?"))</f>
        <v/>
      </c>
      <c r="AQ120" s="22" t="str">
        <f>IF(DATOS_FORMS!AQ120="","",IFERROR(VLOOKUP(TRIM(DATOS_FORMS!AQ120),ESCALAS!$A$35:$B$41,2,0),"?"))</f>
        <v/>
      </c>
      <c r="AR120" s="22" t="str">
        <f>IF(DATOS_FORMS!AR120="","",IFERROR(VLOOKUP(TRIM(DATOS_FORMS!AR120),ESCALAS!$A$35:$B$41,2,0),"?"))</f>
        <v/>
      </c>
      <c r="AS120" s="22" t="str">
        <f>IF(DATOS_FORMS!AS120="","",IFERROR(VLOOKUP(TRIM(DATOS_FORMS!AS120),ESCALAS!$A$35:$B$41,2,0),"?"))</f>
        <v/>
      </c>
      <c r="AT120" s="22" t="str">
        <f>IF(DATOS_FORMS!AT120="","",IFERROR(VLOOKUP(TRIM(DATOS_FORMS!AT120),ESCALAS!$A$35:$B$41,2,0),"?"))</f>
        <v/>
      </c>
      <c r="AU120" s="22" t="str">
        <f>IF(DATOS_FORMS!AU120="","",IFERROR(VLOOKUP(TRIM(DATOS_FORMS!AU120),ESCALAS!$A$35:$B$41,2,0),"?"))</f>
        <v/>
      </c>
      <c r="AV120" s="22" t="str">
        <f>IF(DATOS_FORMS!AV120="","",IFERROR(VLOOKUP(TRIM(DATOS_FORMS!AV120),ESCALAS!$A$46:$B$49,2,0),"?"))</f>
        <v/>
      </c>
      <c r="AW120" s="22" t="str">
        <f>IF(DATOS_FORMS!AW120="","",IFERROR(VLOOKUP(TRIM(DATOS_FORMS!AW120),ESCALAS!$A$46:$B$49,2,0),"?"))</f>
        <v/>
      </c>
      <c r="AX120" s="22" t="str">
        <f>IF(DATOS_FORMS!AX120="","",IFERROR(VLOOKUP(TRIM(DATOS_FORMS!AX120),ESCALAS!$A$46:$B$49,2,0),"?"))</f>
        <v/>
      </c>
      <c r="AY120" s="22" t="str">
        <f>IF(DATOS_FORMS!AY120="","",IFERROR(VLOOKUP(TRIM(DATOS_FORMS!AY120),ESCALAS!$A$46:$B$49,2,0),"?"))</f>
        <v/>
      </c>
      <c r="AZ120" s="22" t="str">
        <f>IF(DATOS_FORMS!AZ120="","",IFERROR(VLOOKUP(TRIM(DATOS_FORMS!AZ120),ESCALAS!$A$46:$B$49,2,0),"?"))</f>
        <v/>
      </c>
      <c r="BA120" s="22" t="str">
        <f>IF(DATOS_FORMS!BA120="","",IFERROR(VLOOKUP(TRIM(DATOS_FORMS!BA120),ESCALAS!$A$46:$B$49,2,0),"?"))</f>
        <v/>
      </c>
      <c r="BB120" s="22" t="str">
        <f>IF(DATOS_FORMS!BB120="","",IFERROR(VLOOKUP(TRIM(DATOS_FORMS!BB120),ESCALAS!$A$46:$B$49,2,0),"?"))</f>
        <v/>
      </c>
      <c r="BC120" s="22" t="str">
        <f>IF(DATOS_FORMS!BC120="","",IFERROR(VLOOKUP(TRIM(DATOS_FORMS!BC120),ESCALAS!$A$46:$B$49,2,0),"?"))</f>
        <v/>
      </c>
      <c r="BD120" s="22" t="str">
        <f>IF(DATOS_FORMS!BD120="","",IFERROR(VLOOKUP(TRIM(DATOS_FORMS!BD120),ESCALAS!$A$46:$B$49,2,0),"?"))</f>
        <v/>
      </c>
      <c r="BE120" s="22" t="str">
        <f>IF(DATOS_FORMS!BE120="","",IFERROR(VLOOKUP(TRIM(DATOS_FORMS!BE120),ESCALAS!$A$46:$B$49,2,0),"?"))</f>
        <v/>
      </c>
      <c r="BF120" s="22" t="str">
        <f>IF(DATOS_FORMS!BF120="","",IFERROR(VLOOKUP(TRIM(DATOS_FORMS!BF120),ESCALAS!$A$46:$B$49,2,0),"?"))</f>
        <v/>
      </c>
      <c r="BG120" s="22" t="str">
        <f>IF(DATOS_FORMS!BG120="","",IFERROR(VLOOKUP(TRIM(DATOS_FORMS!BG120),ESCALAS!$A$46:$B$49,2,0),"?"))</f>
        <v/>
      </c>
      <c r="BH120" s="22" t="str">
        <f>IF(DATOS_FORMS!BH120="","",IFERROR(VLOOKUP(TRIM(DATOS_FORMS!BH120),ESCALAS!$A$46:$B$49,2,0),"?"))</f>
        <v/>
      </c>
      <c r="BI120" s="22" t="str">
        <f>IF(DATOS_FORMS!BI120="","",IFERROR(VLOOKUP(TRIM(DATOS_FORMS!BI120),ESCALAS!$A$46:$B$49,2,0),"?"))</f>
        <v/>
      </c>
      <c r="BJ120" s="22" t="str">
        <f>IF(DATOS_FORMS!BJ120="","",IFERROR(VLOOKUP(TRIM(DATOS_FORMS!BJ120),ESCALAS!$A$46:$B$49,2,0),"?"))</f>
        <v/>
      </c>
    </row>
    <row r="121" spans="1:62" x14ac:dyDescent="0.25">
      <c r="A121" s="22" t="str">
        <f>IF(DATOS_FORMS!B121="","",ROW()-1)</f>
        <v/>
      </c>
      <c r="B121" s="22" t="str">
        <f>IF(DATOS_FORMS!B121="","",IFERROR(VALUE(TRIM(DATOS_FORMS!B121)),IFERROR(VALUE(LEFT(TRIM(DATOS_FORMS!B121),FIND(" ",TRIM(DATOS_FORMS!B121)&amp;" ")-1)),"?")))</f>
        <v/>
      </c>
      <c r="C121" s="22" t="str">
        <f>IF(DATOS_FORMS!C121="","",IFERROR(VLOOKUP(TRIM(DATOS_FORMS!C121),ESCALAS!$A$54:$B$55,2,0),"?"))</f>
        <v/>
      </c>
      <c r="D121" s="22" t="str">
        <f>IF(DATOS_FORMS!D121="","",IFERROR(VLOOKUP(TRIM(DATOS_FORMS!D121),ESCALAS!$A$67:$B$68,2,0),"?"))</f>
        <v/>
      </c>
      <c r="E121" s="23" t="str">
        <f>IF(DATOS_FORMS!E121="","",DATOS_FORMS!E121)</f>
        <v/>
      </c>
      <c r="F121" s="23" t="str">
        <f>IF(DATOS_FORMS!F121="","",DATOS_FORMS!F121)</f>
        <v/>
      </c>
      <c r="G121" s="22" t="str">
        <f>IF(DATOS_FORMS!G121="","",IFERROR(VLOOKUP(TRIM(DATOS_FORMS!G121),ESCALAS!$A$60:$B$62,2,0),"?"))</f>
        <v/>
      </c>
      <c r="H121" s="23" t="str">
        <f>IF(DATOS_FORMS!H121="","",DATOS_FORMS!H121)</f>
        <v/>
      </c>
      <c r="I121" s="22" t="str">
        <f>IF(DATOS_FORMS!I121="","",IFERROR(VLOOKUP(TRIM(DATOS_FORMS!I121),ESCALAS!$A$60:$B$62,2,0),"?"))</f>
        <v/>
      </c>
      <c r="J121" s="22" t="str">
        <f>IF(DATOS_FORMS!J121="","",IFERROR(VLOOKUP(TRIM(DATOS_FORMS!J121),ESCALAS!$A$73:$B$86,2,0),7))</f>
        <v/>
      </c>
      <c r="K121" s="22" t="str">
        <f>IF(DATOS_FORMS!K121="","",IFERROR(VLOOKUP(TRIM(DATOS_FORMS!K121),ESCALAS!$A$6:$B$12,2,0),"?"))</f>
        <v/>
      </c>
      <c r="L121" s="22" t="str">
        <f>IF(DATOS_FORMS!L121="","",IFERROR(VLOOKUP(TRIM(DATOS_FORMS!L121),ESCALAS!$A$6:$B$12,2,0),"?"))</f>
        <v/>
      </c>
      <c r="M121" s="22" t="str">
        <f>IF(DATOS_FORMS!M121="","",IFERROR(VLOOKUP(TRIM(DATOS_FORMS!M121),ESCALAS!$A$6:$B$12,2,0),"?"))</f>
        <v/>
      </c>
      <c r="N121" s="22" t="str">
        <f>IF(DATOS_FORMS!N121="","",IFERROR(VLOOKUP(TRIM(DATOS_FORMS!N121),ESCALAS!$A$6:$B$12,2,0),"?"))</f>
        <v/>
      </c>
      <c r="O121" s="22" t="str">
        <f>IF(DATOS_FORMS!O121="","",IFERROR(VLOOKUP(TRIM(DATOS_FORMS!O121),ESCALAS!$A$6:$B$12,2,0),"?"))</f>
        <v/>
      </c>
      <c r="P121" s="22" t="str">
        <f>IF(DATOS_FORMS!P121="","",IFERROR(VLOOKUP(TRIM(DATOS_FORMS!P121),ESCALAS!$A$6:$B$12,2,0),"?"))</f>
        <v/>
      </c>
      <c r="Q121" s="22" t="str">
        <f>IF(DATOS_FORMS!Q121="","",IFERROR(VLOOKUP(TRIM(DATOS_FORMS!Q121),ESCALAS!$A$6:$B$12,2,0),"?"))</f>
        <v/>
      </c>
      <c r="R121" s="22" t="str">
        <f>IF(DATOS_FORMS!R121="","",IFERROR(VLOOKUP(TRIM(DATOS_FORMS!R121),ESCALAS!$A$6:$B$12,2,0),"?"))</f>
        <v/>
      </c>
      <c r="S121" s="22" t="str">
        <f>IF(DATOS_FORMS!S121="","",IFERROR(VLOOKUP(TRIM(DATOS_FORMS!S121),ESCALAS!$A$6:$B$12,2,0),"?"))</f>
        <v/>
      </c>
      <c r="T121" s="22" t="str">
        <f>IF(DATOS_FORMS!T121="","",IFERROR(VLOOKUP(TRIM(DATOS_FORMS!T121),ESCALAS!$A$6:$B$12,2,0),"?"))</f>
        <v/>
      </c>
      <c r="U121" s="22" t="str">
        <f>IF(DATOS_FORMS!U121="","",IFERROR(VLOOKUP(TRIM(DATOS_FORMS!U121),ESCALAS!$A$17:$B$20,2,0),"?"))</f>
        <v/>
      </c>
      <c r="V121" s="22" t="str">
        <f>IF(DATOS_FORMS!V121="","",IFERROR(VLOOKUP(TRIM(DATOS_FORMS!V121),ESCALAS!$A$17:$B$20,2,0),"?"))</f>
        <v/>
      </c>
      <c r="W121" s="22" t="str">
        <f>IF(DATOS_FORMS!W121="","",IFERROR(VLOOKUP(TRIM(DATOS_FORMS!W121),ESCALAS!$A$17:$B$20,2,0),"?"))</f>
        <v/>
      </c>
      <c r="X121" s="22" t="str">
        <f>IF(DATOS_FORMS!X121="","",IFERROR(VLOOKUP(TRIM(DATOS_FORMS!X121),ESCALAS!$A$17:$B$20,2,0),"?"))</f>
        <v/>
      </c>
      <c r="Y121" s="22" t="str">
        <f>IF(DATOS_FORMS!Y121="","",IFERROR(VLOOKUP(TRIM(DATOS_FORMS!Y121),ESCALAS!$A$17:$B$20,2,0),"?"))</f>
        <v/>
      </c>
      <c r="Z121" s="22" t="str">
        <f>IF(DATOS_FORMS!Z121="","",IFERROR(VLOOKUP(TRIM(DATOS_FORMS!Z121),ESCALAS!$A$17:$B$20,2,0),"?"))</f>
        <v/>
      </c>
      <c r="AA121" s="22" t="str">
        <f>IF(DATOS_FORMS!AA121="","",IFERROR(VLOOKUP(TRIM(DATOS_FORMS!AA121),ESCALAS!$A$17:$B$20,2,0),"?"))</f>
        <v/>
      </c>
      <c r="AB121" s="22" t="str">
        <f>IF(DATOS_FORMS!AB121="","",IFERROR(VLOOKUP(TRIM(DATOS_FORMS!AB121),ESCALAS!$A$17:$B$20,2,0),"?"))</f>
        <v/>
      </c>
      <c r="AC121" s="22" t="str">
        <f>IF(DATOS_FORMS!AC121="","",IFERROR(VLOOKUP(TRIM(DATOS_FORMS!AC121),ESCALAS!$A$25:$B$30,2,0),"?"))</f>
        <v/>
      </c>
      <c r="AD121" s="22" t="str">
        <f>IF(DATOS_FORMS!AD121="","",IFERROR(VLOOKUP(TRIM(DATOS_FORMS!AD121),ESCALAS!$A$25:$B$30,2,0),"?"))</f>
        <v/>
      </c>
      <c r="AE121" s="22" t="str">
        <f>IF(DATOS_FORMS!AE121="","",IFERROR(VLOOKUP(TRIM(DATOS_FORMS!AE121),ESCALAS!$A$25:$B$30,2,0),"?"))</f>
        <v/>
      </c>
      <c r="AF121" s="22" t="str">
        <f>IF(DATOS_FORMS!AF121="","",IFERROR(VLOOKUP(TRIM(DATOS_FORMS!AF121),ESCALAS!$A$25:$B$30,2,0),"?"))</f>
        <v/>
      </c>
      <c r="AG121" s="22" t="str">
        <f>IF(DATOS_FORMS!AG121="","",IFERROR(VLOOKUP(TRIM(DATOS_FORMS!AG121),ESCALAS!$A$25:$B$30,2,0),"?"))</f>
        <v/>
      </c>
      <c r="AH121" s="22" t="str">
        <f>IF(DATOS_FORMS!AH121="","",IFERROR(VLOOKUP(TRIM(DATOS_FORMS!AH121),ESCALAS!$A$25:$B$30,2,0),"?"))</f>
        <v/>
      </c>
      <c r="AI121" s="22" t="str">
        <f>IF(DATOS_FORMS!AI121="","",IFERROR(VLOOKUP(TRIM(DATOS_FORMS!AI121),ESCALAS!$A$25:$B$30,2,0),"?"))</f>
        <v/>
      </c>
      <c r="AJ121" s="22" t="str">
        <f>IF(DATOS_FORMS!AJ121="","",IFERROR(VLOOKUP(TRIM(DATOS_FORMS!AJ121),ESCALAS!$A$25:$B$30,2,0),"?"))</f>
        <v/>
      </c>
      <c r="AK121" s="22" t="str">
        <f>IF(DATOS_FORMS!AK121="","",IFERROR(VLOOKUP(TRIM(DATOS_FORMS!AK121),ESCALAS!$A$25:$B$30,2,0),"?"))</f>
        <v/>
      </c>
      <c r="AL121" s="22" t="str">
        <f>IF(DATOS_FORMS!AL121="","",IFERROR(VLOOKUP(TRIM(DATOS_FORMS!AL121),ESCALAS!$A$25:$B$30,2,0),"?"))</f>
        <v/>
      </c>
      <c r="AM121" s="22" t="str">
        <f>IF(DATOS_FORMS!AM121="","",IFERROR(VLOOKUP(TRIM(DATOS_FORMS!AM121),ESCALAS!$A$35:$B$41,2,0),"?"))</f>
        <v/>
      </c>
      <c r="AN121" s="22" t="str">
        <f>IF(DATOS_FORMS!AN121="","",IFERROR(VLOOKUP(TRIM(DATOS_FORMS!AN121),ESCALAS!$A$35:$B$41,2,0),"?"))</f>
        <v/>
      </c>
      <c r="AO121" s="22" t="str">
        <f>IF(DATOS_FORMS!AO121="","",IFERROR(VLOOKUP(TRIM(DATOS_FORMS!AO121),ESCALAS!$A$35:$B$41,2,0),"?"))</f>
        <v/>
      </c>
      <c r="AP121" s="22" t="str">
        <f>IF(DATOS_FORMS!AP121="","",IFERROR(VLOOKUP(TRIM(DATOS_FORMS!AP121),ESCALAS!$A$35:$B$41,2,0),"?"))</f>
        <v/>
      </c>
      <c r="AQ121" s="22" t="str">
        <f>IF(DATOS_FORMS!AQ121="","",IFERROR(VLOOKUP(TRIM(DATOS_FORMS!AQ121),ESCALAS!$A$35:$B$41,2,0),"?"))</f>
        <v/>
      </c>
      <c r="AR121" s="22" t="str">
        <f>IF(DATOS_FORMS!AR121="","",IFERROR(VLOOKUP(TRIM(DATOS_FORMS!AR121),ESCALAS!$A$35:$B$41,2,0),"?"))</f>
        <v/>
      </c>
      <c r="AS121" s="22" t="str">
        <f>IF(DATOS_FORMS!AS121="","",IFERROR(VLOOKUP(TRIM(DATOS_FORMS!AS121),ESCALAS!$A$35:$B$41,2,0),"?"))</f>
        <v/>
      </c>
      <c r="AT121" s="22" t="str">
        <f>IF(DATOS_FORMS!AT121="","",IFERROR(VLOOKUP(TRIM(DATOS_FORMS!AT121),ESCALAS!$A$35:$B$41,2,0),"?"))</f>
        <v/>
      </c>
      <c r="AU121" s="22" t="str">
        <f>IF(DATOS_FORMS!AU121="","",IFERROR(VLOOKUP(TRIM(DATOS_FORMS!AU121),ESCALAS!$A$35:$B$41,2,0),"?"))</f>
        <v/>
      </c>
      <c r="AV121" s="22" t="str">
        <f>IF(DATOS_FORMS!AV121="","",IFERROR(VLOOKUP(TRIM(DATOS_FORMS!AV121),ESCALAS!$A$46:$B$49,2,0),"?"))</f>
        <v/>
      </c>
      <c r="AW121" s="22" t="str">
        <f>IF(DATOS_FORMS!AW121="","",IFERROR(VLOOKUP(TRIM(DATOS_FORMS!AW121),ESCALAS!$A$46:$B$49,2,0),"?"))</f>
        <v/>
      </c>
      <c r="AX121" s="22" t="str">
        <f>IF(DATOS_FORMS!AX121="","",IFERROR(VLOOKUP(TRIM(DATOS_FORMS!AX121),ESCALAS!$A$46:$B$49,2,0),"?"))</f>
        <v/>
      </c>
      <c r="AY121" s="22" t="str">
        <f>IF(DATOS_FORMS!AY121="","",IFERROR(VLOOKUP(TRIM(DATOS_FORMS!AY121),ESCALAS!$A$46:$B$49,2,0),"?"))</f>
        <v/>
      </c>
      <c r="AZ121" s="22" t="str">
        <f>IF(DATOS_FORMS!AZ121="","",IFERROR(VLOOKUP(TRIM(DATOS_FORMS!AZ121),ESCALAS!$A$46:$B$49,2,0),"?"))</f>
        <v/>
      </c>
      <c r="BA121" s="22" t="str">
        <f>IF(DATOS_FORMS!BA121="","",IFERROR(VLOOKUP(TRIM(DATOS_FORMS!BA121),ESCALAS!$A$46:$B$49,2,0),"?"))</f>
        <v/>
      </c>
      <c r="BB121" s="22" t="str">
        <f>IF(DATOS_FORMS!BB121="","",IFERROR(VLOOKUP(TRIM(DATOS_FORMS!BB121),ESCALAS!$A$46:$B$49,2,0),"?"))</f>
        <v/>
      </c>
      <c r="BC121" s="22" t="str">
        <f>IF(DATOS_FORMS!BC121="","",IFERROR(VLOOKUP(TRIM(DATOS_FORMS!BC121),ESCALAS!$A$46:$B$49,2,0),"?"))</f>
        <v/>
      </c>
      <c r="BD121" s="22" t="str">
        <f>IF(DATOS_FORMS!BD121="","",IFERROR(VLOOKUP(TRIM(DATOS_FORMS!BD121),ESCALAS!$A$46:$B$49,2,0),"?"))</f>
        <v/>
      </c>
      <c r="BE121" s="22" t="str">
        <f>IF(DATOS_FORMS!BE121="","",IFERROR(VLOOKUP(TRIM(DATOS_FORMS!BE121),ESCALAS!$A$46:$B$49,2,0),"?"))</f>
        <v/>
      </c>
      <c r="BF121" s="22" t="str">
        <f>IF(DATOS_FORMS!BF121="","",IFERROR(VLOOKUP(TRIM(DATOS_FORMS!BF121),ESCALAS!$A$46:$B$49,2,0),"?"))</f>
        <v/>
      </c>
      <c r="BG121" s="22" t="str">
        <f>IF(DATOS_FORMS!BG121="","",IFERROR(VLOOKUP(TRIM(DATOS_FORMS!BG121),ESCALAS!$A$46:$B$49,2,0),"?"))</f>
        <v/>
      </c>
      <c r="BH121" s="22" t="str">
        <f>IF(DATOS_FORMS!BH121="","",IFERROR(VLOOKUP(TRIM(DATOS_FORMS!BH121),ESCALAS!$A$46:$B$49,2,0),"?"))</f>
        <v/>
      </c>
      <c r="BI121" s="22" t="str">
        <f>IF(DATOS_FORMS!BI121="","",IFERROR(VLOOKUP(TRIM(DATOS_FORMS!BI121),ESCALAS!$A$46:$B$49,2,0),"?"))</f>
        <v/>
      </c>
      <c r="BJ121" s="22" t="str">
        <f>IF(DATOS_FORMS!BJ121="","",IFERROR(VLOOKUP(TRIM(DATOS_FORMS!BJ121),ESCALAS!$A$46:$B$49,2,0),"?"))</f>
        <v/>
      </c>
    </row>
    <row r="122" spans="1:62" x14ac:dyDescent="0.25">
      <c r="A122" s="22" t="str">
        <f>IF(DATOS_FORMS!B122="","",ROW()-1)</f>
        <v/>
      </c>
      <c r="B122" s="22" t="str">
        <f>IF(DATOS_FORMS!B122="","",IFERROR(VALUE(TRIM(DATOS_FORMS!B122)),IFERROR(VALUE(LEFT(TRIM(DATOS_FORMS!B122),FIND(" ",TRIM(DATOS_FORMS!B122)&amp;" ")-1)),"?")))</f>
        <v/>
      </c>
      <c r="C122" s="22" t="str">
        <f>IF(DATOS_FORMS!C122="","",IFERROR(VLOOKUP(TRIM(DATOS_FORMS!C122),ESCALAS!$A$54:$B$55,2,0),"?"))</f>
        <v/>
      </c>
      <c r="D122" s="22" t="str">
        <f>IF(DATOS_FORMS!D122="","",IFERROR(VLOOKUP(TRIM(DATOS_FORMS!D122),ESCALAS!$A$67:$B$68,2,0),"?"))</f>
        <v/>
      </c>
      <c r="E122" s="23" t="str">
        <f>IF(DATOS_FORMS!E122="","",DATOS_FORMS!E122)</f>
        <v/>
      </c>
      <c r="F122" s="23" t="str">
        <f>IF(DATOS_FORMS!F122="","",DATOS_FORMS!F122)</f>
        <v/>
      </c>
      <c r="G122" s="22" t="str">
        <f>IF(DATOS_FORMS!G122="","",IFERROR(VLOOKUP(TRIM(DATOS_FORMS!G122),ESCALAS!$A$60:$B$62,2,0),"?"))</f>
        <v/>
      </c>
      <c r="H122" s="23" t="str">
        <f>IF(DATOS_FORMS!H122="","",DATOS_FORMS!H122)</f>
        <v/>
      </c>
      <c r="I122" s="22" t="str">
        <f>IF(DATOS_FORMS!I122="","",IFERROR(VLOOKUP(TRIM(DATOS_FORMS!I122),ESCALAS!$A$60:$B$62,2,0),"?"))</f>
        <v/>
      </c>
      <c r="J122" s="22" t="str">
        <f>IF(DATOS_FORMS!J122="","",IFERROR(VLOOKUP(TRIM(DATOS_FORMS!J122),ESCALAS!$A$73:$B$86,2,0),7))</f>
        <v/>
      </c>
      <c r="K122" s="22" t="str">
        <f>IF(DATOS_FORMS!K122="","",IFERROR(VLOOKUP(TRIM(DATOS_FORMS!K122),ESCALAS!$A$6:$B$12,2,0),"?"))</f>
        <v/>
      </c>
      <c r="L122" s="22" t="str">
        <f>IF(DATOS_FORMS!L122="","",IFERROR(VLOOKUP(TRIM(DATOS_FORMS!L122),ESCALAS!$A$6:$B$12,2,0),"?"))</f>
        <v/>
      </c>
      <c r="M122" s="22" t="str">
        <f>IF(DATOS_FORMS!M122="","",IFERROR(VLOOKUP(TRIM(DATOS_FORMS!M122),ESCALAS!$A$6:$B$12,2,0),"?"))</f>
        <v/>
      </c>
      <c r="N122" s="22" t="str">
        <f>IF(DATOS_FORMS!N122="","",IFERROR(VLOOKUP(TRIM(DATOS_FORMS!N122),ESCALAS!$A$6:$B$12,2,0),"?"))</f>
        <v/>
      </c>
      <c r="O122" s="22" t="str">
        <f>IF(DATOS_FORMS!O122="","",IFERROR(VLOOKUP(TRIM(DATOS_FORMS!O122),ESCALAS!$A$6:$B$12,2,0),"?"))</f>
        <v/>
      </c>
      <c r="P122" s="22" t="str">
        <f>IF(DATOS_FORMS!P122="","",IFERROR(VLOOKUP(TRIM(DATOS_FORMS!P122),ESCALAS!$A$6:$B$12,2,0),"?"))</f>
        <v/>
      </c>
      <c r="Q122" s="22" t="str">
        <f>IF(DATOS_FORMS!Q122="","",IFERROR(VLOOKUP(TRIM(DATOS_FORMS!Q122),ESCALAS!$A$6:$B$12,2,0),"?"))</f>
        <v/>
      </c>
      <c r="R122" s="22" t="str">
        <f>IF(DATOS_FORMS!R122="","",IFERROR(VLOOKUP(TRIM(DATOS_FORMS!R122),ESCALAS!$A$6:$B$12,2,0),"?"))</f>
        <v/>
      </c>
      <c r="S122" s="22" t="str">
        <f>IF(DATOS_FORMS!S122="","",IFERROR(VLOOKUP(TRIM(DATOS_FORMS!S122),ESCALAS!$A$6:$B$12,2,0),"?"))</f>
        <v/>
      </c>
      <c r="T122" s="22" t="str">
        <f>IF(DATOS_FORMS!T122="","",IFERROR(VLOOKUP(TRIM(DATOS_FORMS!T122),ESCALAS!$A$6:$B$12,2,0),"?"))</f>
        <v/>
      </c>
      <c r="U122" s="22" t="str">
        <f>IF(DATOS_FORMS!U122="","",IFERROR(VLOOKUP(TRIM(DATOS_FORMS!U122),ESCALAS!$A$17:$B$20,2,0),"?"))</f>
        <v/>
      </c>
      <c r="V122" s="22" t="str">
        <f>IF(DATOS_FORMS!V122="","",IFERROR(VLOOKUP(TRIM(DATOS_FORMS!V122),ESCALAS!$A$17:$B$20,2,0),"?"))</f>
        <v/>
      </c>
      <c r="W122" s="22" t="str">
        <f>IF(DATOS_FORMS!W122="","",IFERROR(VLOOKUP(TRIM(DATOS_FORMS!W122),ESCALAS!$A$17:$B$20,2,0),"?"))</f>
        <v/>
      </c>
      <c r="X122" s="22" t="str">
        <f>IF(DATOS_FORMS!X122="","",IFERROR(VLOOKUP(TRIM(DATOS_FORMS!X122),ESCALAS!$A$17:$B$20,2,0),"?"))</f>
        <v/>
      </c>
      <c r="Y122" s="22" t="str">
        <f>IF(DATOS_FORMS!Y122="","",IFERROR(VLOOKUP(TRIM(DATOS_FORMS!Y122),ESCALAS!$A$17:$B$20,2,0),"?"))</f>
        <v/>
      </c>
      <c r="Z122" s="22" t="str">
        <f>IF(DATOS_FORMS!Z122="","",IFERROR(VLOOKUP(TRIM(DATOS_FORMS!Z122),ESCALAS!$A$17:$B$20,2,0),"?"))</f>
        <v/>
      </c>
      <c r="AA122" s="22" t="str">
        <f>IF(DATOS_FORMS!AA122="","",IFERROR(VLOOKUP(TRIM(DATOS_FORMS!AA122),ESCALAS!$A$17:$B$20,2,0),"?"))</f>
        <v/>
      </c>
      <c r="AB122" s="22" t="str">
        <f>IF(DATOS_FORMS!AB122="","",IFERROR(VLOOKUP(TRIM(DATOS_FORMS!AB122),ESCALAS!$A$17:$B$20,2,0),"?"))</f>
        <v/>
      </c>
      <c r="AC122" s="22" t="str">
        <f>IF(DATOS_FORMS!AC122="","",IFERROR(VLOOKUP(TRIM(DATOS_FORMS!AC122),ESCALAS!$A$25:$B$30,2,0),"?"))</f>
        <v/>
      </c>
      <c r="AD122" s="22" t="str">
        <f>IF(DATOS_FORMS!AD122="","",IFERROR(VLOOKUP(TRIM(DATOS_FORMS!AD122),ESCALAS!$A$25:$B$30,2,0),"?"))</f>
        <v/>
      </c>
      <c r="AE122" s="22" t="str">
        <f>IF(DATOS_FORMS!AE122="","",IFERROR(VLOOKUP(TRIM(DATOS_FORMS!AE122),ESCALAS!$A$25:$B$30,2,0),"?"))</f>
        <v/>
      </c>
      <c r="AF122" s="22" t="str">
        <f>IF(DATOS_FORMS!AF122="","",IFERROR(VLOOKUP(TRIM(DATOS_FORMS!AF122),ESCALAS!$A$25:$B$30,2,0),"?"))</f>
        <v/>
      </c>
      <c r="AG122" s="22" t="str">
        <f>IF(DATOS_FORMS!AG122="","",IFERROR(VLOOKUP(TRIM(DATOS_FORMS!AG122),ESCALAS!$A$25:$B$30,2,0),"?"))</f>
        <v/>
      </c>
      <c r="AH122" s="22" t="str">
        <f>IF(DATOS_FORMS!AH122="","",IFERROR(VLOOKUP(TRIM(DATOS_FORMS!AH122),ESCALAS!$A$25:$B$30,2,0),"?"))</f>
        <v/>
      </c>
      <c r="AI122" s="22" t="str">
        <f>IF(DATOS_FORMS!AI122="","",IFERROR(VLOOKUP(TRIM(DATOS_FORMS!AI122),ESCALAS!$A$25:$B$30,2,0),"?"))</f>
        <v/>
      </c>
      <c r="AJ122" s="22" t="str">
        <f>IF(DATOS_FORMS!AJ122="","",IFERROR(VLOOKUP(TRIM(DATOS_FORMS!AJ122),ESCALAS!$A$25:$B$30,2,0),"?"))</f>
        <v/>
      </c>
      <c r="AK122" s="22" t="str">
        <f>IF(DATOS_FORMS!AK122="","",IFERROR(VLOOKUP(TRIM(DATOS_FORMS!AK122),ESCALAS!$A$25:$B$30,2,0),"?"))</f>
        <v/>
      </c>
      <c r="AL122" s="22" t="str">
        <f>IF(DATOS_FORMS!AL122="","",IFERROR(VLOOKUP(TRIM(DATOS_FORMS!AL122),ESCALAS!$A$25:$B$30,2,0),"?"))</f>
        <v/>
      </c>
      <c r="AM122" s="22" t="str">
        <f>IF(DATOS_FORMS!AM122="","",IFERROR(VLOOKUP(TRIM(DATOS_FORMS!AM122),ESCALAS!$A$35:$B$41,2,0),"?"))</f>
        <v/>
      </c>
      <c r="AN122" s="22" t="str">
        <f>IF(DATOS_FORMS!AN122="","",IFERROR(VLOOKUP(TRIM(DATOS_FORMS!AN122),ESCALAS!$A$35:$B$41,2,0),"?"))</f>
        <v/>
      </c>
      <c r="AO122" s="22" t="str">
        <f>IF(DATOS_FORMS!AO122="","",IFERROR(VLOOKUP(TRIM(DATOS_FORMS!AO122),ESCALAS!$A$35:$B$41,2,0),"?"))</f>
        <v/>
      </c>
      <c r="AP122" s="22" t="str">
        <f>IF(DATOS_FORMS!AP122="","",IFERROR(VLOOKUP(TRIM(DATOS_FORMS!AP122),ESCALAS!$A$35:$B$41,2,0),"?"))</f>
        <v/>
      </c>
      <c r="AQ122" s="22" t="str">
        <f>IF(DATOS_FORMS!AQ122="","",IFERROR(VLOOKUP(TRIM(DATOS_FORMS!AQ122),ESCALAS!$A$35:$B$41,2,0),"?"))</f>
        <v/>
      </c>
      <c r="AR122" s="22" t="str">
        <f>IF(DATOS_FORMS!AR122="","",IFERROR(VLOOKUP(TRIM(DATOS_FORMS!AR122),ESCALAS!$A$35:$B$41,2,0),"?"))</f>
        <v/>
      </c>
      <c r="AS122" s="22" t="str">
        <f>IF(DATOS_FORMS!AS122="","",IFERROR(VLOOKUP(TRIM(DATOS_FORMS!AS122),ESCALAS!$A$35:$B$41,2,0),"?"))</f>
        <v/>
      </c>
      <c r="AT122" s="22" t="str">
        <f>IF(DATOS_FORMS!AT122="","",IFERROR(VLOOKUP(TRIM(DATOS_FORMS!AT122),ESCALAS!$A$35:$B$41,2,0),"?"))</f>
        <v/>
      </c>
      <c r="AU122" s="22" t="str">
        <f>IF(DATOS_FORMS!AU122="","",IFERROR(VLOOKUP(TRIM(DATOS_FORMS!AU122),ESCALAS!$A$35:$B$41,2,0),"?"))</f>
        <v/>
      </c>
      <c r="AV122" s="22" t="str">
        <f>IF(DATOS_FORMS!AV122="","",IFERROR(VLOOKUP(TRIM(DATOS_FORMS!AV122),ESCALAS!$A$46:$B$49,2,0),"?"))</f>
        <v/>
      </c>
      <c r="AW122" s="22" t="str">
        <f>IF(DATOS_FORMS!AW122="","",IFERROR(VLOOKUP(TRIM(DATOS_FORMS!AW122),ESCALAS!$A$46:$B$49,2,0),"?"))</f>
        <v/>
      </c>
      <c r="AX122" s="22" t="str">
        <f>IF(DATOS_FORMS!AX122="","",IFERROR(VLOOKUP(TRIM(DATOS_FORMS!AX122),ESCALAS!$A$46:$B$49,2,0),"?"))</f>
        <v/>
      </c>
      <c r="AY122" s="22" t="str">
        <f>IF(DATOS_FORMS!AY122="","",IFERROR(VLOOKUP(TRIM(DATOS_FORMS!AY122),ESCALAS!$A$46:$B$49,2,0),"?"))</f>
        <v/>
      </c>
      <c r="AZ122" s="22" t="str">
        <f>IF(DATOS_FORMS!AZ122="","",IFERROR(VLOOKUP(TRIM(DATOS_FORMS!AZ122),ESCALAS!$A$46:$B$49,2,0),"?"))</f>
        <v/>
      </c>
      <c r="BA122" s="22" t="str">
        <f>IF(DATOS_FORMS!BA122="","",IFERROR(VLOOKUP(TRIM(DATOS_FORMS!BA122),ESCALAS!$A$46:$B$49,2,0),"?"))</f>
        <v/>
      </c>
      <c r="BB122" s="22" t="str">
        <f>IF(DATOS_FORMS!BB122="","",IFERROR(VLOOKUP(TRIM(DATOS_FORMS!BB122),ESCALAS!$A$46:$B$49,2,0),"?"))</f>
        <v/>
      </c>
      <c r="BC122" s="22" t="str">
        <f>IF(DATOS_FORMS!BC122="","",IFERROR(VLOOKUP(TRIM(DATOS_FORMS!BC122),ESCALAS!$A$46:$B$49,2,0),"?"))</f>
        <v/>
      </c>
      <c r="BD122" s="22" t="str">
        <f>IF(DATOS_FORMS!BD122="","",IFERROR(VLOOKUP(TRIM(DATOS_FORMS!BD122),ESCALAS!$A$46:$B$49,2,0),"?"))</f>
        <v/>
      </c>
      <c r="BE122" s="22" t="str">
        <f>IF(DATOS_FORMS!BE122="","",IFERROR(VLOOKUP(TRIM(DATOS_FORMS!BE122),ESCALAS!$A$46:$B$49,2,0),"?"))</f>
        <v/>
      </c>
      <c r="BF122" s="22" t="str">
        <f>IF(DATOS_FORMS!BF122="","",IFERROR(VLOOKUP(TRIM(DATOS_FORMS!BF122),ESCALAS!$A$46:$B$49,2,0),"?"))</f>
        <v/>
      </c>
      <c r="BG122" s="22" t="str">
        <f>IF(DATOS_FORMS!BG122="","",IFERROR(VLOOKUP(TRIM(DATOS_FORMS!BG122),ESCALAS!$A$46:$B$49,2,0),"?"))</f>
        <v/>
      </c>
      <c r="BH122" s="22" t="str">
        <f>IF(DATOS_FORMS!BH122="","",IFERROR(VLOOKUP(TRIM(DATOS_FORMS!BH122),ESCALAS!$A$46:$B$49,2,0),"?"))</f>
        <v/>
      </c>
      <c r="BI122" s="22" t="str">
        <f>IF(DATOS_FORMS!BI122="","",IFERROR(VLOOKUP(TRIM(DATOS_FORMS!BI122),ESCALAS!$A$46:$B$49,2,0),"?"))</f>
        <v/>
      </c>
      <c r="BJ122" s="22" t="str">
        <f>IF(DATOS_FORMS!BJ122="","",IFERROR(VLOOKUP(TRIM(DATOS_FORMS!BJ122),ESCALAS!$A$46:$B$49,2,0),"?"))</f>
        <v/>
      </c>
    </row>
    <row r="123" spans="1:62" x14ac:dyDescent="0.25">
      <c r="A123" s="22" t="str">
        <f>IF(DATOS_FORMS!B123="","",ROW()-1)</f>
        <v/>
      </c>
      <c r="B123" s="22" t="str">
        <f>IF(DATOS_FORMS!B123="","",IFERROR(VALUE(TRIM(DATOS_FORMS!B123)),IFERROR(VALUE(LEFT(TRIM(DATOS_FORMS!B123),FIND(" ",TRIM(DATOS_FORMS!B123)&amp;" ")-1)),"?")))</f>
        <v/>
      </c>
      <c r="C123" s="22" t="str">
        <f>IF(DATOS_FORMS!C123="","",IFERROR(VLOOKUP(TRIM(DATOS_FORMS!C123),ESCALAS!$A$54:$B$55,2,0),"?"))</f>
        <v/>
      </c>
      <c r="D123" s="22" t="str">
        <f>IF(DATOS_FORMS!D123="","",IFERROR(VLOOKUP(TRIM(DATOS_FORMS!D123),ESCALAS!$A$67:$B$68,2,0),"?"))</f>
        <v/>
      </c>
      <c r="E123" s="23" t="str">
        <f>IF(DATOS_FORMS!E123="","",DATOS_FORMS!E123)</f>
        <v/>
      </c>
      <c r="F123" s="23" t="str">
        <f>IF(DATOS_FORMS!F123="","",DATOS_FORMS!F123)</f>
        <v/>
      </c>
      <c r="G123" s="22" t="str">
        <f>IF(DATOS_FORMS!G123="","",IFERROR(VLOOKUP(TRIM(DATOS_FORMS!G123),ESCALAS!$A$60:$B$62,2,0),"?"))</f>
        <v/>
      </c>
      <c r="H123" s="23" t="str">
        <f>IF(DATOS_FORMS!H123="","",DATOS_FORMS!H123)</f>
        <v/>
      </c>
      <c r="I123" s="22" t="str">
        <f>IF(DATOS_FORMS!I123="","",IFERROR(VLOOKUP(TRIM(DATOS_FORMS!I123),ESCALAS!$A$60:$B$62,2,0),"?"))</f>
        <v/>
      </c>
      <c r="J123" s="22" t="str">
        <f>IF(DATOS_FORMS!J123="","",IFERROR(VLOOKUP(TRIM(DATOS_FORMS!J123),ESCALAS!$A$73:$B$86,2,0),7))</f>
        <v/>
      </c>
      <c r="K123" s="22" t="str">
        <f>IF(DATOS_FORMS!K123="","",IFERROR(VLOOKUP(TRIM(DATOS_FORMS!K123),ESCALAS!$A$6:$B$12,2,0),"?"))</f>
        <v/>
      </c>
      <c r="L123" s="22" t="str">
        <f>IF(DATOS_FORMS!L123="","",IFERROR(VLOOKUP(TRIM(DATOS_FORMS!L123),ESCALAS!$A$6:$B$12,2,0),"?"))</f>
        <v/>
      </c>
      <c r="M123" s="22" t="str">
        <f>IF(DATOS_FORMS!M123="","",IFERROR(VLOOKUP(TRIM(DATOS_FORMS!M123),ESCALAS!$A$6:$B$12,2,0),"?"))</f>
        <v/>
      </c>
      <c r="N123" s="22" t="str">
        <f>IF(DATOS_FORMS!N123="","",IFERROR(VLOOKUP(TRIM(DATOS_FORMS!N123),ESCALAS!$A$6:$B$12,2,0),"?"))</f>
        <v/>
      </c>
      <c r="O123" s="22" t="str">
        <f>IF(DATOS_FORMS!O123="","",IFERROR(VLOOKUP(TRIM(DATOS_FORMS!O123),ESCALAS!$A$6:$B$12,2,0),"?"))</f>
        <v/>
      </c>
      <c r="P123" s="22" t="str">
        <f>IF(DATOS_FORMS!P123="","",IFERROR(VLOOKUP(TRIM(DATOS_FORMS!P123),ESCALAS!$A$6:$B$12,2,0),"?"))</f>
        <v/>
      </c>
      <c r="Q123" s="22" t="str">
        <f>IF(DATOS_FORMS!Q123="","",IFERROR(VLOOKUP(TRIM(DATOS_FORMS!Q123),ESCALAS!$A$6:$B$12,2,0),"?"))</f>
        <v/>
      </c>
      <c r="R123" s="22" t="str">
        <f>IF(DATOS_FORMS!R123="","",IFERROR(VLOOKUP(TRIM(DATOS_FORMS!R123),ESCALAS!$A$6:$B$12,2,0),"?"))</f>
        <v/>
      </c>
      <c r="S123" s="22" t="str">
        <f>IF(DATOS_FORMS!S123="","",IFERROR(VLOOKUP(TRIM(DATOS_FORMS!S123),ESCALAS!$A$6:$B$12,2,0),"?"))</f>
        <v/>
      </c>
      <c r="T123" s="22" t="str">
        <f>IF(DATOS_FORMS!T123="","",IFERROR(VLOOKUP(TRIM(DATOS_FORMS!T123),ESCALAS!$A$6:$B$12,2,0),"?"))</f>
        <v/>
      </c>
      <c r="U123" s="22" t="str">
        <f>IF(DATOS_FORMS!U123="","",IFERROR(VLOOKUP(TRIM(DATOS_FORMS!U123),ESCALAS!$A$17:$B$20,2,0),"?"))</f>
        <v/>
      </c>
      <c r="V123" s="22" t="str">
        <f>IF(DATOS_FORMS!V123="","",IFERROR(VLOOKUP(TRIM(DATOS_FORMS!V123),ESCALAS!$A$17:$B$20,2,0),"?"))</f>
        <v/>
      </c>
      <c r="W123" s="22" t="str">
        <f>IF(DATOS_FORMS!W123="","",IFERROR(VLOOKUP(TRIM(DATOS_FORMS!W123),ESCALAS!$A$17:$B$20,2,0),"?"))</f>
        <v/>
      </c>
      <c r="X123" s="22" t="str">
        <f>IF(DATOS_FORMS!X123="","",IFERROR(VLOOKUP(TRIM(DATOS_FORMS!X123),ESCALAS!$A$17:$B$20,2,0),"?"))</f>
        <v/>
      </c>
      <c r="Y123" s="22" t="str">
        <f>IF(DATOS_FORMS!Y123="","",IFERROR(VLOOKUP(TRIM(DATOS_FORMS!Y123),ESCALAS!$A$17:$B$20,2,0),"?"))</f>
        <v/>
      </c>
      <c r="Z123" s="22" t="str">
        <f>IF(DATOS_FORMS!Z123="","",IFERROR(VLOOKUP(TRIM(DATOS_FORMS!Z123),ESCALAS!$A$17:$B$20,2,0),"?"))</f>
        <v/>
      </c>
      <c r="AA123" s="22" t="str">
        <f>IF(DATOS_FORMS!AA123="","",IFERROR(VLOOKUP(TRIM(DATOS_FORMS!AA123),ESCALAS!$A$17:$B$20,2,0),"?"))</f>
        <v/>
      </c>
      <c r="AB123" s="22" t="str">
        <f>IF(DATOS_FORMS!AB123="","",IFERROR(VLOOKUP(TRIM(DATOS_FORMS!AB123),ESCALAS!$A$17:$B$20,2,0),"?"))</f>
        <v/>
      </c>
      <c r="AC123" s="22" t="str">
        <f>IF(DATOS_FORMS!AC123="","",IFERROR(VLOOKUP(TRIM(DATOS_FORMS!AC123),ESCALAS!$A$25:$B$30,2,0),"?"))</f>
        <v/>
      </c>
      <c r="AD123" s="22" t="str">
        <f>IF(DATOS_FORMS!AD123="","",IFERROR(VLOOKUP(TRIM(DATOS_FORMS!AD123),ESCALAS!$A$25:$B$30,2,0),"?"))</f>
        <v/>
      </c>
      <c r="AE123" s="22" t="str">
        <f>IF(DATOS_FORMS!AE123="","",IFERROR(VLOOKUP(TRIM(DATOS_FORMS!AE123),ESCALAS!$A$25:$B$30,2,0),"?"))</f>
        <v/>
      </c>
      <c r="AF123" s="22" t="str">
        <f>IF(DATOS_FORMS!AF123="","",IFERROR(VLOOKUP(TRIM(DATOS_FORMS!AF123),ESCALAS!$A$25:$B$30,2,0),"?"))</f>
        <v/>
      </c>
      <c r="AG123" s="22" t="str">
        <f>IF(DATOS_FORMS!AG123="","",IFERROR(VLOOKUP(TRIM(DATOS_FORMS!AG123),ESCALAS!$A$25:$B$30,2,0),"?"))</f>
        <v/>
      </c>
      <c r="AH123" s="22" t="str">
        <f>IF(DATOS_FORMS!AH123="","",IFERROR(VLOOKUP(TRIM(DATOS_FORMS!AH123),ESCALAS!$A$25:$B$30,2,0),"?"))</f>
        <v/>
      </c>
      <c r="AI123" s="22" t="str">
        <f>IF(DATOS_FORMS!AI123="","",IFERROR(VLOOKUP(TRIM(DATOS_FORMS!AI123),ESCALAS!$A$25:$B$30,2,0),"?"))</f>
        <v/>
      </c>
      <c r="AJ123" s="22" t="str">
        <f>IF(DATOS_FORMS!AJ123="","",IFERROR(VLOOKUP(TRIM(DATOS_FORMS!AJ123),ESCALAS!$A$25:$B$30,2,0),"?"))</f>
        <v/>
      </c>
      <c r="AK123" s="22" t="str">
        <f>IF(DATOS_FORMS!AK123="","",IFERROR(VLOOKUP(TRIM(DATOS_FORMS!AK123),ESCALAS!$A$25:$B$30,2,0),"?"))</f>
        <v/>
      </c>
      <c r="AL123" s="22" t="str">
        <f>IF(DATOS_FORMS!AL123="","",IFERROR(VLOOKUP(TRIM(DATOS_FORMS!AL123),ESCALAS!$A$25:$B$30,2,0),"?"))</f>
        <v/>
      </c>
      <c r="AM123" s="22" t="str">
        <f>IF(DATOS_FORMS!AM123="","",IFERROR(VLOOKUP(TRIM(DATOS_FORMS!AM123),ESCALAS!$A$35:$B$41,2,0),"?"))</f>
        <v/>
      </c>
      <c r="AN123" s="22" t="str">
        <f>IF(DATOS_FORMS!AN123="","",IFERROR(VLOOKUP(TRIM(DATOS_FORMS!AN123),ESCALAS!$A$35:$B$41,2,0),"?"))</f>
        <v/>
      </c>
      <c r="AO123" s="22" t="str">
        <f>IF(DATOS_FORMS!AO123="","",IFERROR(VLOOKUP(TRIM(DATOS_FORMS!AO123),ESCALAS!$A$35:$B$41,2,0),"?"))</f>
        <v/>
      </c>
      <c r="AP123" s="22" t="str">
        <f>IF(DATOS_FORMS!AP123="","",IFERROR(VLOOKUP(TRIM(DATOS_FORMS!AP123),ESCALAS!$A$35:$B$41,2,0),"?"))</f>
        <v/>
      </c>
      <c r="AQ123" s="22" t="str">
        <f>IF(DATOS_FORMS!AQ123="","",IFERROR(VLOOKUP(TRIM(DATOS_FORMS!AQ123),ESCALAS!$A$35:$B$41,2,0),"?"))</f>
        <v/>
      </c>
      <c r="AR123" s="22" t="str">
        <f>IF(DATOS_FORMS!AR123="","",IFERROR(VLOOKUP(TRIM(DATOS_FORMS!AR123),ESCALAS!$A$35:$B$41,2,0),"?"))</f>
        <v/>
      </c>
      <c r="AS123" s="22" t="str">
        <f>IF(DATOS_FORMS!AS123="","",IFERROR(VLOOKUP(TRIM(DATOS_FORMS!AS123),ESCALAS!$A$35:$B$41,2,0),"?"))</f>
        <v/>
      </c>
      <c r="AT123" s="22" t="str">
        <f>IF(DATOS_FORMS!AT123="","",IFERROR(VLOOKUP(TRIM(DATOS_FORMS!AT123),ESCALAS!$A$35:$B$41,2,0),"?"))</f>
        <v/>
      </c>
      <c r="AU123" s="22" t="str">
        <f>IF(DATOS_FORMS!AU123="","",IFERROR(VLOOKUP(TRIM(DATOS_FORMS!AU123),ESCALAS!$A$35:$B$41,2,0),"?"))</f>
        <v/>
      </c>
      <c r="AV123" s="22" t="str">
        <f>IF(DATOS_FORMS!AV123="","",IFERROR(VLOOKUP(TRIM(DATOS_FORMS!AV123),ESCALAS!$A$46:$B$49,2,0),"?"))</f>
        <v/>
      </c>
      <c r="AW123" s="22" t="str">
        <f>IF(DATOS_FORMS!AW123="","",IFERROR(VLOOKUP(TRIM(DATOS_FORMS!AW123),ESCALAS!$A$46:$B$49,2,0),"?"))</f>
        <v/>
      </c>
      <c r="AX123" s="22" t="str">
        <f>IF(DATOS_FORMS!AX123="","",IFERROR(VLOOKUP(TRIM(DATOS_FORMS!AX123),ESCALAS!$A$46:$B$49,2,0),"?"))</f>
        <v/>
      </c>
      <c r="AY123" s="22" t="str">
        <f>IF(DATOS_FORMS!AY123="","",IFERROR(VLOOKUP(TRIM(DATOS_FORMS!AY123),ESCALAS!$A$46:$B$49,2,0),"?"))</f>
        <v/>
      </c>
      <c r="AZ123" s="22" t="str">
        <f>IF(DATOS_FORMS!AZ123="","",IFERROR(VLOOKUP(TRIM(DATOS_FORMS!AZ123),ESCALAS!$A$46:$B$49,2,0),"?"))</f>
        <v/>
      </c>
      <c r="BA123" s="22" t="str">
        <f>IF(DATOS_FORMS!BA123="","",IFERROR(VLOOKUP(TRIM(DATOS_FORMS!BA123),ESCALAS!$A$46:$B$49,2,0),"?"))</f>
        <v/>
      </c>
      <c r="BB123" s="22" t="str">
        <f>IF(DATOS_FORMS!BB123="","",IFERROR(VLOOKUP(TRIM(DATOS_FORMS!BB123),ESCALAS!$A$46:$B$49,2,0),"?"))</f>
        <v/>
      </c>
      <c r="BC123" s="22" t="str">
        <f>IF(DATOS_FORMS!BC123="","",IFERROR(VLOOKUP(TRIM(DATOS_FORMS!BC123),ESCALAS!$A$46:$B$49,2,0),"?"))</f>
        <v/>
      </c>
      <c r="BD123" s="22" t="str">
        <f>IF(DATOS_FORMS!BD123="","",IFERROR(VLOOKUP(TRIM(DATOS_FORMS!BD123),ESCALAS!$A$46:$B$49,2,0),"?"))</f>
        <v/>
      </c>
      <c r="BE123" s="22" t="str">
        <f>IF(DATOS_FORMS!BE123="","",IFERROR(VLOOKUP(TRIM(DATOS_FORMS!BE123),ESCALAS!$A$46:$B$49,2,0),"?"))</f>
        <v/>
      </c>
      <c r="BF123" s="22" t="str">
        <f>IF(DATOS_FORMS!BF123="","",IFERROR(VLOOKUP(TRIM(DATOS_FORMS!BF123),ESCALAS!$A$46:$B$49,2,0),"?"))</f>
        <v/>
      </c>
      <c r="BG123" s="22" t="str">
        <f>IF(DATOS_FORMS!BG123="","",IFERROR(VLOOKUP(TRIM(DATOS_FORMS!BG123),ESCALAS!$A$46:$B$49,2,0),"?"))</f>
        <v/>
      </c>
      <c r="BH123" s="22" t="str">
        <f>IF(DATOS_FORMS!BH123="","",IFERROR(VLOOKUP(TRIM(DATOS_FORMS!BH123),ESCALAS!$A$46:$B$49,2,0),"?"))</f>
        <v/>
      </c>
      <c r="BI123" s="22" t="str">
        <f>IF(DATOS_FORMS!BI123="","",IFERROR(VLOOKUP(TRIM(DATOS_FORMS!BI123),ESCALAS!$A$46:$B$49,2,0),"?"))</f>
        <v/>
      </c>
      <c r="BJ123" s="22" t="str">
        <f>IF(DATOS_FORMS!BJ123="","",IFERROR(VLOOKUP(TRIM(DATOS_FORMS!BJ123),ESCALAS!$A$46:$B$49,2,0),"?"))</f>
        <v/>
      </c>
    </row>
    <row r="124" spans="1:62" x14ac:dyDescent="0.25">
      <c r="A124" s="22" t="str">
        <f>IF(DATOS_FORMS!B124="","",ROW()-1)</f>
        <v/>
      </c>
      <c r="B124" s="22" t="str">
        <f>IF(DATOS_FORMS!B124="","",IFERROR(VALUE(TRIM(DATOS_FORMS!B124)),IFERROR(VALUE(LEFT(TRIM(DATOS_FORMS!B124),FIND(" ",TRIM(DATOS_FORMS!B124)&amp;" ")-1)),"?")))</f>
        <v/>
      </c>
      <c r="C124" s="22" t="str">
        <f>IF(DATOS_FORMS!C124="","",IFERROR(VLOOKUP(TRIM(DATOS_FORMS!C124),ESCALAS!$A$54:$B$55,2,0),"?"))</f>
        <v/>
      </c>
      <c r="D124" s="22" t="str">
        <f>IF(DATOS_FORMS!D124="","",IFERROR(VLOOKUP(TRIM(DATOS_FORMS!D124),ESCALAS!$A$67:$B$68,2,0),"?"))</f>
        <v/>
      </c>
      <c r="E124" s="23" t="str">
        <f>IF(DATOS_FORMS!E124="","",DATOS_FORMS!E124)</f>
        <v/>
      </c>
      <c r="F124" s="23" t="str">
        <f>IF(DATOS_FORMS!F124="","",DATOS_FORMS!F124)</f>
        <v/>
      </c>
      <c r="G124" s="22" t="str">
        <f>IF(DATOS_FORMS!G124="","",IFERROR(VLOOKUP(TRIM(DATOS_FORMS!G124),ESCALAS!$A$60:$B$62,2,0),"?"))</f>
        <v/>
      </c>
      <c r="H124" s="23" t="str">
        <f>IF(DATOS_FORMS!H124="","",DATOS_FORMS!H124)</f>
        <v/>
      </c>
      <c r="I124" s="22" t="str">
        <f>IF(DATOS_FORMS!I124="","",IFERROR(VLOOKUP(TRIM(DATOS_FORMS!I124),ESCALAS!$A$60:$B$62,2,0),"?"))</f>
        <v/>
      </c>
      <c r="J124" s="22" t="str">
        <f>IF(DATOS_FORMS!J124="","",IFERROR(VLOOKUP(TRIM(DATOS_FORMS!J124),ESCALAS!$A$73:$B$86,2,0),7))</f>
        <v/>
      </c>
      <c r="K124" s="22" t="str">
        <f>IF(DATOS_FORMS!K124="","",IFERROR(VLOOKUP(TRIM(DATOS_FORMS!K124),ESCALAS!$A$6:$B$12,2,0),"?"))</f>
        <v/>
      </c>
      <c r="L124" s="22" t="str">
        <f>IF(DATOS_FORMS!L124="","",IFERROR(VLOOKUP(TRIM(DATOS_FORMS!L124),ESCALAS!$A$6:$B$12,2,0),"?"))</f>
        <v/>
      </c>
      <c r="M124" s="22" t="str">
        <f>IF(DATOS_FORMS!M124="","",IFERROR(VLOOKUP(TRIM(DATOS_FORMS!M124),ESCALAS!$A$6:$B$12,2,0),"?"))</f>
        <v/>
      </c>
      <c r="N124" s="22" t="str">
        <f>IF(DATOS_FORMS!N124="","",IFERROR(VLOOKUP(TRIM(DATOS_FORMS!N124),ESCALAS!$A$6:$B$12,2,0),"?"))</f>
        <v/>
      </c>
      <c r="O124" s="22" t="str">
        <f>IF(DATOS_FORMS!O124="","",IFERROR(VLOOKUP(TRIM(DATOS_FORMS!O124),ESCALAS!$A$6:$B$12,2,0),"?"))</f>
        <v/>
      </c>
      <c r="P124" s="22" t="str">
        <f>IF(DATOS_FORMS!P124="","",IFERROR(VLOOKUP(TRIM(DATOS_FORMS!P124),ESCALAS!$A$6:$B$12,2,0),"?"))</f>
        <v/>
      </c>
      <c r="Q124" s="22" t="str">
        <f>IF(DATOS_FORMS!Q124="","",IFERROR(VLOOKUP(TRIM(DATOS_FORMS!Q124),ESCALAS!$A$6:$B$12,2,0),"?"))</f>
        <v/>
      </c>
      <c r="R124" s="22" t="str">
        <f>IF(DATOS_FORMS!R124="","",IFERROR(VLOOKUP(TRIM(DATOS_FORMS!R124),ESCALAS!$A$6:$B$12,2,0),"?"))</f>
        <v/>
      </c>
      <c r="S124" s="22" t="str">
        <f>IF(DATOS_FORMS!S124="","",IFERROR(VLOOKUP(TRIM(DATOS_FORMS!S124),ESCALAS!$A$6:$B$12,2,0),"?"))</f>
        <v/>
      </c>
      <c r="T124" s="22" t="str">
        <f>IF(DATOS_FORMS!T124="","",IFERROR(VLOOKUP(TRIM(DATOS_FORMS!T124),ESCALAS!$A$6:$B$12,2,0),"?"))</f>
        <v/>
      </c>
      <c r="U124" s="22" t="str">
        <f>IF(DATOS_FORMS!U124="","",IFERROR(VLOOKUP(TRIM(DATOS_FORMS!U124),ESCALAS!$A$17:$B$20,2,0),"?"))</f>
        <v/>
      </c>
      <c r="V124" s="22" t="str">
        <f>IF(DATOS_FORMS!V124="","",IFERROR(VLOOKUP(TRIM(DATOS_FORMS!V124),ESCALAS!$A$17:$B$20,2,0),"?"))</f>
        <v/>
      </c>
      <c r="W124" s="22" t="str">
        <f>IF(DATOS_FORMS!W124="","",IFERROR(VLOOKUP(TRIM(DATOS_FORMS!W124),ESCALAS!$A$17:$B$20,2,0),"?"))</f>
        <v/>
      </c>
      <c r="X124" s="22" t="str">
        <f>IF(DATOS_FORMS!X124="","",IFERROR(VLOOKUP(TRIM(DATOS_FORMS!X124),ESCALAS!$A$17:$B$20,2,0),"?"))</f>
        <v/>
      </c>
      <c r="Y124" s="22" t="str">
        <f>IF(DATOS_FORMS!Y124="","",IFERROR(VLOOKUP(TRIM(DATOS_FORMS!Y124),ESCALAS!$A$17:$B$20,2,0),"?"))</f>
        <v/>
      </c>
      <c r="Z124" s="22" t="str">
        <f>IF(DATOS_FORMS!Z124="","",IFERROR(VLOOKUP(TRIM(DATOS_FORMS!Z124),ESCALAS!$A$17:$B$20,2,0),"?"))</f>
        <v/>
      </c>
      <c r="AA124" s="22" t="str">
        <f>IF(DATOS_FORMS!AA124="","",IFERROR(VLOOKUP(TRIM(DATOS_FORMS!AA124),ESCALAS!$A$17:$B$20,2,0),"?"))</f>
        <v/>
      </c>
      <c r="AB124" s="22" t="str">
        <f>IF(DATOS_FORMS!AB124="","",IFERROR(VLOOKUP(TRIM(DATOS_FORMS!AB124),ESCALAS!$A$17:$B$20,2,0),"?"))</f>
        <v/>
      </c>
      <c r="AC124" s="22" t="str">
        <f>IF(DATOS_FORMS!AC124="","",IFERROR(VLOOKUP(TRIM(DATOS_FORMS!AC124),ESCALAS!$A$25:$B$30,2,0),"?"))</f>
        <v/>
      </c>
      <c r="AD124" s="22" t="str">
        <f>IF(DATOS_FORMS!AD124="","",IFERROR(VLOOKUP(TRIM(DATOS_FORMS!AD124),ESCALAS!$A$25:$B$30,2,0),"?"))</f>
        <v/>
      </c>
      <c r="AE124" s="22" t="str">
        <f>IF(DATOS_FORMS!AE124="","",IFERROR(VLOOKUP(TRIM(DATOS_FORMS!AE124),ESCALAS!$A$25:$B$30,2,0),"?"))</f>
        <v/>
      </c>
      <c r="AF124" s="22" t="str">
        <f>IF(DATOS_FORMS!AF124="","",IFERROR(VLOOKUP(TRIM(DATOS_FORMS!AF124),ESCALAS!$A$25:$B$30,2,0),"?"))</f>
        <v/>
      </c>
      <c r="AG124" s="22" t="str">
        <f>IF(DATOS_FORMS!AG124="","",IFERROR(VLOOKUP(TRIM(DATOS_FORMS!AG124),ESCALAS!$A$25:$B$30,2,0),"?"))</f>
        <v/>
      </c>
      <c r="AH124" s="22" t="str">
        <f>IF(DATOS_FORMS!AH124="","",IFERROR(VLOOKUP(TRIM(DATOS_FORMS!AH124),ESCALAS!$A$25:$B$30,2,0),"?"))</f>
        <v/>
      </c>
      <c r="AI124" s="22" t="str">
        <f>IF(DATOS_FORMS!AI124="","",IFERROR(VLOOKUP(TRIM(DATOS_FORMS!AI124),ESCALAS!$A$25:$B$30,2,0),"?"))</f>
        <v/>
      </c>
      <c r="AJ124" s="22" t="str">
        <f>IF(DATOS_FORMS!AJ124="","",IFERROR(VLOOKUP(TRIM(DATOS_FORMS!AJ124),ESCALAS!$A$25:$B$30,2,0),"?"))</f>
        <v/>
      </c>
      <c r="AK124" s="22" t="str">
        <f>IF(DATOS_FORMS!AK124="","",IFERROR(VLOOKUP(TRIM(DATOS_FORMS!AK124),ESCALAS!$A$25:$B$30,2,0),"?"))</f>
        <v/>
      </c>
      <c r="AL124" s="22" t="str">
        <f>IF(DATOS_FORMS!AL124="","",IFERROR(VLOOKUP(TRIM(DATOS_FORMS!AL124),ESCALAS!$A$25:$B$30,2,0),"?"))</f>
        <v/>
      </c>
      <c r="AM124" s="22" t="str">
        <f>IF(DATOS_FORMS!AM124="","",IFERROR(VLOOKUP(TRIM(DATOS_FORMS!AM124),ESCALAS!$A$35:$B$41,2,0),"?"))</f>
        <v/>
      </c>
      <c r="AN124" s="22" t="str">
        <f>IF(DATOS_FORMS!AN124="","",IFERROR(VLOOKUP(TRIM(DATOS_FORMS!AN124),ESCALAS!$A$35:$B$41,2,0),"?"))</f>
        <v/>
      </c>
      <c r="AO124" s="22" t="str">
        <f>IF(DATOS_FORMS!AO124="","",IFERROR(VLOOKUP(TRIM(DATOS_FORMS!AO124),ESCALAS!$A$35:$B$41,2,0),"?"))</f>
        <v/>
      </c>
      <c r="AP124" s="22" t="str">
        <f>IF(DATOS_FORMS!AP124="","",IFERROR(VLOOKUP(TRIM(DATOS_FORMS!AP124),ESCALAS!$A$35:$B$41,2,0),"?"))</f>
        <v/>
      </c>
      <c r="AQ124" s="22" t="str">
        <f>IF(DATOS_FORMS!AQ124="","",IFERROR(VLOOKUP(TRIM(DATOS_FORMS!AQ124),ESCALAS!$A$35:$B$41,2,0),"?"))</f>
        <v/>
      </c>
      <c r="AR124" s="22" t="str">
        <f>IF(DATOS_FORMS!AR124="","",IFERROR(VLOOKUP(TRIM(DATOS_FORMS!AR124),ESCALAS!$A$35:$B$41,2,0),"?"))</f>
        <v/>
      </c>
      <c r="AS124" s="22" t="str">
        <f>IF(DATOS_FORMS!AS124="","",IFERROR(VLOOKUP(TRIM(DATOS_FORMS!AS124),ESCALAS!$A$35:$B$41,2,0),"?"))</f>
        <v/>
      </c>
      <c r="AT124" s="22" t="str">
        <f>IF(DATOS_FORMS!AT124="","",IFERROR(VLOOKUP(TRIM(DATOS_FORMS!AT124),ESCALAS!$A$35:$B$41,2,0),"?"))</f>
        <v/>
      </c>
      <c r="AU124" s="22" t="str">
        <f>IF(DATOS_FORMS!AU124="","",IFERROR(VLOOKUP(TRIM(DATOS_FORMS!AU124),ESCALAS!$A$35:$B$41,2,0),"?"))</f>
        <v/>
      </c>
      <c r="AV124" s="22" t="str">
        <f>IF(DATOS_FORMS!AV124="","",IFERROR(VLOOKUP(TRIM(DATOS_FORMS!AV124),ESCALAS!$A$46:$B$49,2,0),"?"))</f>
        <v/>
      </c>
      <c r="AW124" s="22" t="str">
        <f>IF(DATOS_FORMS!AW124="","",IFERROR(VLOOKUP(TRIM(DATOS_FORMS!AW124),ESCALAS!$A$46:$B$49,2,0),"?"))</f>
        <v/>
      </c>
      <c r="AX124" s="22" t="str">
        <f>IF(DATOS_FORMS!AX124="","",IFERROR(VLOOKUP(TRIM(DATOS_FORMS!AX124),ESCALAS!$A$46:$B$49,2,0),"?"))</f>
        <v/>
      </c>
      <c r="AY124" s="22" t="str">
        <f>IF(DATOS_FORMS!AY124="","",IFERROR(VLOOKUP(TRIM(DATOS_FORMS!AY124),ESCALAS!$A$46:$B$49,2,0),"?"))</f>
        <v/>
      </c>
      <c r="AZ124" s="22" t="str">
        <f>IF(DATOS_FORMS!AZ124="","",IFERROR(VLOOKUP(TRIM(DATOS_FORMS!AZ124),ESCALAS!$A$46:$B$49,2,0),"?"))</f>
        <v/>
      </c>
      <c r="BA124" s="22" t="str">
        <f>IF(DATOS_FORMS!BA124="","",IFERROR(VLOOKUP(TRIM(DATOS_FORMS!BA124),ESCALAS!$A$46:$B$49,2,0),"?"))</f>
        <v/>
      </c>
      <c r="BB124" s="22" t="str">
        <f>IF(DATOS_FORMS!BB124="","",IFERROR(VLOOKUP(TRIM(DATOS_FORMS!BB124),ESCALAS!$A$46:$B$49,2,0),"?"))</f>
        <v/>
      </c>
      <c r="BC124" s="22" t="str">
        <f>IF(DATOS_FORMS!BC124="","",IFERROR(VLOOKUP(TRIM(DATOS_FORMS!BC124),ESCALAS!$A$46:$B$49,2,0),"?"))</f>
        <v/>
      </c>
      <c r="BD124" s="22" t="str">
        <f>IF(DATOS_FORMS!BD124="","",IFERROR(VLOOKUP(TRIM(DATOS_FORMS!BD124),ESCALAS!$A$46:$B$49,2,0),"?"))</f>
        <v/>
      </c>
      <c r="BE124" s="22" t="str">
        <f>IF(DATOS_FORMS!BE124="","",IFERROR(VLOOKUP(TRIM(DATOS_FORMS!BE124),ESCALAS!$A$46:$B$49,2,0),"?"))</f>
        <v/>
      </c>
      <c r="BF124" s="22" t="str">
        <f>IF(DATOS_FORMS!BF124="","",IFERROR(VLOOKUP(TRIM(DATOS_FORMS!BF124),ESCALAS!$A$46:$B$49,2,0),"?"))</f>
        <v/>
      </c>
      <c r="BG124" s="22" t="str">
        <f>IF(DATOS_FORMS!BG124="","",IFERROR(VLOOKUP(TRIM(DATOS_FORMS!BG124),ESCALAS!$A$46:$B$49,2,0),"?"))</f>
        <v/>
      </c>
      <c r="BH124" s="22" t="str">
        <f>IF(DATOS_FORMS!BH124="","",IFERROR(VLOOKUP(TRIM(DATOS_FORMS!BH124),ESCALAS!$A$46:$B$49,2,0),"?"))</f>
        <v/>
      </c>
      <c r="BI124" s="22" t="str">
        <f>IF(DATOS_FORMS!BI124="","",IFERROR(VLOOKUP(TRIM(DATOS_FORMS!BI124),ESCALAS!$A$46:$B$49,2,0),"?"))</f>
        <v/>
      </c>
      <c r="BJ124" s="22" t="str">
        <f>IF(DATOS_FORMS!BJ124="","",IFERROR(VLOOKUP(TRIM(DATOS_FORMS!BJ124),ESCALAS!$A$46:$B$49,2,0),"?"))</f>
        <v/>
      </c>
    </row>
    <row r="125" spans="1:62" x14ac:dyDescent="0.25">
      <c r="A125" s="22" t="str">
        <f>IF(DATOS_FORMS!B125="","",ROW()-1)</f>
        <v/>
      </c>
      <c r="B125" s="22" t="str">
        <f>IF(DATOS_FORMS!B125="","",IFERROR(VALUE(TRIM(DATOS_FORMS!B125)),IFERROR(VALUE(LEFT(TRIM(DATOS_FORMS!B125),FIND(" ",TRIM(DATOS_FORMS!B125)&amp;" ")-1)),"?")))</f>
        <v/>
      </c>
      <c r="C125" s="22" t="str">
        <f>IF(DATOS_FORMS!C125="","",IFERROR(VLOOKUP(TRIM(DATOS_FORMS!C125),ESCALAS!$A$54:$B$55,2,0),"?"))</f>
        <v/>
      </c>
      <c r="D125" s="22" t="str">
        <f>IF(DATOS_FORMS!D125="","",IFERROR(VLOOKUP(TRIM(DATOS_FORMS!D125),ESCALAS!$A$67:$B$68,2,0),"?"))</f>
        <v/>
      </c>
      <c r="E125" s="23" t="str">
        <f>IF(DATOS_FORMS!E125="","",DATOS_FORMS!E125)</f>
        <v/>
      </c>
      <c r="F125" s="23" t="str">
        <f>IF(DATOS_FORMS!F125="","",DATOS_FORMS!F125)</f>
        <v/>
      </c>
      <c r="G125" s="22" t="str">
        <f>IF(DATOS_FORMS!G125="","",IFERROR(VLOOKUP(TRIM(DATOS_FORMS!G125),ESCALAS!$A$60:$B$62,2,0),"?"))</f>
        <v/>
      </c>
      <c r="H125" s="23" t="str">
        <f>IF(DATOS_FORMS!H125="","",DATOS_FORMS!H125)</f>
        <v/>
      </c>
      <c r="I125" s="22" t="str">
        <f>IF(DATOS_FORMS!I125="","",IFERROR(VLOOKUP(TRIM(DATOS_FORMS!I125),ESCALAS!$A$60:$B$62,2,0),"?"))</f>
        <v/>
      </c>
      <c r="J125" s="22" t="str">
        <f>IF(DATOS_FORMS!J125="","",IFERROR(VLOOKUP(TRIM(DATOS_FORMS!J125),ESCALAS!$A$73:$B$86,2,0),7))</f>
        <v/>
      </c>
      <c r="K125" s="22" t="str">
        <f>IF(DATOS_FORMS!K125="","",IFERROR(VLOOKUP(TRIM(DATOS_FORMS!K125),ESCALAS!$A$6:$B$12,2,0),"?"))</f>
        <v/>
      </c>
      <c r="L125" s="22" t="str">
        <f>IF(DATOS_FORMS!L125="","",IFERROR(VLOOKUP(TRIM(DATOS_FORMS!L125),ESCALAS!$A$6:$B$12,2,0),"?"))</f>
        <v/>
      </c>
      <c r="M125" s="22" t="str">
        <f>IF(DATOS_FORMS!M125="","",IFERROR(VLOOKUP(TRIM(DATOS_FORMS!M125),ESCALAS!$A$6:$B$12,2,0),"?"))</f>
        <v/>
      </c>
      <c r="N125" s="22" t="str">
        <f>IF(DATOS_FORMS!N125="","",IFERROR(VLOOKUP(TRIM(DATOS_FORMS!N125),ESCALAS!$A$6:$B$12,2,0),"?"))</f>
        <v/>
      </c>
      <c r="O125" s="22" t="str">
        <f>IF(DATOS_FORMS!O125="","",IFERROR(VLOOKUP(TRIM(DATOS_FORMS!O125),ESCALAS!$A$6:$B$12,2,0),"?"))</f>
        <v/>
      </c>
      <c r="P125" s="22" t="str">
        <f>IF(DATOS_FORMS!P125="","",IFERROR(VLOOKUP(TRIM(DATOS_FORMS!P125),ESCALAS!$A$6:$B$12,2,0),"?"))</f>
        <v/>
      </c>
      <c r="Q125" s="22" t="str">
        <f>IF(DATOS_FORMS!Q125="","",IFERROR(VLOOKUP(TRIM(DATOS_FORMS!Q125),ESCALAS!$A$6:$B$12,2,0),"?"))</f>
        <v/>
      </c>
      <c r="R125" s="22" t="str">
        <f>IF(DATOS_FORMS!R125="","",IFERROR(VLOOKUP(TRIM(DATOS_FORMS!R125),ESCALAS!$A$6:$B$12,2,0),"?"))</f>
        <v/>
      </c>
      <c r="S125" s="22" t="str">
        <f>IF(DATOS_FORMS!S125="","",IFERROR(VLOOKUP(TRIM(DATOS_FORMS!S125),ESCALAS!$A$6:$B$12,2,0),"?"))</f>
        <v/>
      </c>
      <c r="T125" s="22" t="str">
        <f>IF(DATOS_FORMS!T125="","",IFERROR(VLOOKUP(TRIM(DATOS_FORMS!T125),ESCALAS!$A$6:$B$12,2,0),"?"))</f>
        <v/>
      </c>
      <c r="U125" s="22" t="str">
        <f>IF(DATOS_FORMS!U125="","",IFERROR(VLOOKUP(TRIM(DATOS_FORMS!U125),ESCALAS!$A$17:$B$20,2,0),"?"))</f>
        <v/>
      </c>
      <c r="V125" s="22" t="str">
        <f>IF(DATOS_FORMS!V125="","",IFERROR(VLOOKUP(TRIM(DATOS_FORMS!V125),ESCALAS!$A$17:$B$20,2,0),"?"))</f>
        <v/>
      </c>
      <c r="W125" s="22" t="str">
        <f>IF(DATOS_FORMS!W125="","",IFERROR(VLOOKUP(TRIM(DATOS_FORMS!W125),ESCALAS!$A$17:$B$20,2,0),"?"))</f>
        <v/>
      </c>
      <c r="X125" s="22" t="str">
        <f>IF(DATOS_FORMS!X125="","",IFERROR(VLOOKUP(TRIM(DATOS_FORMS!X125),ESCALAS!$A$17:$B$20,2,0),"?"))</f>
        <v/>
      </c>
      <c r="Y125" s="22" t="str">
        <f>IF(DATOS_FORMS!Y125="","",IFERROR(VLOOKUP(TRIM(DATOS_FORMS!Y125),ESCALAS!$A$17:$B$20,2,0),"?"))</f>
        <v/>
      </c>
      <c r="Z125" s="22" t="str">
        <f>IF(DATOS_FORMS!Z125="","",IFERROR(VLOOKUP(TRIM(DATOS_FORMS!Z125),ESCALAS!$A$17:$B$20,2,0),"?"))</f>
        <v/>
      </c>
      <c r="AA125" s="22" t="str">
        <f>IF(DATOS_FORMS!AA125="","",IFERROR(VLOOKUP(TRIM(DATOS_FORMS!AA125),ESCALAS!$A$17:$B$20,2,0),"?"))</f>
        <v/>
      </c>
      <c r="AB125" s="22" t="str">
        <f>IF(DATOS_FORMS!AB125="","",IFERROR(VLOOKUP(TRIM(DATOS_FORMS!AB125),ESCALAS!$A$17:$B$20,2,0),"?"))</f>
        <v/>
      </c>
      <c r="AC125" s="22" t="str">
        <f>IF(DATOS_FORMS!AC125="","",IFERROR(VLOOKUP(TRIM(DATOS_FORMS!AC125),ESCALAS!$A$25:$B$30,2,0),"?"))</f>
        <v/>
      </c>
      <c r="AD125" s="22" t="str">
        <f>IF(DATOS_FORMS!AD125="","",IFERROR(VLOOKUP(TRIM(DATOS_FORMS!AD125),ESCALAS!$A$25:$B$30,2,0),"?"))</f>
        <v/>
      </c>
      <c r="AE125" s="22" t="str">
        <f>IF(DATOS_FORMS!AE125="","",IFERROR(VLOOKUP(TRIM(DATOS_FORMS!AE125),ESCALAS!$A$25:$B$30,2,0),"?"))</f>
        <v/>
      </c>
      <c r="AF125" s="22" t="str">
        <f>IF(DATOS_FORMS!AF125="","",IFERROR(VLOOKUP(TRIM(DATOS_FORMS!AF125),ESCALAS!$A$25:$B$30,2,0),"?"))</f>
        <v/>
      </c>
      <c r="AG125" s="22" t="str">
        <f>IF(DATOS_FORMS!AG125="","",IFERROR(VLOOKUP(TRIM(DATOS_FORMS!AG125),ESCALAS!$A$25:$B$30,2,0),"?"))</f>
        <v/>
      </c>
      <c r="AH125" s="22" t="str">
        <f>IF(DATOS_FORMS!AH125="","",IFERROR(VLOOKUP(TRIM(DATOS_FORMS!AH125),ESCALAS!$A$25:$B$30,2,0),"?"))</f>
        <v/>
      </c>
      <c r="AI125" s="22" t="str">
        <f>IF(DATOS_FORMS!AI125="","",IFERROR(VLOOKUP(TRIM(DATOS_FORMS!AI125),ESCALAS!$A$25:$B$30,2,0),"?"))</f>
        <v/>
      </c>
      <c r="AJ125" s="22" t="str">
        <f>IF(DATOS_FORMS!AJ125="","",IFERROR(VLOOKUP(TRIM(DATOS_FORMS!AJ125),ESCALAS!$A$25:$B$30,2,0),"?"))</f>
        <v/>
      </c>
      <c r="AK125" s="22" t="str">
        <f>IF(DATOS_FORMS!AK125="","",IFERROR(VLOOKUP(TRIM(DATOS_FORMS!AK125),ESCALAS!$A$25:$B$30,2,0),"?"))</f>
        <v/>
      </c>
      <c r="AL125" s="22" t="str">
        <f>IF(DATOS_FORMS!AL125="","",IFERROR(VLOOKUP(TRIM(DATOS_FORMS!AL125),ESCALAS!$A$25:$B$30,2,0),"?"))</f>
        <v/>
      </c>
      <c r="AM125" s="22" t="str">
        <f>IF(DATOS_FORMS!AM125="","",IFERROR(VLOOKUP(TRIM(DATOS_FORMS!AM125),ESCALAS!$A$35:$B$41,2,0),"?"))</f>
        <v/>
      </c>
      <c r="AN125" s="22" t="str">
        <f>IF(DATOS_FORMS!AN125="","",IFERROR(VLOOKUP(TRIM(DATOS_FORMS!AN125),ESCALAS!$A$35:$B$41,2,0),"?"))</f>
        <v/>
      </c>
      <c r="AO125" s="22" t="str">
        <f>IF(DATOS_FORMS!AO125="","",IFERROR(VLOOKUP(TRIM(DATOS_FORMS!AO125),ESCALAS!$A$35:$B$41,2,0),"?"))</f>
        <v/>
      </c>
      <c r="AP125" s="22" t="str">
        <f>IF(DATOS_FORMS!AP125="","",IFERROR(VLOOKUP(TRIM(DATOS_FORMS!AP125),ESCALAS!$A$35:$B$41,2,0),"?"))</f>
        <v/>
      </c>
      <c r="AQ125" s="22" t="str">
        <f>IF(DATOS_FORMS!AQ125="","",IFERROR(VLOOKUP(TRIM(DATOS_FORMS!AQ125),ESCALAS!$A$35:$B$41,2,0),"?"))</f>
        <v/>
      </c>
      <c r="AR125" s="22" t="str">
        <f>IF(DATOS_FORMS!AR125="","",IFERROR(VLOOKUP(TRIM(DATOS_FORMS!AR125),ESCALAS!$A$35:$B$41,2,0),"?"))</f>
        <v/>
      </c>
      <c r="AS125" s="22" t="str">
        <f>IF(DATOS_FORMS!AS125="","",IFERROR(VLOOKUP(TRIM(DATOS_FORMS!AS125),ESCALAS!$A$35:$B$41,2,0),"?"))</f>
        <v/>
      </c>
      <c r="AT125" s="22" t="str">
        <f>IF(DATOS_FORMS!AT125="","",IFERROR(VLOOKUP(TRIM(DATOS_FORMS!AT125),ESCALAS!$A$35:$B$41,2,0),"?"))</f>
        <v/>
      </c>
      <c r="AU125" s="22" t="str">
        <f>IF(DATOS_FORMS!AU125="","",IFERROR(VLOOKUP(TRIM(DATOS_FORMS!AU125),ESCALAS!$A$35:$B$41,2,0),"?"))</f>
        <v/>
      </c>
      <c r="AV125" s="22" t="str">
        <f>IF(DATOS_FORMS!AV125="","",IFERROR(VLOOKUP(TRIM(DATOS_FORMS!AV125),ESCALAS!$A$46:$B$49,2,0),"?"))</f>
        <v/>
      </c>
      <c r="AW125" s="22" t="str">
        <f>IF(DATOS_FORMS!AW125="","",IFERROR(VLOOKUP(TRIM(DATOS_FORMS!AW125),ESCALAS!$A$46:$B$49,2,0),"?"))</f>
        <v/>
      </c>
      <c r="AX125" s="22" t="str">
        <f>IF(DATOS_FORMS!AX125="","",IFERROR(VLOOKUP(TRIM(DATOS_FORMS!AX125),ESCALAS!$A$46:$B$49,2,0),"?"))</f>
        <v/>
      </c>
      <c r="AY125" s="22" t="str">
        <f>IF(DATOS_FORMS!AY125="","",IFERROR(VLOOKUP(TRIM(DATOS_FORMS!AY125),ESCALAS!$A$46:$B$49,2,0),"?"))</f>
        <v/>
      </c>
      <c r="AZ125" s="22" t="str">
        <f>IF(DATOS_FORMS!AZ125="","",IFERROR(VLOOKUP(TRIM(DATOS_FORMS!AZ125),ESCALAS!$A$46:$B$49,2,0),"?"))</f>
        <v/>
      </c>
      <c r="BA125" s="22" t="str">
        <f>IF(DATOS_FORMS!BA125="","",IFERROR(VLOOKUP(TRIM(DATOS_FORMS!BA125),ESCALAS!$A$46:$B$49,2,0),"?"))</f>
        <v/>
      </c>
      <c r="BB125" s="22" t="str">
        <f>IF(DATOS_FORMS!BB125="","",IFERROR(VLOOKUP(TRIM(DATOS_FORMS!BB125),ESCALAS!$A$46:$B$49,2,0),"?"))</f>
        <v/>
      </c>
      <c r="BC125" s="22" t="str">
        <f>IF(DATOS_FORMS!BC125="","",IFERROR(VLOOKUP(TRIM(DATOS_FORMS!BC125),ESCALAS!$A$46:$B$49,2,0),"?"))</f>
        <v/>
      </c>
      <c r="BD125" s="22" t="str">
        <f>IF(DATOS_FORMS!BD125="","",IFERROR(VLOOKUP(TRIM(DATOS_FORMS!BD125),ESCALAS!$A$46:$B$49,2,0),"?"))</f>
        <v/>
      </c>
      <c r="BE125" s="22" t="str">
        <f>IF(DATOS_FORMS!BE125="","",IFERROR(VLOOKUP(TRIM(DATOS_FORMS!BE125),ESCALAS!$A$46:$B$49,2,0),"?"))</f>
        <v/>
      </c>
      <c r="BF125" s="22" t="str">
        <f>IF(DATOS_FORMS!BF125="","",IFERROR(VLOOKUP(TRIM(DATOS_FORMS!BF125),ESCALAS!$A$46:$B$49,2,0),"?"))</f>
        <v/>
      </c>
      <c r="BG125" s="22" t="str">
        <f>IF(DATOS_FORMS!BG125="","",IFERROR(VLOOKUP(TRIM(DATOS_FORMS!BG125),ESCALAS!$A$46:$B$49,2,0),"?"))</f>
        <v/>
      </c>
      <c r="BH125" s="22" t="str">
        <f>IF(DATOS_FORMS!BH125="","",IFERROR(VLOOKUP(TRIM(DATOS_FORMS!BH125),ESCALAS!$A$46:$B$49,2,0),"?"))</f>
        <v/>
      </c>
      <c r="BI125" s="22" t="str">
        <f>IF(DATOS_FORMS!BI125="","",IFERROR(VLOOKUP(TRIM(DATOS_FORMS!BI125),ESCALAS!$A$46:$B$49,2,0),"?"))</f>
        <v/>
      </c>
      <c r="BJ125" s="22" t="str">
        <f>IF(DATOS_FORMS!BJ125="","",IFERROR(VLOOKUP(TRIM(DATOS_FORMS!BJ125),ESCALAS!$A$46:$B$49,2,0),"?"))</f>
        <v/>
      </c>
    </row>
    <row r="126" spans="1:62" x14ac:dyDescent="0.25">
      <c r="A126" s="22" t="str">
        <f>IF(DATOS_FORMS!B126="","",ROW()-1)</f>
        <v/>
      </c>
      <c r="B126" s="22" t="str">
        <f>IF(DATOS_FORMS!B126="","",IFERROR(VALUE(TRIM(DATOS_FORMS!B126)),IFERROR(VALUE(LEFT(TRIM(DATOS_FORMS!B126),FIND(" ",TRIM(DATOS_FORMS!B126)&amp;" ")-1)),"?")))</f>
        <v/>
      </c>
      <c r="C126" s="22" t="str">
        <f>IF(DATOS_FORMS!C126="","",IFERROR(VLOOKUP(TRIM(DATOS_FORMS!C126),ESCALAS!$A$54:$B$55,2,0),"?"))</f>
        <v/>
      </c>
      <c r="D126" s="22" t="str">
        <f>IF(DATOS_FORMS!D126="","",IFERROR(VLOOKUP(TRIM(DATOS_FORMS!D126),ESCALAS!$A$67:$B$68,2,0),"?"))</f>
        <v/>
      </c>
      <c r="E126" s="23" t="str">
        <f>IF(DATOS_FORMS!E126="","",DATOS_FORMS!E126)</f>
        <v/>
      </c>
      <c r="F126" s="23" t="str">
        <f>IF(DATOS_FORMS!F126="","",DATOS_FORMS!F126)</f>
        <v/>
      </c>
      <c r="G126" s="22" t="str">
        <f>IF(DATOS_FORMS!G126="","",IFERROR(VLOOKUP(TRIM(DATOS_FORMS!G126),ESCALAS!$A$60:$B$62,2,0),"?"))</f>
        <v/>
      </c>
      <c r="H126" s="23" t="str">
        <f>IF(DATOS_FORMS!H126="","",DATOS_FORMS!H126)</f>
        <v/>
      </c>
      <c r="I126" s="22" t="str">
        <f>IF(DATOS_FORMS!I126="","",IFERROR(VLOOKUP(TRIM(DATOS_FORMS!I126),ESCALAS!$A$60:$B$62,2,0),"?"))</f>
        <v/>
      </c>
      <c r="J126" s="22" t="str">
        <f>IF(DATOS_FORMS!J126="","",IFERROR(VLOOKUP(TRIM(DATOS_FORMS!J126),ESCALAS!$A$73:$B$86,2,0),7))</f>
        <v/>
      </c>
      <c r="K126" s="22" t="str">
        <f>IF(DATOS_FORMS!K126="","",IFERROR(VLOOKUP(TRIM(DATOS_FORMS!K126),ESCALAS!$A$6:$B$12,2,0),"?"))</f>
        <v/>
      </c>
      <c r="L126" s="22" t="str">
        <f>IF(DATOS_FORMS!L126="","",IFERROR(VLOOKUP(TRIM(DATOS_FORMS!L126),ESCALAS!$A$6:$B$12,2,0),"?"))</f>
        <v/>
      </c>
      <c r="M126" s="22" t="str">
        <f>IF(DATOS_FORMS!M126="","",IFERROR(VLOOKUP(TRIM(DATOS_FORMS!M126),ESCALAS!$A$6:$B$12,2,0),"?"))</f>
        <v/>
      </c>
      <c r="N126" s="22" t="str">
        <f>IF(DATOS_FORMS!N126="","",IFERROR(VLOOKUP(TRIM(DATOS_FORMS!N126),ESCALAS!$A$6:$B$12,2,0),"?"))</f>
        <v/>
      </c>
      <c r="O126" s="22" t="str">
        <f>IF(DATOS_FORMS!O126="","",IFERROR(VLOOKUP(TRIM(DATOS_FORMS!O126),ESCALAS!$A$6:$B$12,2,0),"?"))</f>
        <v/>
      </c>
      <c r="P126" s="22" t="str">
        <f>IF(DATOS_FORMS!P126="","",IFERROR(VLOOKUP(TRIM(DATOS_FORMS!P126),ESCALAS!$A$6:$B$12,2,0),"?"))</f>
        <v/>
      </c>
      <c r="Q126" s="22" t="str">
        <f>IF(DATOS_FORMS!Q126="","",IFERROR(VLOOKUP(TRIM(DATOS_FORMS!Q126),ESCALAS!$A$6:$B$12,2,0),"?"))</f>
        <v/>
      </c>
      <c r="R126" s="22" t="str">
        <f>IF(DATOS_FORMS!R126="","",IFERROR(VLOOKUP(TRIM(DATOS_FORMS!R126),ESCALAS!$A$6:$B$12,2,0),"?"))</f>
        <v/>
      </c>
      <c r="S126" s="22" t="str">
        <f>IF(DATOS_FORMS!S126="","",IFERROR(VLOOKUP(TRIM(DATOS_FORMS!S126),ESCALAS!$A$6:$B$12,2,0),"?"))</f>
        <v/>
      </c>
      <c r="T126" s="22" t="str">
        <f>IF(DATOS_FORMS!T126="","",IFERROR(VLOOKUP(TRIM(DATOS_FORMS!T126),ESCALAS!$A$6:$B$12,2,0),"?"))</f>
        <v/>
      </c>
      <c r="U126" s="22" t="str">
        <f>IF(DATOS_FORMS!U126="","",IFERROR(VLOOKUP(TRIM(DATOS_FORMS!U126),ESCALAS!$A$17:$B$20,2,0),"?"))</f>
        <v/>
      </c>
      <c r="V126" s="22" t="str">
        <f>IF(DATOS_FORMS!V126="","",IFERROR(VLOOKUP(TRIM(DATOS_FORMS!V126),ESCALAS!$A$17:$B$20,2,0),"?"))</f>
        <v/>
      </c>
      <c r="W126" s="22" t="str">
        <f>IF(DATOS_FORMS!W126="","",IFERROR(VLOOKUP(TRIM(DATOS_FORMS!W126),ESCALAS!$A$17:$B$20,2,0),"?"))</f>
        <v/>
      </c>
      <c r="X126" s="22" t="str">
        <f>IF(DATOS_FORMS!X126="","",IFERROR(VLOOKUP(TRIM(DATOS_FORMS!X126),ESCALAS!$A$17:$B$20,2,0),"?"))</f>
        <v/>
      </c>
      <c r="Y126" s="22" t="str">
        <f>IF(DATOS_FORMS!Y126="","",IFERROR(VLOOKUP(TRIM(DATOS_FORMS!Y126),ESCALAS!$A$17:$B$20,2,0),"?"))</f>
        <v/>
      </c>
      <c r="Z126" s="22" t="str">
        <f>IF(DATOS_FORMS!Z126="","",IFERROR(VLOOKUP(TRIM(DATOS_FORMS!Z126),ESCALAS!$A$17:$B$20,2,0),"?"))</f>
        <v/>
      </c>
      <c r="AA126" s="22" t="str">
        <f>IF(DATOS_FORMS!AA126="","",IFERROR(VLOOKUP(TRIM(DATOS_FORMS!AA126),ESCALAS!$A$17:$B$20,2,0),"?"))</f>
        <v/>
      </c>
      <c r="AB126" s="22" t="str">
        <f>IF(DATOS_FORMS!AB126="","",IFERROR(VLOOKUP(TRIM(DATOS_FORMS!AB126),ESCALAS!$A$17:$B$20,2,0),"?"))</f>
        <v/>
      </c>
      <c r="AC126" s="22" t="str">
        <f>IF(DATOS_FORMS!AC126="","",IFERROR(VLOOKUP(TRIM(DATOS_FORMS!AC126),ESCALAS!$A$25:$B$30,2,0),"?"))</f>
        <v/>
      </c>
      <c r="AD126" s="22" t="str">
        <f>IF(DATOS_FORMS!AD126="","",IFERROR(VLOOKUP(TRIM(DATOS_FORMS!AD126),ESCALAS!$A$25:$B$30,2,0),"?"))</f>
        <v/>
      </c>
      <c r="AE126" s="22" t="str">
        <f>IF(DATOS_FORMS!AE126="","",IFERROR(VLOOKUP(TRIM(DATOS_FORMS!AE126),ESCALAS!$A$25:$B$30,2,0),"?"))</f>
        <v/>
      </c>
      <c r="AF126" s="22" t="str">
        <f>IF(DATOS_FORMS!AF126="","",IFERROR(VLOOKUP(TRIM(DATOS_FORMS!AF126),ESCALAS!$A$25:$B$30,2,0),"?"))</f>
        <v/>
      </c>
      <c r="AG126" s="22" t="str">
        <f>IF(DATOS_FORMS!AG126="","",IFERROR(VLOOKUP(TRIM(DATOS_FORMS!AG126),ESCALAS!$A$25:$B$30,2,0),"?"))</f>
        <v/>
      </c>
      <c r="AH126" s="22" t="str">
        <f>IF(DATOS_FORMS!AH126="","",IFERROR(VLOOKUP(TRIM(DATOS_FORMS!AH126),ESCALAS!$A$25:$B$30,2,0),"?"))</f>
        <v/>
      </c>
      <c r="AI126" s="22" t="str">
        <f>IF(DATOS_FORMS!AI126="","",IFERROR(VLOOKUP(TRIM(DATOS_FORMS!AI126),ESCALAS!$A$25:$B$30,2,0),"?"))</f>
        <v/>
      </c>
      <c r="AJ126" s="22" t="str">
        <f>IF(DATOS_FORMS!AJ126="","",IFERROR(VLOOKUP(TRIM(DATOS_FORMS!AJ126),ESCALAS!$A$25:$B$30,2,0),"?"))</f>
        <v/>
      </c>
      <c r="AK126" s="22" t="str">
        <f>IF(DATOS_FORMS!AK126="","",IFERROR(VLOOKUP(TRIM(DATOS_FORMS!AK126),ESCALAS!$A$25:$B$30,2,0),"?"))</f>
        <v/>
      </c>
      <c r="AL126" s="22" t="str">
        <f>IF(DATOS_FORMS!AL126="","",IFERROR(VLOOKUP(TRIM(DATOS_FORMS!AL126),ESCALAS!$A$25:$B$30,2,0),"?"))</f>
        <v/>
      </c>
      <c r="AM126" s="22" t="str">
        <f>IF(DATOS_FORMS!AM126="","",IFERROR(VLOOKUP(TRIM(DATOS_FORMS!AM126),ESCALAS!$A$35:$B$41,2,0),"?"))</f>
        <v/>
      </c>
      <c r="AN126" s="22" t="str">
        <f>IF(DATOS_FORMS!AN126="","",IFERROR(VLOOKUP(TRIM(DATOS_FORMS!AN126),ESCALAS!$A$35:$B$41,2,0),"?"))</f>
        <v/>
      </c>
      <c r="AO126" s="22" t="str">
        <f>IF(DATOS_FORMS!AO126="","",IFERROR(VLOOKUP(TRIM(DATOS_FORMS!AO126),ESCALAS!$A$35:$B$41,2,0),"?"))</f>
        <v/>
      </c>
      <c r="AP126" s="22" t="str">
        <f>IF(DATOS_FORMS!AP126="","",IFERROR(VLOOKUP(TRIM(DATOS_FORMS!AP126),ESCALAS!$A$35:$B$41,2,0),"?"))</f>
        <v/>
      </c>
      <c r="AQ126" s="22" t="str">
        <f>IF(DATOS_FORMS!AQ126="","",IFERROR(VLOOKUP(TRIM(DATOS_FORMS!AQ126),ESCALAS!$A$35:$B$41,2,0),"?"))</f>
        <v/>
      </c>
      <c r="AR126" s="22" t="str">
        <f>IF(DATOS_FORMS!AR126="","",IFERROR(VLOOKUP(TRIM(DATOS_FORMS!AR126),ESCALAS!$A$35:$B$41,2,0),"?"))</f>
        <v/>
      </c>
      <c r="AS126" s="22" t="str">
        <f>IF(DATOS_FORMS!AS126="","",IFERROR(VLOOKUP(TRIM(DATOS_FORMS!AS126),ESCALAS!$A$35:$B$41,2,0),"?"))</f>
        <v/>
      </c>
      <c r="AT126" s="22" t="str">
        <f>IF(DATOS_FORMS!AT126="","",IFERROR(VLOOKUP(TRIM(DATOS_FORMS!AT126),ESCALAS!$A$35:$B$41,2,0),"?"))</f>
        <v/>
      </c>
      <c r="AU126" s="22" t="str">
        <f>IF(DATOS_FORMS!AU126="","",IFERROR(VLOOKUP(TRIM(DATOS_FORMS!AU126),ESCALAS!$A$35:$B$41,2,0),"?"))</f>
        <v/>
      </c>
      <c r="AV126" s="22" t="str">
        <f>IF(DATOS_FORMS!AV126="","",IFERROR(VLOOKUP(TRIM(DATOS_FORMS!AV126),ESCALAS!$A$46:$B$49,2,0),"?"))</f>
        <v/>
      </c>
      <c r="AW126" s="22" t="str">
        <f>IF(DATOS_FORMS!AW126="","",IFERROR(VLOOKUP(TRIM(DATOS_FORMS!AW126),ESCALAS!$A$46:$B$49,2,0),"?"))</f>
        <v/>
      </c>
      <c r="AX126" s="22" t="str">
        <f>IF(DATOS_FORMS!AX126="","",IFERROR(VLOOKUP(TRIM(DATOS_FORMS!AX126),ESCALAS!$A$46:$B$49,2,0),"?"))</f>
        <v/>
      </c>
      <c r="AY126" s="22" t="str">
        <f>IF(DATOS_FORMS!AY126="","",IFERROR(VLOOKUP(TRIM(DATOS_FORMS!AY126),ESCALAS!$A$46:$B$49,2,0),"?"))</f>
        <v/>
      </c>
      <c r="AZ126" s="22" t="str">
        <f>IF(DATOS_FORMS!AZ126="","",IFERROR(VLOOKUP(TRIM(DATOS_FORMS!AZ126),ESCALAS!$A$46:$B$49,2,0),"?"))</f>
        <v/>
      </c>
      <c r="BA126" s="22" t="str">
        <f>IF(DATOS_FORMS!BA126="","",IFERROR(VLOOKUP(TRIM(DATOS_FORMS!BA126),ESCALAS!$A$46:$B$49,2,0),"?"))</f>
        <v/>
      </c>
      <c r="BB126" s="22" t="str">
        <f>IF(DATOS_FORMS!BB126="","",IFERROR(VLOOKUP(TRIM(DATOS_FORMS!BB126),ESCALAS!$A$46:$B$49,2,0),"?"))</f>
        <v/>
      </c>
      <c r="BC126" s="22" t="str">
        <f>IF(DATOS_FORMS!BC126="","",IFERROR(VLOOKUP(TRIM(DATOS_FORMS!BC126),ESCALAS!$A$46:$B$49,2,0),"?"))</f>
        <v/>
      </c>
      <c r="BD126" s="22" t="str">
        <f>IF(DATOS_FORMS!BD126="","",IFERROR(VLOOKUP(TRIM(DATOS_FORMS!BD126),ESCALAS!$A$46:$B$49,2,0),"?"))</f>
        <v/>
      </c>
      <c r="BE126" s="22" t="str">
        <f>IF(DATOS_FORMS!BE126="","",IFERROR(VLOOKUP(TRIM(DATOS_FORMS!BE126),ESCALAS!$A$46:$B$49,2,0),"?"))</f>
        <v/>
      </c>
      <c r="BF126" s="22" t="str">
        <f>IF(DATOS_FORMS!BF126="","",IFERROR(VLOOKUP(TRIM(DATOS_FORMS!BF126),ESCALAS!$A$46:$B$49,2,0),"?"))</f>
        <v/>
      </c>
      <c r="BG126" s="22" t="str">
        <f>IF(DATOS_FORMS!BG126="","",IFERROR(VLOOKUP(TRIM(DATOS_FORMS!BG126),ESCALAS!$A$46:$B$49,2,0),"?"))</f>
        <v/>
      </c>
      <c r="BH126" s="22" t="str">
        <f>IF(DATOS_FORMS!BH126="","",IFERROR(VLOOKUP(TRIM(DATOS_FORMS!BH126),ESCALAS!$A$46:$B$49,2,0),"?"))</f>
        <v/>
      </c>
      <c r="BI126" s="22" t="str">
        <f>IF(DATOS_FORMS!BI126="","",IFERROR(VLOOKUP(TRIM(DATOS_FORMS!BI126),ESCALAS!$A$46:$B$49,2,0),"?"))</f>
        <v/>
      </c>
      <c r="BJ126" s="22" t="str">
        <f>IF(DATOS_FORMS!BJ126="","",IFERROR(VLOOKUP(TRIM(DATOS_FORMS!BJ126),ESCALAS!$A$46:$B$49,2,0),"?"))</f>
        <v/>
      </c>
    </row>
    <row r="127" spans="1:62" x14ac:dyDescent="0.25">
      <c r="A127" s="22" t="str">
        <f>IF(DATOS_FORMS!B127="","",ROW()-1)</f>
        <v/>
      </c>
      <c r="B127" s="22" t="str">
        <f>IF(DATOS_FORMS!B127="","",IFERROR(VALUE(TRIM(DATOS_FORMS!B127)),IFERROR(VALUE(LEFT(TRIM(DATOS_FORMS!B127),FIND(" ",TRIM(DATOS_FORMS!B127)&amp;" ")-1)),"?")))</f>
        <v/>
      </c>
      <c r="C127" s="22" t="str">
        <f>IF(DATOS_FORMS!C127="","",IFERROR(VLOOKUP(TRIM(DATOS_FORMS!C127),ESCALAS!$A$54:$B$55,2,0),"?"))</f>
        <v/>
      </c>
      <c r="D127" s="22" t="str">
        <f>IF(DATOS_FORMS!D127="","",IFERROR(VLOOKUP(TRIM(DATOS_FORMS!D127),ESCALAS!$A$67:$B$68,2,0),"?"))</f>
        <v/>
      </c>
      <c r="E127" s="23" t="str">
        <f>IF(DATOS_FORMS!E127="","",DATOS_FORMS!E127)</f>
        <v/>
      </c>
      <c r="F127" s="23" t="str">
        <f>IF(DATOS_FORMS!F127="","",DATOS_FORMS!F127)</f>
        <v/>
      </c>
      <c r="G127" s="22" t="str">
        <f>IF(DATOS_FORMS!G127="","",IFERROR(VLOOKUP(TRIM(DATOS_FORMS!G127),ESCALAS!$A$60:$B$62,2,0),"?"))</f>
        <v/>
      </c>
      <c r="H127" s="23" t="str">
        <f>IF(DATOS_FORMS!H127="","",DATOS_FORMS!H127)</f>
        <v/>
      </c>
      <c r="I127" s="22" t="str">
        <f>IF(DATOS_FORMS!I127="","",IFERROR(VLOOKUP(TRIM(DATOS_FORMS!I127),ESCALAS!$A$60:$B$62,2,0),"?"))</f>
        <v/>
      </c>
      <c r="J127" s="22" t="str">
        <f>IF(DATOS_FORMS!J127="","",IFERROR(VLOOKUP(TRIM(DATOS_FORMS!J127),ESCALAS!$A$73:$B$86,2,0),7))</f>
        <v/>
      </c>
      <c r="K127" s="22" t="str">
        <f>IF(DATOS_FORMS!K127="","",IFERROR(VLOOKUP(TRIM(DATOS_FORMS!K127),ESCALAS!$A$6:$B$12,2,0),"?"))</f>
        <v/>
      </c>
      <c r="L127" s="22" t="str">
        <f>IF(DATOS_FORMS!L127="","",IFERROR(VLOOKUP(TRIM(DATOS_FORMS!L127),ESCALAS!$A$6:$B$12,2,0),"?"))</f>
        <v/>
      </c>
      <c r="M127" s="22" t="str">
        <f>IF(DATOS_FORMS!M127="","",IFERROR(VLOOKUP(TRIM(DATOS_FORMS!M127),ESCALAS!$A$6:$B$12,2,0),"?"))</f>
        <v/>
      </c>
      <c r="N127" s="22" t="str">
        <f>IF(DATOS_FORMS!N127="","",IFERROR(VLOOKUP(TRIM(DATOS_FORMS!N127),ESCALAS!$A$6:$B$12,2,0),"?"))</f>
        <v/>
      </c>
      <c r="O127" s="22" t="str">
        <f>IF(DATOS_FORMS!O127="","",IFERROR(VLOOKUP(TRIM(DATOS_FORMS!O127),ESCALAS!$A$6:$B$12,2,0),"?"))</f>
        <v/>
      </c>
      <c r="P127" s="22" t="str">
        <f>IF(DATOS_FORMS!P127="","",IFERROR(VLOOKUP(TRIM(DATOS_FORMS!P127),ESCALAS!$A$6:$B$12,2,0),"?"))</f>
        <v/>
      </c>
      <c r="Q127" s="22" t="str">
        <f>IF(DATOS_FORMS!Q127="","",IFERROR(VLOOKUP(TRIM(DATOS_FORMS!Q127),ESCALAS!$A$6:$B$12,2,0),"?"))</f>
        <v/>
      </c>
      <c r="R127" s="22" t="str">
        <f>IF(DATOS_FORMS!R127="","",IFERROR(VLOOKUP(TRIM(DATOS_FORMS!R127),ESCALAS!$A$6:$B$12,2,0),"?"))</f>
        <v/>
      </c>
      <c r="S127" s="22" t="str">
        <f>IF(DATOS_FORMS!S127="","",IFERROR(VLOOKUP(TRIM(DATOS_FORMS!S127),ESCALAS!$A$6:$B$12,2,0),"?"))</f>
        <v/>
      </c>
      <c r="T127" s="22" t="str">
        <f>IF(DATOS_FORMS!T127="","",IFERROR(VLOOKUP(TRIM(DATOS_FORMS!T127),ESCALAS!$A$6:$B$12,2,0),"?"))</f>
        <v/>
      </c>
      <c r="U127" s="22" t="str">
        <f>IF(DATOS_FORMS!U127="","",IFERROR(VLOOKUP(TRIM(DATOS_FORMS!U127),ESCALAS!$A$17:$B$20,2,0),"?"))</f>
        <v/>
      </c>
      <c r="V127" s="22" t="str">
        <f>IF(DATOS_FORMS!V127="","",IFERROR(VLOOKUP(TRIM(DATOS_FORMS!V127),ESCALAS!$A$17:$B$20,2,0),"?"))</f>
        <v/>
      </c>
      <c r="W127" s="22" t="str">
        <f>IF(DATOS_FORMS!W127="","",IFERROR(VLOOKUP(TRIM(DATOS_FORMS!W127),ESCALAS!$A$17:$B$20,2,0),"?"))</f>
        <v/>
      </c>
      <c r="X127" s="22" t="str">
        <f>IF(DATOS_FORMS!X127="","",IFERROR(VLOOKUP(TRIM(DATOS_FORMS!X127),ESCALAS!$A$17:$B$20,2,0),"?"))</f>
        <v/>
      </c>
      <c r="Y127" s="22" t="str">
        <f>IF(DATOS_FORMS!Y127="","",IFERROR(VLOOKUP(TRIM(DATOS_FORMS!Y127),ESCALAS!$A$17:$B$20,2,0),"?"))</f>
        <v/>
      </c>
      <c r="Z127" s="22" t="str">
        <f>IF(DATOS_FORMS!Z127="","",IFERROR(VLOOKUP(TRIM(DATOS_FORMS!Z127),ESCALAS!$A$17:$B$20,2,0),"?"))</f>
        <v/>
      </c>
      <c r="AA127" s="22" t="str">
        <f>IF(DATOS_FORMS!AA127="","",IFERROR(VLOOKUP(TRIM(DATOS_FORMS!AA127),ESCALAS!$A$17:$B$20,2,0),"?"))</f>
        <v/>
      </c>
      <c r="AB127" s="22" t="str">
        <f>IF(DATOS_FORMS!AB127="","",IFERROR(VLOOKUP(TRIM(DATOS_FORMS!AB127),ESCALAS!$A$17:$B$20,2,0),"?"))</f>
        <v/>
      </c>
      <c r="AC127" s="22" t="str">
        <f>IF(DATOS_FORMS!AC127="","",IFERROR(VLOOKUP(TRIM(DATOS_FORMS!AC127),ESCALAS!$A$25:$B$30,2,0),"?"))</f>
        <v/>
      </c>
      <c r="AD127" s="22" t="str">
        <f>IF(DATOS_FORMS!AD127="","",IFERROR(VLOOKUP(TRIM(DATOS_FORMS!AD127),ESCALAS!$A$25:$B$30,2,0),"?"))</f>
        <v/>
      </c>
      <c r="AE127" s="22" t="str">
        <f>IF(DATOS_FORMS!AE127="","",IFERROR(VLOOKUP(TRIM(DATOS_FORMS!AE127),ESCALAS!$A$25:$B$30,2,0),"?"))</f>
        <v/>
      </c>
      <c r="AF127" s="22" t="str">
        <f>IF(DATOS_FORMS!AF127="","",IFERROR(VLOOKUP(TRIM(DATOS_FORMS!AF127),ESCALAS!$A$25:$B$30,2,0),"?"))</f>
        <v/>
      </c>
      <c r="AG127" s="22" t="str">
        <f>IF(DATOS_FORMS!AG127="","",IFERROR(VLOOKUP(TRIM(DATOS_FORMS!AG127),ESCALAS!$A$25:$B$30,2,0),"?"))</f>
        <v/>
      </c>
      <c r="AH127" s="22" t="str">
        <f>IF(DATOS_FORMS!AH127="","",IFERROR(VLOOKUP(TRIM(DATOS_FORMS!AH127),ESCALAS!$A$25:$B$30,2,0),"?"))</f>
        <v/>
      </c>
      <c r="AI127" s="22" t="str">
        <f>IF(DATOS_FORMS!AI127="","",IFERROR(VLOOKUP(TRIM(DATOS_FORMS!AI127),ESCALAS!$A$25:$B$30,2,0),"?"))</f>
        <v/>
      </c>
      <c r="AJ127" s="22" t="str">
        <f>IF(DATOS_FORMS!AJ127="","",IFERROR(VLOOKUP(TRIM(DATOS_FORMS!AJ127),ESCALAS!$A$25:$B$30,2,0),"?"))</f>
        <v/>
      </c>
      <c r="AK127" s="22" t="str">
        <f>IF(DATOS_FORMS!AK127="","",IFERROR(VLOOKUP(TRIM(DATOS_FORMS!AK127),ESCALAS!$A$25:$B$30,2,0),"?"))</f>
        <v/>
      </c>
      <c r="AL127" s="22" t="str">
        <f>IF(DATOS_FORMS!AL127="","",IFERROR(VLOOKUP(TRIM(DATOS_FORMS!AL127),ESCALAS!$A$25:$B$30,2,0),"?"))</f>
        <v/>
      </c>
      <c r="AM127" s="22" t="str">
        <f>IF(DATOS_FORMS!AM127="","",IFERROR(VLOOKUP(TRIM(DATOS_FORMS!AM127),ESCALAS!$A$35:$B$41,2,0),"?"))</f>
        <v/>
      </c>
      <c r="AN127" s="22" t="str">
        <f>IF(DATOS_FORMS!AN127="","",IFERROR(VLOOKUP(TRIM(DATOS_FORMS!AN127),ESCALAS!$A$35:$B$41,2,0),"?"))</f>
        <v/>
      </c>
      <c r="AO127" s="22" t="str">
        <f>IF(DATOS_FORMS!AO127="","",IFERROR(VLOOKUP(TRIM(DATOS_FORMS!AO127),ESCALAS!$A$35:$B$41,2,0),"?"))</f>
        <v/>
      </c>
      <c r="AP127" s="22" t="str">
        <f>IF(DATOS_FORMS!AP127="","",IFERROR(VLOOKUP(TRIM(DATOS_FORMS!AP127),ESCALAS!$A$35:$B$41,2,0),"?"))</f>
        <v/>
      </c>
      <c r="AQ127" s="22" t="str">
        <f>IF(DATOS_FORMS!AQ127="","",IFERROR(VLOOKUP(TRIM(DATOS_FORMS!AQ127),ESCALAS!$A$35:$B$41,2,0),"?"))</f>
        <v/>
      </c>
      <c r="AR127" s="22" t="str">
        <f>IF(DATOS_FORMS!AR127="","",IFERROR(VLOOKUP(TRIM(DATOS_FORMS!AR127),ESCALAS!$A$35:$B$41,2,0),"?"))</f>
        <v/>
      </c>
      <c r="AS127" s="22" t="str">
        <f>IF(DATOS_FORMS!AS127="","",IFERROR(VLOOKUP(TRIM(DATOS_FORMS!AS127),ESCALAS!$A$35:$B$41,2,0),"?"))</f>
        <v/>
      </c>
      <c r="AT127" s="22" t="str">
        <f>IF(DATOS_FORMS!AT127="","",IFERROR(VLOOKUP(TRIM(DATOS_FORMS!AT127),ESCALAS!$A$35:$B$41,2,0),"?"))</f>
        <v/>
      </c>
      <c r="AU127" s="22" t="str">
        <f>IF(DATOS_FORMS!AU127="","",IFERROR(VLOOKUP(TRIM(DATOS_FORMS!AU127),ESCALAS!$A$35:$B$41,2,0),"?"))</f>
        <v/>
      </c>
      <c r="AV127" s="22" t="str">
        <f>IF(DATOS_FORMS!AV127="","",IFERROR(VLOOKUP(TRIM(DATOS_FORMS!AV127),ESCALAS!$A$46:$B$49,2,0),"?"))</f>
        <v/>
      </c>
      <c r="AW127" s="22" t="str">
        <f>IF(DATOS_FORMS!AW127="","",IFERROR(VLOOKUP(TRIM(DATOS_FORMS!AW127),ESCALAS!$A$46:$B$49,2,0),"?"))</f>
        <v/>
      </c>
      <c r="AX127" s="22" t="str">
        <f>IF(DATOS_FORMS!AX127="","",IFERROR(VLOOKUP(TRIM(DATOS_FORMS!AX127),ESCALAS!$A$46:$B$49,2,0),"?"))</f>
        <v/>
      </c>
      <c r="AY127" s="22" t="str">
        <f>IF(DATOS_FORMS!AY127="","",IFERROR(VLOOKUP(TRIM(DATOS_FORMS!AY127),ESCALAS!$A$46:$B$49,2,0),"?"))</f>
        <v/>
      </c>
      <c r="AZ127" s="22" t="str">
        <f>IF(DATOS_FORMS!AZ127="","",IFERROR(VLOOKUP(TRIM(DATOS_FORMS!AZ127),ESCALAS!$A$46:$B$49,2,0),"?"))</f>
        <v/>
      </c>
      <c r="BA127" s="22" t="str">
        <f>IF(DATOS_FORMS!BA127="","",IFERROR(VLOOKUP(TRIM(DATOS_FORMS!BA127),ESCALAS!$A$46:$B$49,2,0),"?"))</f>
        <v/>
      </c>
      <c r="BB127" s="22" t="str">
        <f>IF(DATOS_FORMS!BB127="","",IFERROR(VLOOKUP(TRIM(DATOS_FORMS!BB127),ESCALAS!$A$46:$B$49,2,0),"?"))</f>
        <v/>
      </c>
      <c r="BC127" s="22" t="str">
        <f>IF(DATOS_FORMS!BC127="","",IFERROR(VLOOKUP(TRIM(DATOS_FORMS!BC127),ESCALAS!$A$46:$B$49,2,0),"?"))</f>
        <v/>
      </c>
      <c r="BD127" s="22" t="str">
        <f>IF(DATOS_FORMS!BD127="","",IFERROR(VLOOKUP(TRIM(DATOS_FORMS!BD127),ESCALAS!$A$46:$B$49,2,0),"?"))</f>
        <v/>
      </c>
      <c r="BE127" s="22" t="str">
        <f>IF(DATOS_FORMS!BE127="","",IFERROR(VLOOKUP(TRIM(DATOS_FORMS!BE127),ESCALAS!$A$46:$B$49,2,0),"?"))</f>
        <v/>
      </c>
      <c r="BF127" s="22" t="str">
        <f>IF(DATOS_FORMS!BF127="","",IFERROR(VLOOKUP(TRIM(DATOS_FORMS!BF127),ESCALAS!$A$46:$B$49,2,0),"?"))</f>
        <v/>
      </c>
      <c r="BG127" s="22" t="str">
        <f>IF(DATOS_FORMS!BG127="","",IFERROR(VLOOKUP(TRIM(DATOS_FORMS!BG127),ESCALAS!$A$46:$B$49,2,0),"?"))</f>
        <v/>
      </c>
      <c r="BH127" s="22" t="str">
        <f>IF(DATOS_FORMS!BH127="","",IFERROR(VLOOKUP(TRIM(DATOS_FORMS!BH127),ESCALAS!$A$46:$B$49,2,0),"?"))</f>
        <v/>
      </c>
      <c r="BI127" s="22" t="str">
        <f>IF(DATOS_FORMS!BI127="","",IFERROR(VLOOKUP(TRIM(DATOS_FORMS!BI127),ESCALAS!$A$46:$B$49,2,0),"?"))</f>
        <v/>
      </c>
      <c r="BJ127" s="22" t="str">
        <f>IF(DATOS_FORMS!BJ127="","",IFERROR(VLOOKUP(TRIM(DATOS_FORMS!BJ127),ESCALAS!$A$46:$B$49,2,0),"?"))</f>
        <v/>
      </c>
    </row>
    <row r="128" spans="1:62" x14ac:dyDescent="0.25">
      <c r="A128" s="22" t="str">
        <f>IF(DATOS_FORMS!B128="","",ROW()-1)</f>
        <v/>
      </c>
      <c r="B128" s="22" t="str">
        <f>IF(DATOS_FORMS!B128="","",IFERROR(VALUE(TRIM(DATOS_FORMS!B128)),IFERROR(VALUE(LEFT(TRIM(DATOS_FORMS!B128),FIND(" ",TRIM(DATOS_FORMS!B128)&amp;" ")-1)),"?")))</f>
        <v/>
      </c>
      <c r="C128" s="22" t="str">
        <f>IF(DATOS_FORMS!C128="","",IFERROR(VLOOKUP(TRIM(DATOS_FORMS!C128),ESCALAS!$A$54:$B$55,2,0),"?"))</f>
        <v/>
      </c>
      <c r="D128" s="22" t="str">
        <f>IF(DATOS_FORMS!D128="","",IFERROR(VLOOKUP(TRIM(DATOS_FORMS!D128),ESCALAS!$A$67:$B$68,2,0),"?"))</f>
        <v/>
      </c>
      <c r="E128" s="23" t="str">
        <f>IF(DATOS_FORMS!E128="","",DATOS_FORMS!E128)</f>
        <v/>
      </c>
      <c r="F128" s="23" t="str">
        <f>IF(DATOS_FORMS!F128="","",DATOS_FORMS!F128)</f>
        <v/>
      </c>
      <c r="G128" s="22" t="str">
        <f>IF(DATOS_FORMS!G128="","",IFERROR(VLOOKUP(TRIM(DATOS_FORMS!G128),ESCALAS!$A$60:$B$62,2,0),"?"))</f>
        <v/>
      </c>
      <c r="H128" s="23" t="str">
        <f>IF(DATOS_FORMS!H128="","",DATOS_FORMS!H128)</f>
        <v/>
      </c>
      <c r="I128" s="22" t="str">
        <f>IF(DATOS_FORMS!I128="","",IFERROR(VLOOKUP(TRIM(DATOS_FORMS!I128),ESCALAS!$A$60:$B$62,2,0),"?"))</f>
        <v/>
      </c>
      <c r="J128" s="22" t="str">
        <f>IF(DATOS_FORMS!J128="","",IFERROR(VLOOKUP(TRIM(DATOS_FORMS!J128),ESCALAS!$A$73:$B$86,2,0),7))</f>
        <v/>
      </c>
      <c r="K128" s="22" t="str">
        <f>IF(DATOS_FORMS!K128="","",IFERROR(VLOOKUP(TRIM(DATOS_FORMS!K128),ESCALAS!$A$6:$B$12,2,0),"?"))</f>
        <v/>
      </c>
      <c r="L128" s="22" t="str">
        <f>IF(DATOS_FORMS!L128="","",IFERROR(VLOOKUP(TRIM(DATOS_FORMS!L128),ESCALAS!$A$6:$B$12,2,0),"?"))</f>
        <v/>
      </c>
      <c r="M128" s="22" t="str">
        <f>IF(DATOS_FORMS!M128="","",IFERROR(VLOOKUP(TRIM(DATOS_FORMS!M128),ESCALAS!$A$6:$B$12,2,0),"?"))</f>
        <v/>
      </c>
      <c r="N128" s="22" t="str">
        <f>IF(DATOS_FORMS!N128="","",IFERROR(VLOOKUP(TRIM(DATOS_FORMS!N128),ESCALAS!$A$6:$B$12,2,0),"?"))</f>
        <v/>
      </c>
      <c r="O128" s="22" t="str">
        <f>IF(DATOS_FORMS!O128="","",IFERROR(VLOOKUP(TRIM(DATOS_FORMS!O128),ESCALAS!$A$6:$B$12,2,0),"?"))</f>
        <v/>
      </c>
      <c r="P128" s="22" t="str">
        <f>IF(DATOS_FORMS!P128="","",IFERROR(VLOOKUP(TRIM(DATOS_FORMS!P128),ESCALAS!$A$6:$B$12,2,0),"?"))</f>
        <v/>
      </c>
      <c r="Q128" s="22" t="str">
        <f>IF(DATOS_FORMS!Q128="","",IFERROR(VLOOKUP(TRIM(DATOS_FORMS!Q128),ESCALAS!$A$6:$B$12,2,0),"?"))</f>
        <v/>
      </c>
      <c r="R128" s="22" t="str">
        <f>IF(DATOS_FORMS!R128="","",IFERROR(VLOOKUP(TRIM(DATOS_FORMS!R128),ESCALAS!$A$6:$B$12,2,0),"?"))</f>
        <v/>
      </c>
      <c r="S128" s="22" t="str">
        <f>IF(DATOS_FORMS!S128="","",IFERROR(VLOOKUP(TRIM(DATOS_FORMS!S128),ESCALAS!$A$6:$B$12,2,0),"?"))</f>
        <v/>
      </c>
      <c r="T128" s="22" t="str">
        <f>IF(DATOS_FORMS!T128="","",IFERROR(VLOOKUP(TRIM(DATOS_FORMS!T128),ESCALAS!$A$6:$B$12,2,0),"?"))</f>
        <v/>
      </c>
      <c r="U128" s="22" t="str">
        <f>IF(DATOS_FORMS!U128="","",IFERROR(VLOOKUP(TRIM(DATOS_FORMS!U128),ESCALAS!$A$17:$B$20,2,0),"?"))</f>
        <v/>
      </c>
      <c r="V128" s="22" t="str">
        <f>IF(DATOS_FORMS!V128="","",IFERROR(VLOOKUP(TRIM(DATOS_FORMS!V128),ESCALAS!$A$17:$B$20,2,0),"?"))</f>
        <v/>
      </c>
      <c r="W128" s="22" t="str">
        <f>IF(DATOS_FORMS!W128="","",IFERROR(VLOOKUP(TRIM(DATOS_FORMS!W128),ESCALAS!$A$17:$B$20,2,0),"?"))</f>
        <v/>
      </c>
      <c r="X128" s="22" t="str">
        <f>IF(DATOS_FORMS!X128="","",IFERROR(VLOOKUP(TRIM(DATOS_FORMS!X128),ESCALAS!$A$17:$B$20,2,0),"?"))</f>
        <v/>
      </c>
      <c r="Y128" s="22" t="str">
        <f>IF(DATOS_FORMS!Y128="","",IFERROR(VLOOKUP(TRIM(DATOS_FORMS!Y128),ESCALAS!$A$17:$B$20,2,0),"?"))</f>
        <v/>
      </c>
      <c r="Z128" s="22" t="str">
        <f>IF(DATOS_FORMS!Z128="","",IFERROR(VLOOKUP(TRIM(DATOS_FORMS!Z128),ESCALAS!$A$17:$B$20,2,0),"?"))</f>
        <v/>
      </c>
      <c r="AA128" s="22" t="str">
        <f>IF(DATOS_FORMS!AA128="","",IFERROR(VLOOKUP(TRIM(DATOS_FORMS!AA128),ESCALAS!$A$17:$B$20,2,0),"?"))</f>
        <v/>
      </c>
      <c r="AB128" s="22" t="str">
        <f>IF(DATOS_FORMS!AB128="","",IFERROR(VLOOKUP(TRIM(DATOS_FORMS!AB128),ESCALAS!$A$17:$B$20,2,0),"?"))</f>
        <v/>
      </c>
      <c r="AC128" s="22" t="str">
        <f>IF(DATOS_FORMS!AC128="","",IFERROR(VLOOKUP(TRIM(DATOS_FORMS!AC128),ESCALAS!$A$25:$B$30,2,0),"?"))</f>
        <v/>
      </c>
      <c r="AD128" s="22" t="str">
        <f>IF(DATOS_FORMS!AD128="","",IFERROR(VLOOKUP(TRIM(DATOS_FORMS!AD128),ESCALAS!$A$25:$B$30,2,0),"?"))</f>
        <v/>
      </c>
      <c r="AE128" s="22" t="str">
        <f>IF(DATOS_FORMS!AE128="","",IFERROR(VLOOKUP(TRIM(DATOS_FORMS!AE128),ESCALAS!$A$25:$B$30,2,0),"?"))</f>
        <v/>
      </c>
      <c r="AF128" s="22" t="str">
        <f>IF(DATOS_FORMS!AF128="","",IFERROR(VLOOKUP(TRIM(DATOS_FORMS!AF128),ESCALAS!$A$25:$B$30,2,0),"?"))</f>
        <v/>
      </c>
      <c r="AG128" s="22" t="str">
        <f>IF(DATOS_FORMS!AG128="","",IFERROR(VLOOKUP(TRIM(DATOS_FORMS!AG128),ESCALAS!$A$25:$B$30,2,0),"?"))</f>
        <v/>
      </c>
      <c r="AH128" s="22" t="str">
        <f>IF(DATOS_FORMS!AH128="","",IFERROR(VLOOKUP(TRIM(DATOS_FORMS!AH128),ESCALAS!$A$25:$B$30,2,0),"?"))</f>
        <v/>
      </c>
      <c r="AI128" s="22" t="str">
        <f>IF(DATOS_FORMS!AI128="","",IFERROR(VLOOKUP(TRIM(DATOS_FORMS!AI128),ESCALAS!$A$25:$B$30,2,0),"?"))</f>
        <v/>
      </c>
      <c r="AJ128" s="22" t="str">
        <f>IF(DATOS_FORMS!AJ128="","",IFERROR(VLOOKUP(TRIM(DATOS_FORMS!AJ128),ESCALAS!$A$25:$B$30,2,0),"?"))</f>
        <v/>
      </c>
      <c r="AK128" s="22" t="str">
        <f>IF(DATOS_FORMS!AK128="","",IFERROR(VLOOKUP(TRIM(DATOS_FORMS!AK128),ESCALAS!$A$25:$B$30,2,0),"?"))</f>
        <v/>
      </c>
      <c r="AL128" s="22" t="str">
        <f>IF(DATOS_FORMS!AL128="","",IFERROR(VLOOKUP(TRIM(DATOS_FORMS!AL128),ESCALAS!$A$25:$B$30,2,0),"?"))</f>
        <v/>
      </c>
      <c r="AM128" s="22" t="str">
        <f>IF(DATOS_FORMS!AM128="","",IFERROR(VLOOKUP(TRIM(DATOS_FORMS!AM128),ESCALAS!$A$35:$B$41,2,0),"?"))</f>
        <v/>
      </c>
      <c r="AN128" s="22" t="str">
        <f>IF(DATOS_FORMS!AN128="","",IFERROR(VLOOKUP(TRIM(DATOS_FORMS!AN128),ESCALAS!$A$35:$B$41,2,0),"?"))</f>
        <v/>
      </c>
      <c r="AO128" s="22" t="str">
        <f>IF(DATOS_FORMS!AO128="","",IFERROR(VLOOKUP(TRIM(DATOS_FORMS!AO128),ESCALAS!$A$35:$B$41,2,0),"?"))</f>
        <v/>
      </c>
      <c r="AP128" s="22" t="str">
        <f>IF(DATOS_FORMS!AP128="","",IFERROR(VLOOKUP(TRIM(DATOS_FORMS!AP128),ESCALAS!$A$35:$B$41,2,0),"?"))</f>
        <v/>
      </c>
      <c r="AQ128" s="22" t="str">
        <f>IF(DATOS_FORMS!AQ128="","",IFERROR(VLOOKUP(TRIM(DATOS_FORMS!AQ128),ESCALAS!$A$35:$B$41,2,0),"?"))</f>
        <v/>
      </c>
      <c r="AR128" s="22" t="str">
        <f>IF(DATOS_FORMS!AR128="","",IFERROR(VLOOKUP(TRIM(DATOS_FORMS!AR128),ESCALAS!$A$35:$B$41,2,0),"?"))</f>
        <v/>
      </c>
      <c r="AS128" s="22" t="str">
        <f>IF(DATOS_FORMS!AS128="","",IFERROR(VLOOKUP(TRIM(DATOS_FORMS!AS128),ESCALAS!$A$35:$B$41,2,0),"?"))</f>
        <v/>
      </c>
      <c r="AT128" s="22" t="str">
        <f>IF(DATOS_FORMS!AT128="","",IFERROR(VLOOKUP(TRIM(DATOS_FORMS!AT128),ESCALAS!$A$35:$B$41,2,0),"?"))</f>
        <v/>
      </c>
      <c r="AU128" s="22" t="str">
        <f>IF(DATOS_FORMS!AU128="","",IFERROR(VLOOKUP(TRIM(DATOS_FORMS!AU128),ESCALAS!$A$35:$B$41,2,0),"?"))</f>
        <v/>
      </c>
      <c r="AV128" s="22" t="str">
        <f>IF(DATOS_FORMS!AV128="","",IFERROR(VLOOKUP(TRIM(DATOS_FORMS!AV128),ESCALAS!$A$46:$B$49,2,0),"?"))</f>
        <v/>
      </c>
      <c r="AW128" s="22" t="str">
        <f>IF(DATOS_FORMS!AW128="","",IFERROR(VLOOKUP(TRIM(DATOS_FORMS!AW128),ESCALAS!$A$46:$B$49,2,0),"?"))</f>
        <v/>
      </c>
      <c r="AX128" s="22" t="str">
        <f>IF(DATOS_FORMS!AX128="","",IFERROR(VLOOKUP(TRIM(DATOS_FORMS!AX128),ESCALAS!$A$46:$B$49,2,0),"?"))</f>
        <v/>
      </c>
      <c r="AY128" s="22" t="str">
        <f>IF(DATOS_FORMS!AY128="","",IFERROR(VLOOKUP(TRIM(DATOS_FORMS!AY128),ESCALAS!$A$46:$B$49,2,0),"?"))</f>
        <v/>
      </c>
      <c r="AZ128" s="22" t="str">
        <f>IF(DATOS_FORMS!AZ128="","",IFERROR(VLOOKUP(TRIM(DATOS_FORMS!AZ128),ESCALAS!$A$46:$B$49,2,0),"?"))</f>
        <v/>
      </c>
      <c r="BA128" s="22" t="str">
        <f>IF(DATOS_FORMS!BA128="","",IFERROR(VLOOKUP(TRIM(DATOS_FORMS!BA128),ESCALAS!$A$46:$B$49,2,0),"?"))</f>
        <v/>
      </c>
      <c r="BB128" s="22" t="str">
        <f>IF(DATOS_FORMS!BB128="","",IFERROR(VLOOKUP(TRIM(DATOS_FORMS!BB128),ESCALAS!$A$46:$B$49,2,0),"?"))</f>
        <v/>
      </c>
      <c r="BC128" s="22" t="str">
        <f>IF(DATOS_FORMS!BC128="","",IFERROR(VLOOKUP(TRIM(DATOS_FORMS!BC128),ESCALAS!$A$46:$B$49,2,0),"?"))</f>
        <v/>
      </c>
      <c r="BD128" s="22" t="str">
        <f>IF(DATOS_FORMS!BD128="","",IFERROR(VLOOKUP(TRIM(DATOS_FORMS!BD128),ESCALAS!$A$46:$B$49,2,0),"?"))</f>
        <v/>
      </c>
      <c r="BE128" s="22" t="str">
        <f>IF(DATOS_FORMS!BE128="","",IFERROR(VLOOKUP(TRIM(DATOS_FORMS!BE128),ESCALAS!$A$46:$B$49,2,0),"?"))</f>
        <v/>
      </c>
      <c r="BF128" s="22" t="str">
        <f>IF(DATOS_FORMS!BF128="","",IFERROR(VLOOKUP(TRIM(DATOS_FORMS!BF128),ESCALAS!$A$46:$B$49,2,0),"?"))</f>
        <v/>
      </c>
      <c r="BG128" s="22" t="str">
        <f>IF(DATOS_FORMS!BG128="","",IFERROR(VLOOKUP(TRIM(DATOS_FORMS!BG128),ESCALAS!$A$46:$B$49,2,0),"?"))</f>
        <v/>
      </c>
      <c r="BH128" s="22" t="str">
        <f>IF(DATOS_FORMS!BH128="","",IFERROR(VLOOKUP(TRIM(DATOS_FORMS!BH128),ESCALAS!$A$46:$B$49,2,0),"?"))</f>
        <v/>
      </c>
      <c r="BI128" s="22" t="str">
        <f>IF(DATOS_FORMS!BI128="","",IFERROR(VLOOKUP(TRIM(DATOS_FORMS!BI128),ESCALAS!$A$46:$B$49,2,0),"?"))</f>
        <v/>
      </c>
      <c r="BJ128" s="22" t="str">
        <f>IF(DATOS_FORMS!BJ128="","",IFERROR(VLOOKUP(TRIM(DATOS_FORMS!BJ128),ESCALAS!$A$46:$B$49,2,0),"?"))</f>
        <v/>
      </c>
    </row>
    <row r="129" spans="1:62" x14ac:dyDescent="0.25">
      <c r="A129" s="22" t="str">
        <f>IF(DATOS_FORMS!B129="","",ROW()-1)</f>
        <v/>
      </c>
      <c r="B129" s="22" t="str">
        <f>IF(DATOS_FORMS!B129="","",IFERROR(VALUE(TRIM(DATOS_FORMS!B129)),IFERROR(VALUE(LEFT(TRIM(DATOS_FORMS!B129),FIND(" ",TRIM(DATOS_FORMS!B129)&amp;" ")-1)),"?")))</f>
        <v/>
      </c>
      <c r="C129" s="22" t="str">
        <f>IF(DATOS_FORMS!C129="","",IFERROR(VLOOKUP(TRIM(DATOS_FORMS!C129),ESCALAS!$A$54:$B$55,2,0),"?"))</f>
        <v/>
      </c>
      <c r="D129" s="22" t="str">
        <f>IF(DATOS_FORMS!D129="","",IFERROR(VLOOKUP(TRIM(DATOS_FORMS!D129),ESCALAS!$A$67:$B$68,2,0),"?"))</f>
        <v/>
      </c>
      <c r="E129" s="23" t="str">
        <f>IF(DATOS_FORMS!E129="","",DATOS_FORMS!E129)</f>
        <v/>
      </c>
      <c r="F129" s="23" t="str">
        <f>IF(DATOS_FORMS!F129="","",DATOS_FORMS!F129)</f>
        <v/>
      </c>
      <c r="G129" s="22" t="str">
        <f>IF(DATOS_FORMS!G129="","",IFERROR(VLOOKUP(TRIM(DATOS_FORMS!G129),ESCALAS!$A$60:$B$62,2,0),"?"))</f>
        <v/>
      </c>
      <c r="H129" s="23" t="str">
        <f>IF(DATOS_FORMS!H129="","",DATOS_FORMS!H129)</f>
        <v/>
      </c>
      <c r="I129" s="22" t="str">
        <f>IF(DATOS_FORMS!I129="","",IFERROR(VLOOKUP(TRIM(DATOS_FORMS!I129),ESCALAS!$A$60:$B$62,2,0),"?"))</f>
        <v/>
      </c>
      <c r="J129" s="22" t="str">
        <f>IF(DATOS_FORMS!J129="","",IFERROR(VLOOKUP(TRIM(DATOS_FORMS!J129),ESCALAS!$A$73:$B$86,2,0),7))</f>
        <v/>
      </c>
      <c r="K129" s="22" t="str">
        <f>IF(DATOS_FORMS!K129="","",IFERROR(VLOOKUP(TRIM(DATOS_FORMS!K129),ESCALAS!$A$6:$B$12,2,0),"?"))</f>
        <v/>
      </c>
      <c r="L129" s="22" t="str">
        <f>IF(DATOS_FORMS!L129="","",IFERROR(VLOOKUP(TRIM(DATOS_FORMS!L129),ESCALAS!$A$6:$B$12,2,0),"?"))</f>
        <v/>
      </c>
      <c r="M129" s="22" t="str">
        <f>IF(DATOS_FORMS!M129="","",IFERROR(VLOOKUP(TRIM(DATOS_FORMS!M129),ESCALAS!$A$6:$B$12,2,0),"?"))</f>
        <v/>
      </c>
      <c r="N129" s="22" t="str">
        <f>IF(DATOS_FORMS!N129="","",IFERROR(VLOOKUP(TRIM(DATOS_FORMS!N129),ESCALAS!$A$6:$B$12,2,0),"?"))</f>
        <v/>
      </c>
      <c r="O129" s="22" t="str">
        <f>IF(DATOS_FORMS!O129="","",IFERROR(VLOOKUP(TRIM(DATOS_FORMS!O129),ESCALAS!$A$6:$B$12,2,0),"?"))</f>
        <v/>
      </c>
      <c r="P129" s="22" t="str">
        <f>IF(DATOS_FORMS!P129="","",IFERROR(VLOOKUP(TRIM(DATOS_FORMS!P129),ESCALAS!$A$6:$B$12,2,0),"?"))</f>
        <v/>
      </c>
      <c r="Q129" s="22" t="str">
        <f>IF(DATOS_FORMS!Q129="","",IFERROR(VLOOKUP(TRIM(DATOS_FORMS!Q129),ESCALAS!$A$6:$B$12,2,0),"?"))</f>
        <v/>
      </c>
      <c r="R129" s="22" t="str">
        <f>IF(DATOS_FORMS!R129="","",IFERROR(VLOOKUP(TRIM(DATOS_FORMS!R129),ESCALAS!$A$6:$B$12,2,0),"?"))</f>
        <v/>
      </c>
      <c r="S129" s="22" t="str">
        <f>IF(DATOS_FORMS!S129="","",IFERROR(VLOOKUP(TRIM(DATOS_FORMS!S129),ESCALAS!$A$6:$B$12,2,0),"?"))</f>
        <v/>
      </c>
      <c r="T129" s="22" t="str">
        <f>IF(DATOS_FORMS!T129="","",IFERROR(VLOOKUP(TRIM(DATOS_FORMS!T129),ESCALAS!$A$6:$B$12,2,0),"?"))</f>
        <v/>
      </c>
      <c r="U129" s="22" t="str">
        <f>IF(DATOS_FORMS!U129="","",IFERROR(VLOOKUP(TRIM(DATOS_FORMS!U129),ESCALAS!$A$17:$B$20,2,0),"?"))</f>
        <v/>
      </c>
      <c r="V129" s="22" t="str">
        <f>IF(DATOS_FORMS!V129="","",IFERROR(VLOOKUP(TRIM(DATOS_FORMS!V129),ESCALAS!$A$17:$B$20,2,0),"?"))</f>
        <v/>
      </c>
      <c r="W129" s="22" t="str">
        <f>IF(DATOS_FORMS!W129="","",IFERROR(VLOOKUP(TRIM(DATOS_FORMS!W129),ESCALAS!$A$17:$B$20,2,0),"?"))</f>
        <v/>
      </c>
      <c r="X129" s="22" t="str">
        <f>IF(DATOS_FORMS!X129="","",IFERROR(VLOOKUP(TRIM(DATOS_FORMS!X129),ESCALAS!$A$17:$B$20,2,0),"?"))</f>
        <v/>
      </c>
      <c r="Y129" s="22" t="str">
        <f>IF(DATOS_FORMS!Y129="","",IFERROR(VLOOKUP(TRIM(DATOS_FORMS!Y129),ESCALAS!$A$17:$B$20,2,0),"?"))</f>
        <v/>
      </c>
      <c r="Z129" s="22" t="str">
        <f>IF(DATOS_FORMS!Z129="","",IFERROR(VLOOKUP(TRIM(DATOS_FORMS!Z129),ESCALAS!$A$17:$B$20,2,0),"?"))</f>
        <v/>
      </c>
      <c r="AA129" s="22" t="str">
        <f>IF(DATOS_FORMS!AA129="","",IFERROR(VLOOKUP(TRIM(DATOS_FORMS!AA129),ESCALAS!$A$17:$B$20,2,0),"?"))</f>
        <v/>
      </c>
      <c r="AB129" s="22" t="str">
        <f>IF(DATOS_FORMS!AB129="","",IFERROR(VLOOKUP(TRIM(DATOS_FORMS!AB129),ESCALAS!$A$17:$B$20,2,0),"?"))</f>
        <v/>
      </c>
      <c r="AC129" s="22" t="str">
        <f>IF(DATOS_FORMS!AC129="","",IFERROR(VLOOKUP(TRIM(DATOS_FORMS!AC129),ESCALAS!$A$25:$B$30,2,0),"?"))</f>
        <v/>
      </c>
      <c r="AD129" s="22" t="str">
        <f>IF(DATOS_FORMS!AD129="","",IFERROR(VLOOKUP(TRIM(DATOS_FORMS!AD129),ESCALAS!$A$25:$B$30,2,0),"?"))</f>
        <v/>
      </c>
      <c r="AE129" s="22" t="str">
        <f>IF(DATOS_FORMS!AE129="","",IFERROR(VLOOKUP(TRIM(DATOS_FORMS!AE129),ESCALAS!$A$25:$B$30,2,0),"?"))</f>
        <v/>
      </c>
      <c r="AF129" s="22" t="str">
        <f>IF(DATOS_FORMS!AF129="","",IFERROR(VLOOKUP(TRIM(DATOS_FORMS!AF129),ESCALAS!$A$25:$B$30,2,0),"?"))</f>
        <v/>
      </c>
      <c r="AG129" s="22" t="str">
        <f>IF(DATOS_FORMS!AG129="","",IFERROR(VLOOKUP(TRIM(DATOS_FORMS!AG129),ESCALAS!$A$25:$B$30,2,0),"?"))</f>
        <v/>
      </c>
      <c r="AH129" s="22" t="str">
        <f>IF(DATOS_FORMS!AH129="","",IFERROR(VLOOKUP(TRIM(DATOS_FORMS!AH129),ESCALAS!$A$25:$B$30,2,0),"?"))</f>
        <v/>
      </c>
      <c r="AI129" s="22" t="str">
        <f>IF(DATOS_FORMS!AI129="","",IFERROR(VLOOKUP(TRIM(DATOS_FORMS!AI129),ESCALAS!$A$25:$B$30,2,0),"?"))</f>
        <v/>
      </c>
      <c r="AJ129" s="22" t="str">
        <f>IF(DATOS_FORMS!AJ129="","",IFERROR(VLOOKUP(TRIM(DATOS_FORMS!AJ129),ESCALAS!$A$25:$B$30,2,0),"?"))</f>
        <v/>
      </c>
      <c r="AK129" s="22" t="str">
        <f>IF(DATOS_FORMS!AK129="","",IFERROR(VLOOKUP(TRIM(DATOS_FORMS!AK129),ESCALAS!$A$25:$B$30,2,0),"?"))</f>
        <v/>
      </c>
      <c r="AL129" s="22" t="str">
        <f>IF(DATOS_FORMS!AL129="","",IFERROR(VLOOKUP(TRIM(DATOS_FORMS!AL129),ESCALAS!$A$25:$B$30,2,0),"?"))</f>
        <v/>
      </c>
      <c r="AM129" s="22" t="str">
        <f>IF(DATOS_FORMS!AM129="","",IFERROR(VLOOKUP(TRIM(DATOS_FORMS!AM129),ESCALAS!$A$35:$B$41,2,0),"?"))</f>
        <v/>
      </c>
      <c r="AN129" s="22" t="str">
        <f>IF(DATOS_FORMS!AN129="","",IFERROR(VLOOKUP(TRIM(DATOS_FORMS!AN129),ESCALAS!$A$35:$B$41,2,0),"?"))</f>
        <v/>
      </c>
      <c r="AO129" s="22" t="str">
        <f>IF(DATOS_FORMS!AO129="","",IFERROR(VLOOKUP(TRIM(DATOS_FORMS!AO129),ESCALAS!$A$35:$B$41,2,0),"?"))</f>
        <v/>
      </c>
      <c r="AP129" s="22" t="str">
        <f>IF(DATOS_FORMS!AP129="","",IFERROR(VLOOKUP(TRIM(DATOS_FORMS!AP129),ESCALAS!$A$35:$B$41,2,0),"?"))</f>
        <v/>
      </c>
      <c r="AQ129" s="22" t="str">
        <f>IF(DATOS_FORMS!AQ129="","",IFERROR(VLOOKUP(TRIM(DATOS_FORMS!AQ129),ESCALAS!$A$35:$B$41,2,0),"?"))</f>
        <v/>
      </c>
      <c r="AR129" s="22" t="str">
        <f>IF(DATOS_FORMS!AR129="","",IFERROR(VLOOKUP(TRIM(DATOS_FORMS!AR129),ESCALAS!$A$35:$B$41,2,0),"?"))</f>
        <v/>
      </c>
      <c r="AS129" s="22" t="str">
        <f>IF(DATOS_FORMS!AS129="","",IFERROR(VLOOKUP(TRIM(DATOS_FORMS!AS129),ESCALAS!$A$35:$B$41,2,0),"?"))</f>
        <v/>
      </c>
      <c r="AT129" s="22" t="str">
        <f>IF(DATOS_FORMS!AT129="","",IFERROR(VLOOKUP(TRIM(DATOS_FORMS!AT129),ESCALAS!$A$35:$B$41,2,0),"?"))</f>
        <v/>
      </c>
      <c r="AU129" s="22" t="str">
        <f>IF(DATOS_FORMS!AU129="","",IFERROR(VLOOKUP(TRIM(DATOS_FORMS!AU129),ESCALAS!$A$35:$B$41,2,0),"?"))</f>
        <v/>
      </c>
      <c r="AV129" s="22" t="str">
        <f>IF(DATOS_FORMS!AV129="","",IFERROR(VLOOKUP(TRIM(DATOS_FORMS!AV129),ESCALAS!$A$46:$B$49,2,0),"?"))</f>
        <v/>
      </c>
      <c r="AW129" s="22" t="str">
        <f>IF(DATOS_FORMS!AW129="","",IFERROR(VLOOKUP(TRIM(DATOS_FORMS!AW129),ESCALAS!$A$46:$B$49,2,0),"?"))</f>
        <v/>
      </c>
      <c r="AX129" s="22" t="str">
        <f>IF(DATOS_FORMS!AX129="","",IFERROR(VLOOKUP(TRIM(DATOS_FORMS!AX129),ESCALAS!$A$46:$B$49,2,0),"?"))</f>
        <v/>
      </c>
      <c r="AY129" s="22" t="str">
        <f>IF(DATOS_FORMS!AY129="","",IFERROR(VLOOKUP(TRIM(DATOS_FORMS!AY129),ESCALAS!$A$46:$B$49,2,0),"?"))</f>
        <v/>
      </c>
      <c r="AZ129" s="22" t="str">
        <f>IF(DATOS_FORMS!AZ129="","",IFERROR(VLOOKUP(TRIM(DATOS_FORMS!AZ129),ESCALAS!$A$46:$B$49,2,0),"?"))</f>
        <v/>
      </c>
      <c r="BA129" s="22" t="str">
        <f>IF(DATOS_FORMS!BA129="","",IFERROR(VLOOKUP(TRIM(DATOS_FORMS!BA129),ESCALAS!$A$46:$B$49,2,0),"?"))</f>
        <v/>
      </c>
      <c r="BB129" s="22" t="str">
        <f>IF(DATOS_FORMS!BB129="","",IFERROR(VLOOKUP(TRIM(DATOS_FORMS!BB129),ESCALAS!$A$46:$B$49,2,0),"?"))</f>
        <v/>
      </c>
      <c r="BC129" s="22" t="str">
        <f>IF(DATOS_FORMS!BC129="","",IFERROR(VLOOKUP(TRIM(DATOS_FORMS!BC129),ESCALAS!$A$46:$B$49,2,0),"?"))</f>
        <v/>
      </c>
      <c r="BD129" s="22" t="str">
        <f>IF(DATOS_FORMS!BD129="","",IFERROR(VLOOKUP(TRIM(DATOS_FORMS!BD129),ESCALAS!$A$46:$B$49,2,0),"?"))</f>
        <v/>
      </c>
      <c r="BE129" s="22" t="str">
        <f>IF(DATOS_FORMS!BE129="","",IFERROR(VLOOKUP(TRIM(DATOS_FORMS!BE129),ESCALAS!$A$46:$B$49,2,0),"?"))</f>
        <v/>
      </c>
      <c r="BF129" s="22" t="str">
        <f>IF(DATOS_FORMS!BF129="","",IFERROR(VLOOKUP(TRIM(DATOS_FORMS!BF129),ESCALAS!$A$46:$B$49,2,0),"?"))</f>
        <v/>
      </c>
      <c r="BG129" s="22" t="str">
        <f>IF(DATOS_FORMS!BG129="","",IFERROR(VLOOKUP(TRIM(DATOS_FORMS!BG129),ESCALAS!$A$46:$B$49,2,0),"?"))</f>
        <v/>
      </c>
      <c r="BH129" s="22" t="str">
        <f>IF(DATOS_FORMS!BH129="","",IFERROR(VLOOKUP(TRIM(DATOS_FORMS!BH129),ESCALAS!$A$46:$B$49,2,0),"?"))</f>
        <v/>
      </c>
      <c r="BI129" s="22" t="str">
        <f>IF(DATOS_FORMS!BI129="","",IFERROR(VLOOKUP(TRIM(DATOS_FORMS!BI129),ESCALAS!$A$46:$B$49,2,0),"?"))</f>
        <v/>
      </c>
      <c r="BJ129" s="22" t="str">
        <f>IF(DATOS_FORMS!BJ129="","",IFERROR(VLOOKUP(TRIM(DATOS_FORMS!BJ129),ESCALAS!$A$46:$B$49,2,0),"?"))</f>
        <v/>
      </c>
    </row>
    <row r="130" spans="1:62" x14ac:dyDescent="0.25">
      <c r="A130" s="22" t="str">
        <f>IF(DATOS_FORMS!B130="","",ROW()-1)</f>
        <v/>
      </c>
      <c r="B130" s="22" t="str">
        <f>IF(DATOS_FORMS!B130="","",IFERROR(VALUE(TRIM(DATOS_FORMS!B130)),IFERROR(VALUE(LEFT(TRIM(DATOS_FORMS!B130),FIND(" ",TRIM(DATOS_FORMS!B130)&amp;" ")-1)),"?")))</f>
        <v/>
      </c>
      <c r="C130" s="22" t="str">
        <f>IF(DATOS_FORMS!C130="","",IFERROR(VLOOKUP(TRIM(DATOS_FORMS!C130),ESCALAS!$A$54:$B$55,2,0),"?"))</f>
        <v/>
      </c>
      <c r="D130" s="22" t="str">
        <f>IF(DATOS_FORMS!D130="","",IFERROR(VLOOKUP(TRIM(DATOS_FORMS!D130),ESCALAS!$A$67:$B$68,2,0),"?"))</f>
        <v/>
      </c>
      <c r="E130" s="23" t="str">
        <f>IF(DATOS_FORMS!E130="","",DATOS_FORMS!E130)</f>
        <v/>
      </c>
      <c r="F130" s="23" t="str">
        <f>IF(DATOS_FORMS!F130="","",DATOS_FORMS!F130)</f>
        <v/>
      </c>
      <c r="G130" s="22" t="str">
        <f>IF(DATOS_FORMS!G130="","",IFERROR(VLOOKUP(TRIM(DATOS_FORMS!G130),ESCALAS!$A$60:$B$62,2,0),"?"))</f>
        <v/>
      </c>
      <c r="H130" s="23" t="str">
        <f>IF(DATOS_FORMS!H130="","",DATOS_FORMS!H130)</f>
        <v/>
      </c>
      <c r="I130" s="22" t="str">
        <f>IF(DATOS_FORMS!I130="","",IFERROR(VLOOKUP(TRIM(DATOS_FORMS!I130),ESCALAS!$A$60:$B$62,2,0),"?"))</f>
        <v/>
      </c>
      <c r="J130" s="22" t="str">
        <f>IF(DATOS_FORMS!J130="","",IFERROR(VLOOKUP(TRIM(DATOS_FORMS!J130),ESCALAS!$A$73:$B$86,2,0),7))</f>
        <v/>
      </c>
      <c r="K130" s="22" t="str">
        <f>IF(DATOS_FORMS!K130="","",IFERROR(VLOOKUP(TRIM(DATOS_FORMS!K130),ESCALAS!$A$6:$B$12,2,0),"?"))</f>
        <v/>
      </c>
      <c r="L130" s="22" t="str">
        <f>IF(DATOS_FORMS!L130="","",IFERROR(VLOOKUP(TRIM(DATOS_FORMS!L130),ESCALAS!$A$6:$B$12,2,0),"?"))</f>
        <v/>
      </c>
      <c r="M130" s="22" t="str">
        <f>IF(DATOS_FORMS!M130="","",IFERROR(VLOOKUP(TRIM(DATOS_FORMS!M130),ESCALAS!$A$6:$B$12,2,0),"?"))</f>
        <v/>
      </c>
      <c r="N130" s="22" t="str">
        <f>IF(DATOS_FORMS!N130="","",IFERROR(VLOOKUP(TRIM(DATOS_FORMS!N130),ESCALAS!$A$6:$B$12,2,0),"?"))</f>
        <v/>
      </c>
      <c r="O130" s="22" t="str">
        <f>IF(DATOS_FORMS!O130="","",IFERROR(VLOOKUP(TRIM(DATOS_FORMS!O130),ESCALAS!$A$6:$B$12,2,0),"?"))</f>
        <v/>
      </c>
      <c r="P130" s="22" t="str">
        <f>IF(DATOS_FORMS!P130="","",IFERROR(VLOOKUP(TRIM(DATOS_FORMS!P130),ESCALAS!$A$6:$B$12,2,0),"?"))</f>
        <v/>
      </c>
      <c r="Q130" s="22" t="str">
        <f>IF(DATOS_FORMS!Q130="","",IFERROR(VLOOKUP(TRIM(DATOS_FORMS!Q130),ESCALAS!$A$6:$B$12,2,0),"?"))</f>
        <v/>
      </c>
      <c r="R130" s="22" t="str">
        <f>IF(DATOS_FORMS!R130="","",IFERROR(VLOOKUP(TRIM(DATOS_FORMS!R130),ESCALAS!$A$6:$B$12,2,0),"?"))</f>
        <v/>
      </c>
      <c r="S130" s="22" t="str">
        <f>IF(DATOS_FORMS!S130="","",IFERROR(VLOOKUP(TRIM(DATOS_FORMS!S130),ESCALAS!$A$6:$B$12,2,0),"?"))</f>
        <v/>
      </c>
      <c r="T130" s="22" t="str">
        <f>IF(DATOS_FORMS!T130="","",IFERROR(VLOOKUP(TRIM(DATOS_FORMS!T130),ESCALAS!$A$6:$B$12,2,0),"?"))</f>
        <v/>
      </c>
      <c r="U130" s="22" t="str">
        <f>IF(DATOS_FORMS!U130="","",IFERROR(VLOOKUP(TRIM(DATOS_FORMS!U130),ESCALAS!$A$17:$B$20,2,0),"?"))</f>
        <v/>
      </c>
      <c r="V130" s="22" t="str">
        <f>IF(DATOS_FORMS!V130="","",IFERROR(VLOOKUP(TRIM(DATOS_FORMS!V130),ESCALAS!$A$17:$B$20,2,0),"?"))</f>
        <v/>
      </c>
      <c r="W130" s="22" t="str">
        <f>IF(DATOS_FORMS!W130="","",IFERROR(VLOOKUP(TRIM(DATOS_FORMS!W130),ESCALAS!$A$17:$B$20,2,0),"?"))</f>
        <v/>
      </c>
      <c r="X130" s="22" t="str">
        <f>IF(DATOS_FORMS!X130="","",IFERROR(VLOOKUP(TRIM(DATOS_FORMS!X130),ESCALAS!$A$17:$B$20,2,0),"?"))</f>
        <v/>
      </c>
      <c r="Y130" s="22" t="str">
        <f>IF(DATOS_FORMS!Y130="","",IFERROR(VLOOKUP(TRIM(DATOS_FORMS!Y130),ESCALAS!$A$17:$B$20,2,0),"?"))</f>
        <v/>
      </c>
      <c r="Z130" s="22" t="str">
        <f>IF(DATOS_FORMS!Z130="","",IFERROR(VLOOKUP(TRIM(DATOS_FORMS!Z130),ESCALAS!$A$17:$B$20,2,0),"?"))</f>
        <v/>
      </c>
      <c r="AA130" s="22" t="str">
        <f>IF(DATOS_FORMS!AA130="","",IFERROR(VLOOKUP(TRIM(DATOS_FORMS!AA130),ESCALAS!$A$17:$B$20,2,0),"?"))</f>
        <v/>
      </c>
      <c r="AB130" s="22" t="str">
        <f>IF(DATOS_FORMS!AB130="","",IFERROR(VLOOKUP(TRIM(DATOS_FORMS!AB130),ESCALAS!$A$17:$B$20,2,0),"?"))</f>
        <v/>
      </c>
      <c r="AC130" s="22" t="str">
        <f>IF(DATOS_FORMS!AC130="","",IFERROR(VLOOKUP(TRIM(DATOS_FORMS!AC130),ESCALAS!$A$25:$B$30,2,0),"?"))</f>
        <v/>
      </c>
      <c r="AD130" s="22" t="str">
        <f>IF(DATOS_FORMS!AD130="","",IFERROR(VLOOKUP(TRIM(DATOS_FORMS!AD130),ESCALAS!$A$25:$B$30,2,0),"?"))</f>
        <v/>
      </c>
      <c r="AE130" s="22" t="str">
        <f>IF(DATOS_FORMS!AE130="","",IFERROR(VLOOKUP(TRIM(DATOS_FORMS!AE130),ESCALAS!$A$25:$B$30,2,0),"?"))</f>
        <v/>
      </c>
      <c r="AF130" s="22" t="str">
        <f>IF(DATOS_FORMS!AF130="","",IFERROR(VLOOKUP(TRIM(DATOS_FORMS!AF130),ESCALAS!$A$25:$B$30,2,0),"?"))</f>
        <v/>
      </c>
      <c r="AG130" s="22" t="str">
        <f>IF(DATOS_FORMS!AG130="","",IFERROR(VLOOKUP(TRIM(DATOS_FORMS!AG130),ESCALAS!$A$25:$B$30,2,0),"?"))</f>
        <v/>
      </c>
      <c r="AH130" s="22" t="str">
        <f>IF(DATOS_FORMS!AH130="","",IFERROR(VLOOKUP(TRIM(DATOS_FORMS!AH130),ESCALAS!$A$25:$B$30,2,0),"?"))</f>
        <v/>
      </c>
      <c r="AI130" s="22" t="str">
        <f>IF(DATOS_FORMS!AI130="","",IFERROR(VLOOKUP(TRIM(DATOS_FORMS!AI130),ESCALAS!$A$25:$B$30,2,0),"?"))</f>
        <v/>
      </c>
      <c r="AJ130" s="22" t="str">
        <f>IF(DATOS_FORMS!AJ130="","",IFERROR(VLOOKUP(TRIM(DATOS_FORMS!AJ130),ESCALAS!$A$25:$B$30,2,0),"?"))</f>
        <v/>
      </c>
      <c r="AK130" s="22" t="str">
        <f>IF(DATOS_FORMS!AK130="","",IFERROR(VLOOKUP(TRIM(DATOS_FORMS!AK130),ESCALAS!$A$25:$B$30,2,0),"?"))</f>
        <v/>
      </c>
      <c r="AL130" s="22" t="str">
        <f>IF(DATOS_FORMS!AL130="","",IFERROR(VLOOKUP(TRIM(DATOS_FORMS!AL130),ESCALAS!$A$25:$B$30,2,0),"?"))</f>
        <v/>
      </c>
      <c r="AM130" s="22" t="str">
        <f>IF(DATOS_FORMS!AM130="","",IFERROR(VLOOKUP(TRIM(DATOS_FORMS!AM130),ESCALAS!$A$35:$B$41,2,0),"?"))</f>
        <v/>
      </c>
      <c r="AN130" s="22" t="str">
        <f>IF(DATOS_FORMS!AN130="","",IFERROR(VLOOKUP(TRIM(DATOS_FORMS!AN130),ESCALAS!$A$35:$B$41,2,0),"?"))</f>
        <v/>
      </c>
      <c r="AO130" s="22" t="str">
        <f>IF(DATOS_FORMS!AO130="","",IFERROR(VLOOKUP(TRIM(DATOS_FORMS!AO130),ESCALAS!$A$35:$B$41,2,0),"?"))</f>
        <v/>
      </c>
      <c r="AP130" s="22" t="str">
        <f>IF(DATOS_FORMS!AP130="","",IFERROR(VLOOKUP(TRIM(DATOS_FORMS!AP130),ESCALAS!$A$35:$B$41,2,0),"?"))</f>
        <v/>
      </c>
      <c r="AQ130" s="22" t="str">
        <f>IF(DATOS_FORMS!AQ130="","",IFERROR(VLOOKUP(TRIM(DATOS_FORMS!AQ130),ESCALAS!$A$35:$B$41,2,0),"?"))</f>
        <v/>
      </c>
      <c r="AR130" s="22" t="str">
        <f>IF(DATOS_FORMS!AR130="","",IFERROR(VLOOKUP(TRIM(DATOS_FORMS!AR130),ESCALAS!$A$35:$B$41,2,0),"?"))</f>
        <v/>
      </c>
      <c r="AS130" s="22" t="str">
        <f>IF(DATOS_FORMS!AS130="","",IFERROR(VLOOKUP(TRIM(DATOS_FORMS!AS130),ESCALAS!$A$35:$B$41,2,0),"?"))</f>
        <v/>
      </c>
      <c r="AT130" s="22" t="str">
        <f>IF(DATOS_FORMS!AT130="","",IFERROR(VLOOKUP(TRIM(DATOS_FORMS!AT130),ESCALAS!$A$35:$B$41,2,0),"?"))</f>
        <v/>
      </c>
      <c r="AU130" s="22" t="str">
        <f>IF(DATOS_FORMS!AU130="","",IFERROR(VLOOKUP(TRIM(DATOS_FORMS!AU130),ESCALAS!$A$35:$B$41,2,0),"?"))</f>
        <v/>
      </c>
      <c r="AV130" s="22" t="str">
        <f>IF(DATOS_FORMS!AV130="","",IFERROR(VLOOKUP(TRIM(DATOS_FORMS!AV130),ESCALAS!$A$46:$B$49,2,0),"?"))</f>
        <v/>
      </c>
      <c r="AW130" s="22" t="str">
        <f>IF(DATOS_FORMS!AW130="","",IFERROR(VLOOKUP(TRIM(DATOS_FORMS!AW130),ESCALAS!$A$46:$B$49,2,0),"?"))</f>
        <v/>
      </c>
      <c r="AX130" s="22" t="str">
        <f>IF(DATOS_FORMS!AX130="","",IFERROR(VLOOKUP(TRIM(DATOS_FORMS!AX130),ESCALAS!$A$46:$B$49,2,0),"?"))</f>
        <v/>
      </c>
      <c r="AY130" s="22" t="str">
        <f>IF(DATOS_FORMS!AY130="","",IFERROR(VLOOKUP(TRIM(DATOS_FORMS!AY130),ESCALAS!$A$46:$B$49,2,0),"?"))</f>
        <v/>
      </c>
      <c r="AZ130" s="22" t="str">
        <f>IF(DATOS_FORMS!AZ130="","",IFERROR(VLOOKUP(TRIM(DATOS_FORMS!AZ130),ESCALAS!$A$46:$B$49,2,0),"?"))</f>
        <v/>
      </c>
      <c r="BA130" s="22" t="str">
        <f>IF(DATOS_FORMS!BA130="","",IFERROR(VLOOKUP(TRIM(DATOS_FORMS!BA130),ESCALAS!$A$46:$B$49,2,0),"?"))</f>
        <v/>
      </c>
      <c r="BB130" s="22" t="str">
        <f>IF(DATOS_FORMS!BB130="","",IFERROR(VLOOKUP(TRIM(DATOS_FORMS!BB130),ESCALAS!$A$46:$B$49,2,0),"?"))</f>
        <v/>
      </c>
      <c r="BC130" s="22" t="str">
        <f>IF(DATOS_FORMS!BC130="","",IFERROR(VLOOKUP(TRIM(DATOS_FORMS!BC130),ESCALAS!$A$46:$B$49,2,0),"?"))</f>
        <v/>
      </c>
      <c r="BD130" s="22" t="str">
        <f>IF(DATOS_FORMS!BD130="","",IFERROR(VLOOKUP(TRIM(DATOS_FORMS!BD130),ESCALAS!$A$46:$B$49,2,0),"?"))</f>
        <v/>
      </c>
      <c r="BE130" s="22" t="str">
        <f>IF(DATOS_FORMS!BE130="","",IFERROR(VLOOKUP(TRIM(DATOS_FORMS!BE130),ESCALAS!$A$46:$B$49,2,0),"?"))</f>
        <v/>
      </c>
      <c r="BF130" s="22" t="str">
        <f>IF(DATOS_FORMS!BF130="","",IFERROR(VLOOKUP(TRIM(DATOS_FORMS!BF130),ESCALAS!$A$46:$B$49,2,0),"?"))</f>
        <v/>
      </c>
      <c r="BG130" s="22" t="str">
        <f>IF(DATOS_FORMS!BG130="","",IFERROR(VLOOKUP(TRIM(DATOS_FORMS!BG130),ESCALAS!$A$46:$B$49,2,0),"?"))</f>
        <v/>
      </c>
      <c r="BH130" s="22" t="str">
        <f>IF(DATOS_FORMS!BH130="","",IFERROR(VLOOKUP(TRIM(DATOS_FORMS!BH130),ESCALAS!$A$46:$B$49,2,0),"?"))</f>
        <v/>
      </c>
      <c r="BI130" s="22" t="str">
        <f>IF(DATOS_FORMS!BI130="","",IFERROR(VLOOKUP(TRIM(DATOS_FORMS!BI130),ESCALAS!$A$46:$B$49,2,0),"?"))</f>
        <v/>
      </c>
      <c r="BJ130" s="22" t="str">
        <f>IF(DATOS_FORMS!BJ130="","",IFERROR(VLOOKUP(TRIM(DATOS_FORMS!BJ130),ESCALAS!$A$46:$B$49,2,0),"?"))</f>
        <v/>
      </c>
    </row>
    <row r="131" spans="1:62" x14ac:dyDescent="0.25">
      <c r="A131" s="22" t="str">
        <f>IF(DATOS_FORMS!B131="","",ROW()-1)</f>
        <v/>
      </c>
      <c r="B131" s="22" t="str">
        <f>IF(DATOS_FORMS!B131="","",IFERROR(VALUE(TRIM(DATOS_FORMS!B131)),IFERROR(VALUE(LEFT(TRIM(DATOS_FORMS!B131),FIND(" ",TRIM(DATOS_FORMS!B131)&amp;" ")-1)),"?")))</f>
        <v/>
      </c>
      <c r="C131" s="22" t="str">
        <f>IF(DATOS_FORMS!C131="","",IFERROR(VLOOKUP(TRIM(DATOS_FORMS!C131),ESCALAS!$A$54:$B$55,2,0),"?"))</f>
        <v/>
      </c>
      <c r="D131" s="22" t="str">
        <f>IF(DATOS_FORMS!D131="","",IFERROR(VLOOKUP(TRIM(DATOS_FORMS!D131),ESCALAS!$A$67:$B$68,2,0),"?"))</f>
        <v/>
      </c>
      <c r="E131" s="23" t="str">
        <f>IF(DATOS_FORMS!E131="","",DATOS_FORMS!E131)</f>
        <v/>
      </c>
      <c r="F131" s="23" t="str">
        <f>IF(DATOS_FORMS!F131="","",DATOS_FORMS!F131)</f>
        <v/>
      </c>
      <c r="G131" s="22" t="str">
        <f>IF(DATOS_FORMS!G131="","",IFERROR(VLOOKUP(TRIM(DATOS_FORMS!G131),ESCALAS!$A$60:$B$62,2,0),"?"))</f>
        <v/>
      </c>
      <c r="H131" s="23" t="str">
        <f>IF(DATOS_FORMS!H131="","",DATOS_FORMS!H131)</f>
        <v/>
      </c>
      <c r="I131" s="22" t="str">
        <f>IF(DATOS_FORMS!I131="","",IFERROR(VLOOKUP(TRIM(DATOS_FORMS!I131),ESCALAS!$A$60:$B$62,2,0),"?"))</f>
        <v/>
      </c>
      <c r="J131" s="22" t="str">
        <f>IF(DATOS_FORMS!J131="","",IFERROR(VLOOKUP(TRIM(DATOS_FORMS!J131),ESCALAS!$A$73:$B$86,2,0),7))</f>
        <v/>
      </c>
      <c r="K131" s="22" t="str">
        <f>IF(DATOS_FORMS!K131="","",IFERROR(VLOOKUP(TRIM(DATOS_FORMS!K131),ESCALAS!$A$6:$B$12,2,0),"?"))</f>
        <v/>
      </c>
      <c r="L131" s="22" t="str">
        <f>IF(DATOS_FORMS!L131="","",IFERROR(VLOOKUP(TRIM(DATOS_FORMS!L131),ESCALAS!$A$6:$B$12,2,0),"?"))</f>
        <v/>
      </c>
      <c r="M131" s="22" t="str">
        <f>IF(DATOS_FORMS!M131="","",IFERROR(VLOOKUP(TRIM(DATOS_FORMS!M131),ESCALAS!$A$6:$B$12,2,0),"?"))</f>
        <v/>
      </c>
      <c r="N131" s="22" t="str">
        <f>IF(DATOS_FORMS!N131="","",IFERROR(VLOOKUP(TRIM(DATOS_FORMS!N131),ESCALAS!$A$6:$B$12,2,0),"?"))</f>
        <v/>
      </c>
      <c r="O131" s="22" t="str">
        <f>IF(DATOS_FORMS!O131="","",IFERROR(VLOOKUP(TRIM(DATOS_FORMS!O131),ESCALAS!$A$6:$B$12,2,0),"?"))</f>
        <v/>
      </c>
      <c r="P131" s="22" t="str">
        <f>IF(DATOS_FORMS!P131="","",IFERROR(VLOOKUP(TRIM(DATOS_FORMS!P131),ESCALAS!$A$6:$B$12,2,0),"?"))</f>
        <v/>
      </c>
      <c r="Q131" s="22" t="str">
        <f>IF(DATOS_FORMS!Q131="","",IFERROR(VLOOKUP(TRIM(DATOS_FORMS!Q131),ESCALAS!$A$6:$B$12,2,0),"?"))</f>
        <v/>
      </c>
      <c r="R131" s="22" t="str">
        <f>IF(DATOS_FORMS!R131="","",IFERROR(VLOOKUP(TRIM(DATOS_FORMS!R131),ESCALAS!$A$6:$B$12,2,0),"?"))</f>
        <v/>
      </c>
      <c r="S131" s="22" t="str">
        <f>IF(DATOS_FORMS!S131="","",IFERROR(VLOOKUP(TRIM(DATOS_FORMS!S131),ESCALAS!$A$6:$B$12,2,0),"?"))</f>
        <v/>
      </c>
      <c r="T131" s="22" t="str">
        <f>IF(DATOS_FORMS!T131="","",IFERROR(VLOOKUP(TRIM(DATOS_FORMS!T131),ESCALAS!$A$6:$B$12,2,0),"?"))</f>
        <v/>
      </c>
      <c r="U131" s="22" t="str">
        <f>IF(DATOS_FORMS!U131="","",IFERROR(VLOOKUP(TRIM(DATOS_FORMS!U131),ESCALAS!$A$17:$B$20,2,0),"?"))</f>
        <v/>
      </c>
      <c r="V131" s="22" t="str">
        <f>IF(DATOS_FORMS!V131="","",IFERROR(VLOOKUP(TRIM(DATOS_FORMS!V131),ESCALAS!$A$17:$B$20,2,0),"?"))</f>
        <v/>
      </c>
      <c r="W131" s="22" t="str">
        <f>IF(DATOS_FORMS!W131="","",IFERROR(VLOOKUP(TRIM(DATOS_FORMS!W131),ESCALAS!$A$17:$B$20,2,0),"?"))</f>
        <v/>
      </c>
      <c r="X131" s="22" t="str">
        <f>IF(DATOS_FORMS!X131="","",IFERROR(VLOOKUP(TRIM(DATOS_FORMS!X131),ESCALAS!$A$17:$B$20,2,0),"?"))</f>
        <v/>
      </c>
      <c r="Y131" s="22" t="str">
        <f>IF(DATOS_FORMS!Y131="","",IFERROR(VLOOKUP(TRIM(DATOS_FORMS!Y131),ESCALAS!$A$17:$B$20,2,0),"?"))</f>
        <v/>
      </c>
      <c r="Z131" s="22" t="str">
        <f>IF(DATOS_FORMS!Z131="","",IFERROR(VLOOKUP(TRIM(DATOS_FORMS!Z131),ESCALAS!$A$17:$B$20,2,0),"?"))</f>
        <v/>
      </c>
      <c r="AA131" s="22" t="str">
        <f>IF(DATOS_FORMS!AA131="","",IFERROR(VLOOKUP(TRIM(DATOS_FORMS!AA131),ESCALAS!$A$17:$B$20,2,0),"?"))</f>
        <v/>
      </c>
      <c r="AB131" s="22" t="str">
        <f>IF(DATOS_FORMS!AB131="","",IFERROR(VLOOKUP(TRIM(DATOS_FORMS!AB131),ESCALAS!$A$17:$B$20,2,0),"?"))</f>
        <v/>
      </c>
      <c r="AC131" s="22" t="str">
        <f>IF(DATOS_FORMS!AC131="","",IFERROR(VLOOKUP(TRIM(DATOS_FORMS!AC131),ESCALAS!$A$25:$B$30,2,0),"?"))</f>
        <v/>
      </c>
      <c r="AD131" s="22" t="str">
        <f>IF(DATOS_FORMS!AD131="","",IFERROR(VLOOKUP(TRIM(DATOS_FORMS!AD131),ESCALAS!$A$25:$B$30,2,0),"?"))</f>
        <v/>
      </c>
      <c r="AE131" s="22" t="str">
        <f>IF(DATOS_FORMS!AE131="","",IFERROR(VLOOKUP(TRIM(DATOS_FORMS!AE131),ESCALAS!$A$25:$B$30,2,0),"?"))</f>
        <v/>
      </c>
      <c r="AF131" s="22" t="str">
        <f>IF(DATOS_FORMS!AF131="","",IFERROR(VLOOKUP(TRIM(DATOS_FORMS!AF131),ESCALAS!$A$25:$B$30,2,0),"?"))</f>
        <v/>
      </c>
      <c r="AG131" s="22" t="str">
        <f>IF(DATOS_FORMS!AG131="","",IFERROR(VLOOKUP(TRIM(DATOS_FORMS!AG131),ESCALAS!$A$25:$B$30,2,0),"?"))</f>
        <v/>
      </c>
      <c r="AH131" s="22" t="str">
        <f>IF(DATOS_FORMS!AH131="","",IFERROR(VLOOKUP(TRIM(DATOS_FORMS!AH131),ESCALAS!$A$25:$B$30,2,0),"?"))</f>
        <v/>
      </c>
      <c r="AI131" s="22" t="str">
        <f>IF(DATOS_FORMS!AI131="","",IFERROR(VLOOKUP(TRIM(DATOS_FORMS!AI131),ESCALAS!$A$25:$B$30,2,0),"?"))</f>
        <v/>
      </c>
      <c r="AJ131" s="22" t="str">
        <f>IF(DATOS_FORMS!AJ131="","",IFERROR(VLOOKUP(TRIM(DATOS_FORMS!AJ131),ESCALAS!$A$25:$B$30,2,0),"?"))</f>
        <v/>
      </c>
      <c r="AK131" s="22" t="str">
        <f>IF(DATOS_FORMS!AK131="","",IFERROR(VLOOKUP(TRIM(DATOS_FORMS!AK131),ESCALAS!$A$25:$B$30,2,0),"?"))</f>
        <v/>
      </c>
      <c r="AL131" s="22" t="str">
        <f>IF(DATOS_FORMS!AL131="","",IFERROR(VLOOKUP(TRIM(DATOS_FORMS!AL131),ESCALAS!$A$25:$B$30,2,0),"?"))</f>
        <v/>
      </c>
      <c r="AM131" s="22" t="str">
        <f>IF(DATOS_FORMS!AM131="","",IFERROR(VLOOKUP(TRIM(DATOS_FORMS!AM131),ESCALAS!$A$35:$B$41,2,0),"?"))</f>
        <v/>
      </c>
      <c r="AN131" s="22" t="str">
        <f>IF(DATOS_FORMS!AN131="","",IFERROR(VLOOKUP(TRIM(DATOS_FORMS!AN131),ESCALAS!$A$35:$B$41,2,0),"?"))</f>
        <v/>
      </c>
      <c r="AO131" s="22" t="str">
        <f>IF(DATOS_FORMS!AO131="","",IFERROR(VLOOKUP(TRIM(DATOS_FORMS!AO131),ESCALAS!$A$35:$B$41,2,0),"?"))</f>
        <v/>
      </c>
      <c r="AP131" s="22" t="str">
        <f>IF(DATOS_FORMS!AP131="","",IFERROR(VLOOKUP(TRIM(DATOS_FORMS!AP131),ESCALAS!$A$35:$B$41,2,0),"?"))</f>
        <v/>
      </c>
      <c r="AQ131" s="22" t="str">
        <f>IF(DATOS_FORMS!AQ131="","",IFERROR(VLOOKUP(TRIM(DATOS_FORMS!AQ131),ESCALAS!$A$35:$B$41,2,0),"?"))</f>
        <v/>
      </c>
      <c r="AR131" s="22" t="str">
        <f>IF(DATOS_FORMS!AR131="","",IFERROR(VLOOKUP(TRIM(DATOS_FORMS!AR131),ESCALAS!$A$35:$B$41,2,0),"?"))</f>
        <v/>
      </c>
      <c r="AS131" s="22" t="str">
        <f>IF(DATOS_FORMS!AS131="","",IFERROR(VLOOKUP(TRIM(DATOS_FORMS!AS131),ESCALAS!$A$35:$B$41,2,0),"?"))</f>
        <v/>
      </c>
      <c r="AT131" s="22" t="str">
        <f>IF(DATOS_FORMS!AT131="","",IFERROR(VLOOKUP(TRIM(DATOS_FORMS!AT131),ESCALAS!$A$35:$B$41,2,0),"?"))</f>
        <v/>
      </c>
      <c r="AU131" s="22" t="str">
        <f>IF(DATOS_FORMS!AU131="","",IFERROR(VLOOKUP(TRIM(DATOS_FORMS!AU131),ESCALAS!$A$35:$B$41,2,0),"?"))</f>
        <v/>
      </c>
      <c r="AV131" s="22" t="str">
        <f>IF(DATOS_FORMS!AV131="","",IFERROR(VLOOKUP(TRIM(DATOS_FORMS!AV131),ESCALAS!$A$46:$B$49,2,0),"?"))</f>
        <v/>
      </c>
      <c r="AW131" s="22" t="str">
        <f>IF(DATOS_FORMS!AW131="","",IFERROR(VLOOKUP(TRIM(DATOS_FORMS!AW131),ESCALAS!$A$46:$B$49,2,0),"?"))</f>
        <v/>
      </c>
      <c r="AX131" s="22" t="str">
        <f>IF(DATOS_FORMS!AX131="","",IFERROR(VLOOKUP(TRIM(DATOS_FORMS!AX131),ESCALAS!$A$46:$B$49,2,0),"?"))</f>
        <v/>
      </c>
      <c r="AY131" s="22" t="str">
        <f>IF(DATOS_FORMS!AY131="","",IFERROR(VLOOKUP(TRIM(DATOS_FORMS!AY131),ESCALAS!$A$46:$B$49,2,0),"?"))</f>
        <v/>
      </c>
      <c r="AZ131" s="22" t="str">
        <f>IF(DATOS_FORMS!AZ131="","",IFERROR(VLOOKUP(TRIM(DATOS_FORMS!AZ131),ESCALAS!$A$46:$B$49,2,0),"?"))</f>
        <v/>
      </c>
      <c r="BA131" s="22" t="str">
        <f>IF(DATOS_FORMS!BA131="","",IFERROR(VLOOKUP(TRIM(DATOS_FORMS!BA131),ESCALAS!$A$46:$B$49,2,0),"?"))</f>
        <v/>
      </c>
      <c r="BB131" s="22" t="str">
        <f>IF(DATOS_FORMS!BB131="","",IFERROR(VLOOKUP(TRIM(DATOS_FORMS!BB131),ESCALAS!$A$46:$B$49,2,0),"?"))</f>
        <v/>
      </c>
      <c r="BC131" s="22" t="str">
        <f>IF(DATOS_FORMS!BC131="","",IFERROR(VLOOKUP(TRIM(DATOS_FORMS!BC131),ESCALAS!$A$46:$B$49,2,0),"?"))</f>
        <v/>
      </c>
      <c r="BD131" s="22" t="str">
        <f>IF(DATOS_FORMS!BD131="","",IFERROR(VLOOKUP(TRIM(DATOS_FORMS!BD131),ESCALAS!$A$46:$B$49,2,0),"?"))</f>
        <v/>
      </c>
      <c r="BE131" s="22" t="str">
        <f>IF(DATOS_FORMS!BE131="","",IFERROR(VLOOKUP(TRIM(DATOS_FORMS!BE131),ESCALAS!$A$46:$B$49,2,0),"?"))</f>
        <v/>
      </c>
      <c r="BF131" s="22" t="str">
        <f>IF(DATOS_FORMS!BF131="","",IFERROR(VLOOKUP(TRIM(DATOS_FORMS!BF131),ESCALAS!$A$46:$B$49,2,0),"?"))</f>
        <v/>
      </c>
      <c r="BG131" s="22" t="str">
        <f>IF(DATOS_FORMS!BG131="","",IFERROR(VLOOKUP(TRIM(DATOS_FORMS!BG131),ESCALAS!$A$46:$B$49,2,0),"?"))</f>
        <v/>
      </c>
      <c r="BH131" s="22" t="str">
        <f>IF(DATOS_FORMS!BH131="","",IFERROR(VLOOKUP(TRIM(DATOS_FORMS!BH131),ESCALAS!$A$46:$B$49,2,0),"?"))</f>
        <v/>
      </c>
      <c r="BI131" s="22" t="str">
        <f>IF(DATOS_FORMS!BI131="","",IFERROR(VLOOKUP(TRIM(DATOS_FORMS!BI131),ESCALAS!$A$46:$B$49,2,0),"?"))</f>
        <v/>
      </c>
      <c r="BJ131" s="22" t="str">
        <f>IF(DATOS_FORMS!BJ131="","",IFERROR(VLOOKUP(TRIM(DATOS_FORMS!BJ131),ESCALAS!$A$46:$B$49,2,0),"?"))</f>
        <v/>
      </c>
    </row>
    <row r="132" spans="1:62" x14ac:dyDescent="0.25">
      <c r="A132" s="22" t="str">
        <f>IF(DATOS_FORMS!B132="","",ROW()-1)</f>
        <v/>
      </c>
      <c r="B132" s="22" t="str">
        <f>IF(DATOS_FORMS!B132="","",IFERROR(VALUE(TRIM(DATOS_FORMS!B132)),IFERROR(VALUE(LEFT(TRIM(DATOS_FORMS!B132),FIND(" ",TRIM(DATOS_FORMS!B132)&amp;" ")-1)),"?")))</f>
        <v/>
      </c>
      <c r="C132" s="22" t="str">
        <f>IF(DATOS_FORMS!C132="","",IFERROR(VLOOKUP(TRIM(DATOS_FORMS!C132),ESCALAS!$A$54:$B$55,2,0),"?"))</f>
        <v/>
      </c>
      <c r="D132" s="22" t="str">
        <f>IF(DATOS_FORMS!D132="","",IFERROR(VLOOKUP(TRIM(DATOS_FORMS!D132),ESCALAS!$A$67:$B$68,2,0),"?"))</f>
        <v/>
      </c>
      <c r="E132" s="23" t="str">
        <f>IF(DATOS_FORMS!E132="","",DATOS_FORMS!E132)</f>
        <v/>
      </c>
      <c r="F132" s="23" t="str">
        <f>IF(DATOS_FORMS!F132="","",DATOS_FORMS!F132)</f>
        <v/>
      </c>
      <c r="G132" s="22" t="str">
        <f>IF(DATOS_FORMS!G132="","",IFERROR(VLOOKUP(TRIM(DATOS_FORMS!G132),ESCALAS!$A$60:$B$62,2,0),"?"))</f>
        <v/>
      </c>
      <c r="H132" s="23" t="str">
        <f>IF(DATOS_FORMS!H132="","",DATOS_FORMS!H132)</f>
        <v/>
      </c>
      <c r="I132" s="22" t="str">
        <f>IF(DATOS_FORMS!I132="","",IFERROR(VLOOKUP(TRIM(DATOS_FORMS!I132),ESCALAS!$A$60:$B$62,2,0),"?"))</f>
        <v/>
      </c>
      <c r="J132" s="22" t="str">
        <f>IF(DATOS_FORMS!J132="","",IFERROR(VLOOKUP(TRIM(DATOS_FORMS!J132),ESCALAS!$A$73:$B$86,2,0),7))</f>
        <v/>
      </c>
      <c r="K132" s="22" t="str">
        <f>IF(DATOS_FORMS!K132="","",IFERROR(VLOOKUP(TRIM(DATOS_FORMS!K132),ESCALAS!$A$6:$B$12,2,0),"?"))</f>
        <v/>
      </c>
      <c r="L132" s="22" t="str">
        <f>IF(DATOS_FORMS!L132="","",IFERROR(VLOOKUP(TRIM(DATOS_FORMS!L132),ESCALAS!$A$6:$B$12,2,0),"?"))</f>
        <v/>
      </c>
      <c r="M132" s="22" t="str">
        <f>IF(DATOS_FORMS!M132="","",IFERROR(VLOOKUP(TRIM(DATOS_FORMS!M132),ESCALAS!$A$6:$B$12,2,0),"?"))</f>
        <v/>
      </c>
      <c r="N132" s="22" t="str">
        <f>IF(DATOS_FORMS!N132="","",IFERROR(VLOOKUP(TRIM(DATOS_FORMS!N132),ESCALAS!$A$6:$B$12,2,0),"?"))</f>
        <v/>
      </c>
      <c r="O132" s="22" t="str">
        <f>IF(DATOS_FORMS!O132="","",IFERROR(VLOOKUP(TRIM(DATOS_FORMS!O132),ESCALAS!$A$6:$B$12,2,0),"?"))</f>
        <v/>
      </c>
      <c r="P132" s="22" t="str">
        <f>IF(DATOS_FORMS!P132="","",IFERROR(VLOOKUP(TRIM(DATOS_FORMS!P132),ESCALAS!$A$6:$B$12,2,0),"?"))</f>
        <v/>
      </c>
      <c r="Q132" s="22" t="str">
        <f>IF(DATOS_FORMS!Q132="","",IFERROR(VLOOKUP(TRIM(DATOS_FORMS!Q132),ESCALAS!$A$6:$B$12,2,0),"?"))</f>
        <v/>
      </c>
      <c r="R132" s="22" t="str">
        <f>IF(DATOS_FORMS!R132="","",IFERROR(VLOOKUP(TRIM(DATOS_FORMS!R132),ESCALAS!$A$6:$B$12,2,0),"?"))</f>
        <v/>
      </c>
      <c r="S132" s="22" t="str">
        <f>IF(DATOS_FORMS!S132="","",IFERROR(VLOOKUP(TRIM(DATOS_FORMS!S132),ESCALAS!$A$6:$B$12,2,0),"?"))</f>
        <v/>
      </c>
      <c r="T132" s="22" t="str">
        <f>IF(DATOS_FORMS!T132="","",IFERROR(VLOOKUP(TRIM(DATOS_FORMS!T132),ESCALAS!$A$6:$B$12,2,0),"?"))</f>
        <v/>
      </c>
      <c r="U132" s="22" t="str">
        <f>IF(DATOS_FORMS!U132="","",IFERROR(VLOOKUP(TRIM(DATOS_FORMS!U132),ESCALAS!$A$17:$B$20,2,0),"?"))</f>
        <v/>
      </c>
      <c r="V132" s="22" t="str">
        <f>IF(DATOS_FORMS!V132="","",IFERROR(VLOOKUP(TRIM(DATOS_FORMS!V132),ESCALAS!$A$17:$B$20,2,0),"?"))</f>
        <v/>
      </c>
      <c r="W132" s="22" t="str">
        <f>IF(DATOS_FORMS!W132="","",IFERROR(VLOOKUP(TRIM(DATOS_FORMS!W132),ESCALAS!$A$17:$B$20,2,0),"?"))</f>
        <v/>
      </c>
      <c r="X132" s="22" t="str">
        <f>IF(DATOS_FORMS!X132="","",IFERROR(VLOOKUP(TRIM(DATOS_FORMS!X132),ESCALAS!$A$17:$B$20,2,0),"?"))</f>
        <v/>
      </c>
      <c r="Y132" s="22" t="str">
        <f>IF(DATOS_FORMS!Y132="","",IFERROR(VLOOKUP(TRIM(DATOS_FORMS!Y132),ESCALAS!$A$17:$B$20,2,0),"?"))</f>
        <v/>
      </c>
      <c r="Z132" s="22" t="str">
        <f>IF(DATOS_FORMS!Z132="","",IFERROR(VLOOKUP(TRIM(DATOS_FORMS!Z132),ESCALAS!$A$17:$B$20,2,0),"?"))</f>
        <v/>
      </c>
      <c r="AA132" s="22" t="str">
        <f>IF(DATOS_FORMS!AA132="","",IFERROR(VLOOKUP(TRIM(DATOS_FORMS!AA132),ESCALAS!$A$17:$B$20,2,0),"?"))</f>
        <v/>
      </c>
      <c r="AB132" s="22" t="str">
        <f>IF(DATOS_FORMS!AB132="","",IFERROR(VLOOKUP(TRIM(DATOS_FORMS!AB132),ESCALAS!$A$17:$B$20,2,0),"?"))</f>
        <v/>
      </c>
      <c r="AC132" s="22" t="str">
        <f>IF(DATOS_FORMS!AC132="","",IFERROR(VLOOKUP(TRIM(DATOS_FORMS!AC132),ESCALAS!$A$25:$B$30,2,0),"?"))</f>
        <v/>
      </c>
      <c r="AD132" s="22" t="str">
        <f>IF(DATOS_FORMS!AD132="","",IFERROR(VLOOKUP(TRIM(DATOS_FORMS!AD132),ESCALAS!$A$25:$B$30,2,0),"?"))</f>
        <v/>
      </c>
      <c r="AE132" s="22" t="str">
        <f>IF(DATOS_FORMS!AE132="","",IFERROR(VLOOKUP(TRIM(DATOS_FORMS!AE132),ESCALAS!$A$25:$B$30,2,0),"?"))</f>
        <v/>
      </c>
      <c r="AF132" s="22" t="str">
        <f>IF(DATOS_FORMS!AF132="","",IFERROR(VLOOKUP(TRIM(DATOS_FORMS!AF132),ESCALAS!$A$25:$B$30,2,0),"?"))</f>
        <v/>
      </c>
      <c r="AG132" s="22" t="str">
        <f>IF(DATOS_FORMS!AG132="","",IFERROR(VLOOKUP(TRIM(DATOS_FORMS!AG132),ESCALAS!$A$25:$B$30,2,0),"?"))</f>
        <v/>
      </c>
      <c r="AH132" s="22" t="str">
        <f>IF(DATOS_FORMS!AH132="","",IFERROR(VLOOKUP(TRIM(DATOS_FORMS!AH132),ESCALAS!$A$25:$B$30,2,0),"?"))</f>
        <v/>
      </c>
      <c r="AI132" s="22" t="str">
        <f>IF(DATOS_FORMS!AI132="","",IFERROR(VLOOKUP(TRIM(DATOS_FORMS!AI132),ESCALAS!$A$25:$B$30,2,0),"?"))</f>
        <v/>
      </c>
      <c r="AJ132" s="22" t="str">
        <f>IF(DATOS_FORMS!AJ132="","",IFERROR(VLOOKUP(TRIM(DATOS_FORMS!AJ132),ESCALAS!$A$25:$B$30,2,0),"?"))</f>
        <v/>
      </c>
      <c r="AK132" s="22" t="str">
        <f>IF(DATOS_FORMS!AK132="","",IFERROR(VLOOKUP(TRIM(DATOS_FORMS!AK132),ESCALAS!$A$25:$B$30,2,0),"?"))</f>
        <v/>
      </c>
      <c r="AL132" s="22" t="str">
        <f>IF(DATOS_FORMS!AL132="","",IFERROR(VLOOKUP(TRIM(DATOS_FORMS!AL132),ESCALAS!$A$25:$B$30,2,0),"?"))</f>
        <v/>
      </c>
      <c r="AM132" s="22" t="str">
        <f>IF(DATOS_FORMS!AM132="","",IFERROR(VLOOKUP(TRIM(DATOS_FORMS!AM132),ESCALAS!$A$35:$B$41,2,0),"?"))</f>
        <v/>
      </c>
      <c r="AN132" s="22" t="str">
        <f>IF(DATOS_FORMS!AN132="","",IFERROR(VLOOKUP(TRIM(DATOS_FORMS!AN132),ESCALAS!$A$35:$B$41,2,0),"?"))</f>
        <v/>
      </c>
      <c r="AO132" s="22" t="str">
        <f>IF(DATOS_FORMS!AO132="","",IFERROR(VLOOKUP(TRIM(DATOS_FORMS!AO132),ESCALAS!$A$35:$B$41,2,0),"?"))</f>
        <v/>
      </c>
      <c r="AP132" s="22" t="str">
        <f>IF(DATOS_FORMS!AP132="","",IFERROR(VLOOKUP(TRIM(DATOS_FORMS!AP132),ESCALAS!$A$35:$B$41,2,0),"?"))</f>
        <v/>
      </c>
      <c r="AQ132" s="22" t="str">
        <f>IF(DATOS_FORMS!AQ132="","",IFERROR(VLOOKUP(TRIM(DATOS_FORMS!AQ132),ESCALAS!$A$35:$B$41,2,0),"?"))</f>
        <v/>
      </c>
      <c r="AR132" s="22" t="str">
        <f>IF(DATOS_FORMS!AR132="","",IFERROR(VLOOKUP(TRIM(DATOS_FORMS!AR132),ESCALAS!$A$35:$B$41,2,0),"?"))</f>
        <v/>
      </c>
      <c r="AS132" s="22" t="str">
        <f>IF(DATOS_FORMS!AS132="","",IFERROR(VLOOKUP(TRIM(DATOS_FORMS!AS132),ESCALAS!$A$35:$B$41,2,0),"?"))</f>
        <v/>
      </c>
      <c r="AT132" s="22" t="str">
        <f>IF(DATOS_FORMS!AT132="","",IFERROR(VLOOKUP(TRIM(DATOS_FORMS!AT132),ESCALAS!$A$35:$B$41,2,0),"?"))</f>
        <v/>
      </c>
      <c r="AU132" s="22" t="str">
        <f>IF(DATOS_FORMS!AU132="","",IFERROR(VLOOKUP(TRIM(DATOS_FORMS!AU132),ESCALAS!$A$35:$B$41,2,0),"?"))</f>
        <v/>
      </c>
      <c r="AV132" s="22" t="str">
        <f>IF(DATOS_FORMS!AV132="","",IFERROR(VLOOKUP(TRIM(DATOS_FORMS!AV132),ESCALAS!$A$46:$B$49,2,0),"?"))</f>
        <v/>
      </c>
      <c r="AW132" s="22" t="str">
        <f>IF(DATOS_FORMS!AW132="","",IFERROR(VLOOKUP(TRIM(DATOS_FORMS!AW132),ESCALAS!$A$46:$B$49,2,0),"?"))</f>
        <v/>
      </c>
      <c r="AX132" s="22" t="str">
        <f>IF(DATOS_FORMS!AX132="","",IFERROR(VLOOKUP(TRIM(DATOS_FORMS!AX132),ESCALAS!$A$46:$B$49,2,0),"?"))</f>
        <v/>
      </c>
      <c r="AY132" s="22" t="str">
        <f>IF(DATOS_FORMS!AY132="","",IFERROR(VLOOKUP(TRIM(DATOS_FORMS!AY132),ESCALAS!$A$46:$B$49,2,0),"?"))</f>
        <v/>
      </c>
      <c r="AZ132" s="22" t="str">
        <f>IF(DATOS_FORMS!AZ132="","",IFERROR(VLOOKUP(TRIM(DATOS_FORMS!AZ132),ESCALAS!$A$46:$B$49,2,0),"?"))</f>
        <v/>
      </c>
      <c r="BA132" s="22" t="str">
        <f>IF(DATOS_FORMS!BA132="","",IFERROR(VLOOKUP(TRIM(DATOS_FORMS!BA132),ESCALAS!$A$46:$B$49,2,0),"?"))</f>
        <v/>
      </c>
      <c r="BB132" s="22" t="str">
        <f>IF(DATOS_FORMS!BB132="","",IFERROR(VLOOKUP(TRIM(DATOS_FORMS!BB132),ESCALAS!$A$46:$B$49,2,0),"?"))</f>
        <v/>
      </c>
      <c r="BC132" s="22" t="str">
        <f>IF(DATOS_FORMS!BC132="","",IFERROR(VLOOKUP(TRIM(DATOS_FORMS!BC132),ESCALAS!$A$46:$B$49,2,0),"?"))</f>
        <v/>
      </c>
      <c r="BD132" s="22" t="str">
        <f>IF(DATOS_FORMS!BD132="","",IFERROR(VLOOKUP(TRIM(DATOS_FORMS!BD132),ESCALAS!$A$46:$B$49,2,0),"?"))</f>
        <v/>
      </c>
      <c r="BE132" s="22" t="str">
        <f>IF(DATOS_FORMS!BE132="","",IFERROR(VLOOKUP(TRIM(DATOS_FORMS!BE132),ESCALAS!$A$46:$B$49,2,0),"?"))</f>
        <v/>
      </c>
      <c r="BF132" s="22" t="str">
        <f>IF(DATOS_FORMS!BF132="","",IFERROR(VLOOKUP(TRIM(DATOS_FORMS!BF132),ESCALAS!$A$46:$B$49,2,0),"?"))</f>
        <v/>
      </c>
      <c r="BG132" s="22" t="str">
        <f>IF(DATOS_FORMS!BG132="","",IFERROR(VLOOKUP(TRIM(DATOS_FORMS!BG132),ESCALAS!$A$46:$B$49,2,0),"?"))</f>
        <v/>
      </c>
      <c r="BH132" s="22" t="str">
        <f>IF(DATOS_FORMS!BH132="","",IFERROR(VLOOKUP(TRIM(DATOS_FORMS!BH132),ESCALAS!$A$46:$B$49,2,0),"?"))</f>
        <v/>
      </c>
      <c r="BI132" s="22" t="str">
        <f>IF(DATOS_FORMS!BI132="","",IFERROR(VLOOKUP(TRIM(DATOS_FORMS!BI132),ESCALAS!$A$46:$B$49,2,0),"?"))</f>
        <v/>
      </c>
      <c r="BJ132" s="22" t="str">
        <f>IF(DATOS_FORMS!BJ132="","",IFERROR(VLOOKUP(TRIM(DATOS_FORMS!BJ132),ESCALAS!$A$46:$B$49,2,0),"?"))</f>
        <v/>
      </c>
    </row>
    <row r="133" spans="1:62" x14ac:dyDescent="0.25">
      <c r="A133" s="22" t="str">
        <f>IF(DATOS_FORMS!B133="","",ROW()-1)</f>
        <v/>
      </c>
      <c r="B133" s="22" t="str">
        <f>IF(DATOS_FORMS!B133="","",IFERROR(VALUE(TRIM(DATOS_FORMS!B133)),IFERROR(VALUE(LEFT(TRIM(DATOS_FORMS!B133),FIND(" ",TRIM(DATOS_FORMS!B133)&amp;" ")-1)),"?")))</f>
        <v/>
      </c>
      <c r="C133" s="22" t="str">
        <f>IF(DATOS_FORMS!C133="","",IFERROR(VLOOKUP(TRIM(DATOS_FORMS!C133),ESCALAS!$A$54:$B$55,2,0),"?"))</f>
        <v/>
      </c>
      <c r="D133" s="22" t="str">
        <f>IF(DATOS_FORMS!D133="","",IFERROR(VLOOKUP(TRIM(DATOS_FORMS!D133),ESCALAS!$A$67:$B$68,2,0),"?"))</f>
        <v/>
      </c>
      <c r="E133" s="23" t="str">
        <f>IF(DATOS_FORMS!E133="","",DATOS_FORMS!E133)</f>
        <v/>
      </c>
      <c r="F133" s="23" t="str">
        <f>IF(DATOS_FORMS!F133="","",DATOS_FORMS!F133)</f>
        <v/>
      </c>
      <c r="G133" s="22" t="str">
        <f>IF(DATOS_FORMS!G133="","",IFERROR(VLOOKUP(TRIM(DATOS_FORMS!G133),ESCALAS!$A$60:$B$62,2,0),"?"))</f>
        <v/>
      </c>
      <c r="H133" s="23" t="str">
        <f>IF(DATOS_FORMS!H133="","",DATOS_FORMS!H133)</f>
        <v/>
      </c>
      <c r="I133" s="22" t="str">
        <f>IF(DATOS_FORMS!I133="","",IFERROR(VLOOKUP(TRIM(DATOS_FORMS!I133),ESCALAS!$A$60:$B$62,2,0),"?"))</f>
        <v/>
      </c>
      <c r="J133" s="22" t="str">
        <f>IF(DATOS_FORMS!J133="","",IFERROR(VLOOKUP(TRIM(DATOS_FORMS!J133),ESCALAS!$A$73:$B$86,2,0),7))</f>
        <v/>
      </c>
      <c r="K133" s="22" t="str">
        <f>IF(DATOS_FORMS!K133="","",IFERROR(VLOOKUP(TRIM(DATOS_FORMS!K133),ESCALAS!$A$6:$B$12,2,0),"?"))</f>
        <v/>
      </c>
      <c r="L133" s="22" t="str">
        <f>IF(DATOS_FORMS!L133="","",IFERROR(VLOOKUP(TRIM(DATOS_FORMS!L133),ESCALAS!$A$6:$B$12,2,0),"?"))</f>
        <v/>
      </c>
      <c r="M133" s="22" t="str">
        <f>IF(DATOS_FORMS!M133="","",IFERROR(VLOOKUP(TRIM(DATOS_FORMS!M133),ESCALAS!$A$6:$B$12,2,0),"?"))</f>
        <v/>
      </c>
      <c r="N133" s="22" t="str">
        <f>IF(DATOS_FORMS!N133="","",IFERROR(VLOOKUP(TRIM(DATOS_FORMS!N133),ESCALAS!$A$6:$B$12,2,0),"?"))</f>
        <v/>
      </c>
      <c r="O133" s="22" t="str">
        <f>IF(DATOS_FORMS!O133="","",IFERROR(VLOOKUP(TRIM(DATOS_FORMS!O133),ESCALAS!$A$6:$B$12,2,0),"?"))</f>
        <v/>
      </c>
      <c r="P133" s="22" t="str">
        <f>IF(DATOS_FORMS!P133="","",IFERROR(VLOOKUP(TRIM(DATOS_FORMS!P133),ESCALAS!$A$6:$B$12,2,0),"?"))</f>
        <v/>
      </c>
      <c r="Q133" s="22" t="str">
        <f>IF(DATOS_FORMS!Q133="","",IFERROR(VLOOKUP(TRIM(DATOS_FORMS!Q133),ESCALAS!$A$6:$B$12,2,0),"?"))</f>
        <v/>
      </c>
      <c r="R133" s="22" t="str">
        <f>IF(DATOS_FORMS!R133="","",IFERROR(VLOOKUP(TRIM(DATOS_FORMS!R133),ESCALAS!$A$6:$B$12,2,0),"?"))</f>
        <v/>
      </c>
      <c r="S133" s="22" t="str">
        <f>IF(DATOS_FORMS!S133="","",IFERROR(VLOOKUP(TRIM(DATOS_FORMS!S133),ESCALAS!$A$6:$B$12,2,0),"?"))</f>
        <v/>
      </c>
      <c r="T133" s="22" t="str">
        <f>IF(DATOS_FORMS!T133="","",IFERROR(VLOOKUP(TRIM(DATOS_FORMS!T133),ESCALAS!$A$6:$B$12,2,0),"?"))</f>
        <v/>
      </c>
      <c r="U133" s="22" t="str">
        <f>IF(DATOS_FORMS!U133="","",IFERROR(VLOOKUP(TRIM(DATOS_FORMS!U133),ESCALAS!$A$17:$B$20,2,0),"?"))</f>
        <v/>
      </c>
      <c r="V133" s="22" t="str">
        <f>IF(DATOS_FORMS!V133="","",IFERROR(VLOOKUP(TRIM(DATOS_FORMS!V133),ESCALAS!$A$17:$B$20,2,0),"?"))</f>
        <v/>
      </c>
      <c r="W133" s="22" t="str">
        <f>IF(DATOS_FORMS!W133="","",IFERROR(VLOOKUP(TRIM(DATOS_FORMS!W133),ESCALAS!$A$17:$B$20,2,0),"?"))</f>
        <v/>
      </c>
      <c r="X133" s="22" t="str">
        <f>IF(DATOS_FORMS!X133="","",IFERROR(VLOOKUP(TRIM(DATOS_FORMS!X133),ESCALAS!$A$17:$B$20,2,0),"?"))</f>
        <v/>
      </c>
      <c r="Y133" s="22" t="str">
        <f>IF(DATOS_FORMS!Y133="","",IFERROR(VLOOKUP(TRIM(DATOS_FORMS!Y133),ESCALAS!$A$17:$B$20,2,0),"?"))</f>
        <v/>
      </c>
      <c r="Z133" s="22" t="str">
        <f>IF(DATOS_FORMS!Z133="","",IFERROR(VLOOKUP(TRIM(DATOS_FORMS!Z133),ESCALAS!$A$17:$B$20,2,0),"?"))</f>
        <v/>
      </c>
      <c r="AA133" s="22" t="str">
        <f>IF(DATOS_FORMS!AA133="","",IFERROR(VLOOKUP(TRIM(DATOS_FORMS!AA133),ESCALAS!$A$17:$B$20,2,0),"?"))</f>
        <v/>
      </c>
      <c r="AB133" s="22" t="str">
        <f>IF(DATOS_FORMS!AB133="","",IFERROR(VLOOKUP(TRIM(DATOS_FORMS!AB133),ESCALAS!$A$17:$B$20,2,0),"?"))</f>
        <v/>
      </c>
      <c r="AC133" s="22" t="str">
        <f>IF(DATOS_FORMS!AC133="","",IFERROR(VLOOKUP(TRIM(DATOS_FORMS!AC133),ESCALAS!$A$25:$B$30,2,0),"?"))</f>
        <v/>
      </c>
      <c r="AD133" s="22" t="str">
        <f>IF(DATOS_FORMS!AD133="","",IFERROR(VLOOKUP(TRIM(DATOS_FORMS!AD133),ESCALAS!$A$25:$B$30,2,0),"?"))</f>
        <v/>
      </c>
      <c r="AE133" s="22" t="str">
        <f>IF(DATOS_FORMS!AE133="","",IFERROR(VLOOKUP(TRIM(DATOS_FORMS!AE133),ESCALAS!$A$25:$B$30,2,0),"?"))</f>
        <v/>
      </c>
      <c r="AF133" s="22" t="str">
        <f>IF(DATOS_FORMS!AF133="","",IFERROR(VLOOKUP(TRIM(DATOS_FORMS!AF133),ESCALAS!$A$25:$B$30,2,0),"?"))</f>
        <v/>
      </c>
      <c r="AG133" s="22" t="str">
        <f>IF(DATOS_FORMS!AG133="","",IFERROR(VLOOKUP(TRIM(DATOS_FORMS!AG133),ESCALAS!$A$25:$B$30,2,0),"?"))</f>
        <v/>
      </c>
      <c r="AH133" s="22" t="str">
        <f>IF(DATOS_FORMS!AH133="","",IFERROR(VLOOKUP(TRIM(DATOS_FORMS!AH133),ESCALAS!$A$25:$B$30,2,0),"?"))</f>
        <v/>
      </c>
      <c r="AI133" s="22" t="str">
        <f>IF(DATOS_FORMS!AI133="","",IFERROR(VLOOKUP(TRIM(DATOS_FORMS!AI133),ESCALAS!$A$25:$B$30,2,0),"?"))</f>
        <v/>
      </c>
      <c r="AJ133" s="22" t="str">
        <f>IF(DATOS_FORMS!AJ133="","",IFERROR(VLOOKUP(TRIM(DATOS_FORMS!AJ133),ESCALAS!$A$25:$B$30,2,0),"?"))</f>
        <v/>
      </c>
      <c r="AK133" s="22" t="str">
        <f>IF(DATOS_FORMS!AK133="","",IFERROR(VLOOKUP(TRIM(DATOS_FORMS!AK133),ESCALAS!$A$25:$B$30,2,0),"?"))</f>
        <v/>
      </c>
      <c r="AL133" s="22" t="str">
        <f>IF(DATOS_FORMS!AL133="","",IFERROR(VLOOKUP(TRIM(DATOS_FORMS!AL133),ESCALAS!$A$25:$B$30,2,0),"?"))</f>
        <v/>
      </c>
      <c r="AM133" s="22" t="str">
        <f>IF(DATOS_FORMS!AM133="","",IFERROR(VLOOKUP(TRIM(DATOS_FORMS!AM133),ESCALAS!$A$35:$B$41,2,0),"?"))</f>
        <v/>
      </c>
      <c r="AN133" s="22" t="str">
        <f>IF(DATOS_FORMS!AN133="","",IFERROR(VLOOKUP(TRIM(DATOS_FORMS!AN133),ESCALAS!$A$35:$B$41,2,0),"?"))</f>
        <v/>
      </c>
      <c r="AO133" s="22" t="str">
        <f>IF(DATOS_FORMS!AO133="","",IFERROR(VLOOKUP(TRIM(DATOS_FORMS!AO133),ESCALAS!$A$35:$B$41,2,0),"?"))</f>
        <v/>
      </c>
      <c r="AP133" s="22" t="str">
        <f>IF(DATOS_FORMS!AP133="","",IFERROR(VLOOKUP(TRIM(DATOS_FORMS!AP133),ESCALAS!$A$35:$B$41,2,0),"?"))</f>
        <v/>
      </c>
      <c r="AQ133" s="22" t="str">
        <f>IF(DATOS_FORMS!AQ133="","",IFERROR(VLOOKUP(TRIM(DATOS_FORMS!AQ133),ESCALAS!$A$35:$B$41,2,0),"?"))</f>
        <v/>
      </c>
      <c r="AR133" s="22" t="str">
        <f>IF(DATOS_FORMS!AR133="","",IFERROR(VLOOKUP(TRIM(DATOS_FORMS!AR133),ESCALAS!$A$35:$B$41,2,0),"?"))</f>
        <v/>
      </c>
      <c r="AS133" s="22" t="str">
        <f>IF(DATOS_FORMS!AS133="","",IFERROR(VLOOKUP(TRIM(DATOS_FORMS!AS133),ESCALAS!$A$35:$B$41,2,0),"?"))</f>
        <v/>
      </c>
      <c r="AT133" s="22" t="str">
        <f>IF(DATOS_FORMS!AT133="","",IFERROR(VLOOKUP(TRIM(DATOS_FORMS!AT133),ESCALAS!$A$35:$B$41,2,0),"?"))</f>
        <v/>
      </c>
      <c r="AU133" s="22" t="str">
        <f>IF(DATOS_FORMS!AU133="","",IFERROR(VLOOKUP(TRIM(DATOS_FORMS!AU133),ESCALAS!$A$35:$B$41,2,0),"?"))</f>
        <v/>
      </c>
      <c r="AV133" s="22" t="str">
        <f>IF(DATOS_FORMS!AV133="","",IFERROR(VLOOKUP(TRIM(DATOS_FORMS!AV133),ESCALAS!$A$46:$B$49,2,0),"?"))</f>
        <v/>
      </c>
      <c r="AW133" s="22" t="str">
        <f>IF(DATOS_FORMS!AW133="","",IFERROR(VLOOKUP(TRIM(DATOS_FORMS!AW133),ESCALAS!$A$46:$B$49,2,0),"?"))</f>
        <v/>
      </c>
      <c r="AX133" s="22" t="str">
        <f>IF(DATOS_FORMS!AX133="","",IFERROR(VLOOKUP(TRIM(DATOS_FORMS!AX133),ESCALAS!$A$46:$B$49,2,0),"?"))</f>
        <v/>
      </c>
      <c r="AY133" s="22" t="str">
        <f>IF(DATOS_FORMS!AY133="","",IFERROR(VLOOKUP(TRIM(DATOS_FORMS!AY133),ESCALAS!$A$46:$B$49,2,0),"?"))</f>
        <v/>
      </c>
      <c r="AZ133" s="22" t="str">
        <f>IF(DATOS_FORMS!AZ133="","",IFERROR(VLOOKUP(TRIM(DATOS_FORMS!AZ133),ESCALAS!$A$46:$B$49,2,0),"?"))</f>
        <v/>
      </c>
      <c r="BA133" s="22" t="str">
        <f>IF(DATOS_FORMS!BA133="","",IFERROR(VLOOKUP(TRIM(DATOS_FORMS!BA133),ESCALAS!$A$46:$B$49,2,0),"?"))</f>
        <v/>
      </c>
      <c r="BB133" s="22" t="str">
        <f>IF(DATOS_FORMS!BB133="","",IFERROR(VLOOKUP(TRIM(DATOS_FORMS!BB133),ESCALAS!$A$46:$B$49,2,0),"?"))</f>
        <v/>
      </c>
      <c r="BC133" s="22" t="str">
        <f>IF(DATOS_FORMS!BC133="","",IFERROR(VLOOKUP(TRIM(DATOS_FORMS!BC133),ESCALAS!$A$46:$B$49,2,0),"?"))</f>
        <v/>
      </c>
      <c r="BD133" s="22" t="str">
        <f>IF(DATOS_FORMS!BD133="","",IFERROR(VLOOKUP(TRIM(DATOS_FORMS!BD133),ESCALAS!$A$46:$B$49,2,0),"?"))</f>
        <v/>
      </c>
      <c r="BE133" s="22" t="str">
        <f>IF(DATOS_FORMS!BE133="","",IFERROR(VLOOKUP(TRIM(DATOS_FORMS!BE133),ESCALAS!$A$46:$B$49,2,0),"?"))</f>
        <v/>
      </c>
      <c r="BF133" s="22" t="str">
        <f>IF(DATOS_FORMS!BF133="","",IFERROR(VLOOKUP(TRIM(DATOS_FORMS!BF133),ESCALAS!$A$46:$B$49,2,0),"?"))</f>
        <v/>
      </c>
      <c r="BG133" s="22" t="str">
        <f>IF(DATOS_FORMS!BG133="","",IFERROR(VLOOKUP(TRIM(DATOS_FORMS!BG133),ESCALAS!$A$46:$B$49,2,0),"?"))</f>
        <v/>
      </c>
      <c r="BH133" s="22" t="str">
        <f>IF(DATOS_FORMS!BH133="","",IFERROR(VLOOKUP(TRIM(DATOS_FORMS!BH133),ESCALAS!$A$46:$B$49,2,0),"?"))</f>
        <v/>
      </c>
      <c r="BI133" s="22" t="str">
        <f>IF(DATOS_FORMS!BI133="","",IFERROR(VLOOKUP(TRIM(DATOS_FORMS!BI133),ESCALAS!$A$46:$B$49,2,0),"?"))</f>
        <v/>
      </c>
      <c r="BJ133" s="22" t="str">
        <f>IF(DATOS_FORMS!BJ133="","",IFERROR(VLOOKUP(TRIM(DATOS_FORMS!BJ133),ESCALAS!$A$46:$B$49,2,0),"?"))</f>
        <v/>
      </c>
    </row>
    <row r="134" spans="1:62" x14ac:dyDescent="0.25">
      <c r="A134" s="22" t="str">
        <f>IF(DATOS_FORMS!B134="","",ROW()-1)</f>
        <v/>
      </c>
      <c r="B134" s="22" t="str">
        <f>IF(DATOS_FORMS!B134="","",IFERROR(VALUE(TRIM(DATOS_FORMS!B134)),IFERROR(VALUE(LEFT(TRIM(DATOS_FORMS!B134),FIND(" ",TRIM(DATOS_FORMS!B134)&amp;" ")-1)),"?")))</f>
        <v/>
      </c>
      <c r="C134" s="22" t="str">
        <f>IF(DATOS_FORMS!C134="","",IFERROR(VLOOKUP(TRIM(DATOS_FORMS!C134),ESCALAS!$A$54:$B$55,2,0),"?"))</f>
        <v/>
      </c>
      <c r="D134" s="22" t="str">
        <f>IF(DATOS_FORMS!D134="","",IFERROR(VLOOKUP(TRIM(DATOS_FORMS!D134),ESCALAS!$A$67:$B$68,2,0),"?"))</f>
        <v/>
      </c>
      <c r="E134" s="23" t="str">
        <f>IF(DATOS_FORMS!E134="","",DATOS_FORMS!E134)</f>
        <v/>
      </c>
      <c r="F134" s="23" t="str">
        <f>IF(DATOS_FORMS!F134="","",DATOS_FORMS!F134)</f>
        <v/>
      </c>
      <c r="G134" s="22" t="str">
        <f>IF(DATOS_FORMS!G134="","",IFERROR(VLOOKUP(TRIM(DATOS_FORMS!G134),ESCALAS!$A$60:$B$62,2,0),"?"))</f>
        <v/>
      </c>
      <c r="H134" s="23" t="str">
        <f>IF(DATOS_FORMS!H134="","",DATOS_FORMS!H134)</f>
        <v/>
      </c>
      <c r="I134" s="22" t="str">
        <f>IF(DATOS_FORMS!I134="","",IFERROR(VLOOKUP(TRIM(DATOS_FORMS!I134),ESCALAS!$A$60:$B$62,2,0),"?"))</f>
        <v/>
      </c>
      <c r="J134" s="22" t="str">
        <f>IF(DATOS_FORMS!J134="","",IFERROR(VLOOKUP(TRIM(DATOS_FORMS!J134),ESCALAS!$A$73:$B$86,2,0),7))</f>
        <v/>
      </c>
      <c r="K134" s="22" t="str">
        <f>IF(DATOS_FORMS!K134="","",IFERROR(VLOOKUP(TRIM(DATOS_FORMS!K134),ESCALAS!$A$6:$B$12,2,0),"?"))</f>
        <v/>
      </c>
      <c r="L134" s="22" t="str">
        <f>IF(DATOS_FORMS!L134="","",IFERROR(VLOOKUP(TRIM(DATOS_FORMS!L134),ESCALAS!$A$6:$B$12,2,0),"?"))</f>
        <v/>
      </c>
      <c r="M134" s="22" t="str">
        <f>IF(DATOS_FORMS!M134="","",IFERROR(VLOOKUP(TRIM(DATOS_FORMS!M134),ESCALAS!$A$6:$B$12,2,0),"?"))</f>
        <v/>
      </c>
      <c r="N134" s="22" t="str">
        <f>IF(DATOS_FORMS!N134="","",IFERROR(VLOOKUP(TRIM(DATOS_FORMS!N134),ESCALAS!$A$6:$B$12,2,0),"?"))</f>
        <v/>
      </c>
      <c r="O134" s="22" t="str">
        <f>IF(DATOS_FORMS!O134="","",IFERROR(VLOOKUP(TRIM(DATOS_FORMS!O134),ESCALAS!$A$6:$B$12,2,0),"?"))</f>
        <v/>
      </c>
      <c r="P134" s="22" t="str">
        <f>IF(DATOS_FORMS!P134="","",IFERROR(VLOOKUP(TRIM(DATOS_FORMS!P134),ESCALAS!$A$6:$B$12,2,0),"?"))</f>
        <v/>
      </c>
      <c r="Q134" s="22" t="str">
        <f>IF(DATOS_FORMS!Q134="","",IFERROR(VLOOKUP(TRIM(DATOS_FORMS!Q134),ESCALAS!$A$6:$B$12,2,0),"?"))</f>
        <v/>
      </c>
      <c r="R134" s="22" t="str">
        <f>IF(DATOS_FORMS!R134="","",IFERROR(VLOOKUP(TRIM(DATOS_FORMS!R134),ESCALAS!$A$6:$B$12,2,0),"?"))</f>
        <v/>
      </c>
      <c r="S134" s="22" t="str">
        <f>IF(DATOS_FORMS!S134="","",IFERROR(VLOOKUP(TRIM(DATOS_FORMS!S134),ESCALAS!$A$6:$B$12,2,0),"?"))</f>
        <v/>
      </c>
      <c r="T134" s="22" t="str">
        <f>IF(DATOS_FORMS!T134="","",IFERROR(VLOOKUP(TRIM(DATOS_FORMS!T134),ESCALAS!$A$6:$B$12,2,0),"?"))</f>
        <v/>
      </c>
      <c r="U134" s="22" t="str">
        <f>IF(DATOS_FORMS!U134="","",IFERROR(VLOOKUP(TRIM(DATOS_FORMS!U134),ESCALAS!$A$17:$B$20,2,0),"?"))</f>
        <v/>
      </c>
      <c r="V134" s="22" t="str">
        <f>IF(DATOS_FORMS!V134="","",IFERROR(VLOOKUP(TRIM(DATOS_FORMS!V134),ESCALAS!$A$17:$B$20,2,0),"?"))</f>
        <v/>
      </c>
      <c r="W134" s="22" t="str">
        <f>IF(DATOS_FORMS!W134="","",IFERROR(VLOOKUP(TRIM(DATOS_FORMS!W134),ESCALAS!$A$17:$B$20,2,0),"?"))</f>
        <v/>
      </c>
      <c r="X134" s="22" t="str">
        <f>IF(DATOS_FORMS!X134="","",IFERROR(VLOOKUP(TRIM(DATOS_FORMS!X134),ESCALAS!$A$17:$B$20,2,0),"?"))</f>
        <v/>
      </c>
      <c r="Y134" s="22" t="str">
        <f>IF(DATOS_FORMS!Y134="","",IFERROR(VLOOKUP(TRIM(DATOS_FORMS!Y134),ESCALAS!$A$17:$B$20,2,0),"?"))</f>
        <v/>
      </c>
      <c r="Z134" s="22" t="str">
        <f>IF(DATOS_FORMS!Z134="","",IFERROR(VLOOKUP(TRIM(DATOS_FORMS!Z134),ESCALAS!$A$17:$B$20,2,0),"?"))</f>
        <v/>
      </c>
      <c r="AA134" s="22" t="str">
        <f>IF(DATOS_FORMS!AA134="","",IFERROR(VLOOKUP(TRIM(DATOS_FORMS!AA134),ESCALAS!$A$17:$B$20,2,0),"?"))</f>
        <v/>
      </c>
      <c r="AB134" s="22" t="str">
        <f>IF(DATOS_FORMS!AB134="","",IFERROR(VLOOKUP(TRIM(DATOS_FORMS!AB134),ESCALAS!$A$17:$B$20,2,0),"?"))</f>
        <v/>
      </c>
      <c r="AC134" s="22" t="str">
        <f>IF(DATOS_FORMS!AC134="","",IFERROR(VLOOKUP(TRIM(DATOS_FORMS!AC134),ESCALAS!$A$25:$B$30,2,0),"?"))</f>
        <v/>
      </c>
      <c r="AD134" s="22" t="str">
        <f>IF(DATOS_FORMS!AD134="","",IFERROR(VLOOKUP(TRIM(DATOS_FORMS!AD134),ESCALAS!$A$25:$B$30,2,0),"?"))</f>
        <v/>
      </c>
      <c r="AE134" s="22" t="str">
        <f>IF(DATOS_FORMS!AE134="","",IFERROR(VLOOKUP(TRIM(DATOS_FORMS!AE134),ESCALAS!$A$25:$B$30,2,0),"?"))</f>
        <v/>
      </c>
      <c r="AF134" s="22" t="str">
        <f>IF(DATOS_FORMS!AF134="","",IFERROR(VLOOKUP(TRIM(DATOS_FORMS!AF134),ESCALAS!$A$25:$B$30,2,0),"?"))</f>
        <v/>
      </c>
      <c r="AG134" s="22" t="str">
        <f>IF(DATOS_FORMS!AG134="","",IFERROR(VLOOKUP(TRIM(DATOS_FORMS!AG134),ESCALAS!$A$25:$B$30,2,0),"?"))</f>
        <v/>
      </c>
      <c r="AH134" s="22" t="str">
        <f>IF(DATOS_FORMS!AH134="","",IFERROR(VLOOKUP(TRIM(DATOS_FORMS!AH134),ESCALAS!$A$25:$B$30,2,0),"?"))</f>
        <v/>
      </c>
      <c r="AI134" s="22" t="str">
        <f>IF(DATOS_FORMS!AI134="","",IFERROR(VLOOKUP(TRIM(DATOS_FORMS!AI134),ESCALAS!$A$25:$B$30,2,0),"?"))</f>
        <v/>
      </c>
      <c r="AJ134" s="22" t="str">
        <f>IF(DATOS_FORMS!AJ134="","",IFERROR(VLOOKUP(TRIM(DATOS_FORMS!AJ134),ESCALAS!$A$25:$B$30,2,0),"?"))</f>
        <v/>
      </c>
      <c r="AK134" s="22" t="str">
        <f>IF(DATOS_FORMS!AK134="","",IFERROR(VLOOKUP(TRIM(DATOS_FORMS!AK134),ESCALAS!$A$25:$B$30,2,0),"?"))</f>
        <v/>
      </c>
      <c r="AL134" s="22" t="str">
        <f>IF(DATOS_FORMS!AL134="","",IFERROR(VLOOKUP(TRIM(DATOS_FORMS!AL134),ESCALAS!$A$25:$B$30,2,0),"?"))</f>
        <v/>
      </c>
      <c r="AM134" s="22" t="str">
        <f>IF(DATOS_FORMS!AM134="","",IFERROR(VLOOKUP(TRIM(DATOS_FORMS!AM134),ESCALAS!$A$35:$B$41,2,0),"?"))</f>
        <v/>
      </c>
      <c r="AN134" s="22" t="str">
        <f>IF(DATOS_FORMS!AN134="","",IFERROR(VLOOKUP(TRIM(DATOS_FORMS!AN134),ESCALAS!$A$35:$B$41,2,0),"?"))</f>
        <v/>
      </c>
      <c r="AO134" s="22" t="str">
        <f>IF(DATOS_FORMS!AO134="","",IFERROR(VLOOKUP(TRIM(DATOS_FORMS!AO134),ESCALAS!$A$35:$B$41,2,0),"?"))</f>
        <v/>
      </c>
      <c r="AP134" s="22" t="str">
        <f>IF(DATOS_FORMS!AP134="","",IFERROR(VLOOKUP(TRIM(DATOS_FORMS!AP134),ESCALAS!$A$35:$B$41,2,0),"?"))</f>
        <v/>
      </c>
      <c r="AQ134" s="22" t="str">
        <f>IF(DATOS_FORMS!AQ134="","",IFERROR(VLOOKUP(TRIM(DATOS_FORMS!AQ134),ESCALAS!$A$35:$B$41,2,0),"?"))</f>
        <v/>
      </c>
      <c r="AR134" s="22" t="str">
        <f>IF(DATOS_FORMS!AR134="","",IFERROR(VLOOKUP(TRIM(DATOS_FORMS!AR134),ESCALAS!$A$35:$B$41,2,0),"?"))</f>
        <v/>
      </c>
      <c r="AS134" s="22" t="str">
        <f>IF(DATOS_FORMS!AS134="","",IFERROR(VLOOKUP(TRIM(DATOS_FORMS!AS134),ESCALAS!$A$35:$B$41,2,0),"?"))</f>
        <v/>
      </c>
      <c r="AT134" s="22" t="str">
        <f>IF(DATOS_FORMS!AT134="","",IFERROR(VLOOKUP(TRIM(DATOS_FORMS!AT134),ESCALAS!$A$35:$B$41,2,0),"?"))</f>
        <v/>
      </c>
      <c r="AU134" s="22" t="str">
        <f>IF(DATOS_FORMS!AU134="","",IFERROR(VLOOKUP(TRIM(DATOS_FORMS!AU134),ESCALAS!$A$35:$B$41,2,0),"?"))</f>
        <v/>
      </c>
      <c r="AV134" s="22" t="str">
        <f>IF(DATOS_FORMS!AV134="","",IFERROR(VLOOKUP(TRIM(DATOS_FORMS!AV134),ESCALAS!$A$46:$B$49,2,0),"?"))</f>
        <v/>
      </c>
      <c r="AW134" s="22" t="str">
        <f>IF(DATOS_FORMS!AW134="","",IFERROR(VLOOKUP(TRIM(DATOS_FORMS!AW134),ESCALAS!$A$46:$B$49,2,0),"?"))</f>
        <v/>
      </c>
      <c r="AX134" s="22" t="str">
        <f>IF(DATOS_FORMS!AX134="","",IFERROR(VLOOKUP(TRIM(DATOS_FORMS!AX134),ESCALAS!$A$46:$B$49,2,0),"?"))</f>
        <v/>
      </c>
      <c r="AY134" s="22" t="str">
        <f>IF(DATOS_FORMS!AY134="","",IFERROR(VLOOKUP(TRIM(DATOS_FORMS!AY134),ESCALAS!$A$46:$B$49,2,0),"?"))</f>
        <v/>
      </c>
      <c r="AZ134" s="22" t="str">
        <f>IF(DATOS_FORMS!AZ134="","",IFERROR(VLOOKUP(TRIM(DATOS_FORMS!AZ134),ESCALAS!$A$46:$B$49,2,0),"?"))</f>
        <v/>
      </c>
      <c r="BA134" s="22" t="str">
        <f>IF(DATOS_FORMS!BA134="","",IFERROR(VLOOKUP(TRIM(DATOS_FORMS!BA134),ESCALAS!$A$46:$B$49,2,0),"?"))</f>
        <v/>
      </c>
      <c r="BB134" s="22" t="str">
        <f>IF(DATOS_FORMS!BB134="","",IFERROR(VLOOKUP(TRIM(DATOS_FORMS!BB134),ESCALAS!$A$46:$B$49,2,0),"?"))</f>
        <v/>
      </c>
      <c r="BC134" s="22" t="str">
        <f>IF(DATOS_FORMS!BC134="","",IFERROR(VLOOKUP(TRIM(DATOS_FORMS!BC134),ESCALAS!$A$46:$B$49,2,0),"?"))</f>
        <v/>
      </c>
      <c r="BD134" s="22" t="str">
        <f>IF(DATOS_FORMS!BD134="","",IFERROR(VLOOKUP(TRIM(DATOS_FORMS!BD134),ESCALAS!$A$46:$B$49,2,0),"?"))</f>
        <v/>
      </c>
      <c r="BE134" s="22" t="str">
        <f>IF(DATOS_FORMS!BE134="","",IFERROR(VLOOKUP(TRIM(DATOS_FORMS!BE134),ESCALAS!$A$46:$B$49,2,0),"?"))</f>
        <v/>
      </c>
      <c r="BF134" s="22" t="str">
        <f>IF(DATOS_FORMS!BF134="","",IFERROR(VLOOKUP(TRIM(DATOS_FORMS!BF134),ESCALAS!$A$46:$B$49,2,0),"?"))</f>
        <v/>
      </c>
      <c r="BG134" s="22" t="str">
        <f>IF(DATOS_FORMS!BG134="","",IFERROR(VLOOKUP(TRIM(DATOS_FORMS!BG134),ESCALAS!$A$46:$B$49,2,0),"?"))</f>
        <v/>
      </c>
      <c r="BH134" s="22" t="str">
        <f>IF(DATOS_FORMS!BH134="","",IFERROR(VLOOKUP(TRIM(DATOS_FORMS!BH134),ESCALAS!$A$46:$B$49,2,0),"?"))</f>
        <v/>
      </c>
      <c r="BI134" s="22" t="str">
        <f>IF(DATOS_FORMS!BI134="","",IFERROR(VLOOKUP(TRIM(DATOS_FORMS!BI134),ESCALAS!$A$46:$B$49,2,0),"?"))</f>
        <v/>
      </c>
      <c r="BJ134" s="22" t="str">
        <f>IF(DATOS_FORMS!BJ134="","",IFERROR(VLOOKUP(TRIM(DATOS_FORMS!BJ134),ESCALAS!$A$46:$B$49,2,0),"?"))</f>
        <v/>
      </c>
    </row>
    <row r="135" spans="1:62" x14ac:dyDescent="0.25">
      <c r="A135" s="22" t="str">
        <f>IF(DATOS_FORMS!B135="","",ROW()-1)</f>
        <v/>
      </c>
      <c r="B135" s="22" t="str">
        <f>IF(DATOS_FORMS!B135="","",IFERROR(VALUE(TRIM(DATOS_FORMS!B135)),IFERROR(VALUE(LEFT(TRIM(DATOS_FORMS!B135),FIND(" ",TRIM(DATOS_FORMS!B135)&amp;" ")-1)),"?")))</f>
        <v/>
      </c>
      <c r="C135" s="22" t="str">
        <f>IF(DATOS_FORMS!C135="","",IFERROR(VLOOKUP(TRIM(DATOS_FORMS!C135),ESCALAS!$A$54:$B$55,2,0),"?"))</f>
        <v/>
      </c>
      <c r="D135" s="22" t="str">
        <f>IF(DATOS_FORMS!D135="","",IFERROR(VLOOKUP(TRIM(DATOS_FORMS!D135),ESCALAS!$A$67:$B$68,2,0),"?"))</f>
        <v/>
      </c>
      <c r="E135" s="23" t="str">
        <f>IF(DATOS_FORMS!E135="","",DATOS_FORMS!E135)</f>
        <v/>
      </c>
      <c r="F135" s="23" t="str">
        <f>IF(DATOS_FORMS!F135="","",DATOS_FORMS!F135)</f>
        <v/>
      </c>
      <c r="G135" s="22" t="str">
        <f>IF(DATOS_FORMS!G135="","",IFERROR(VLOOKUP(TRIM(DATOS_FORMS!G135),ESCALAS!$A$60:$B$62,2,0),"?"))</f>
        <v/>
      </c>
      <c r="H135" s="23" t="str">
        <f>IF(DATOS_FORMS!H135="","",DATOS_FORMS!H135)</f>
        <v/>
      </c>
      <c r="I135" s="22" t="str">
        <f>IF(DATOS_FORMS!I135="","",IFERROR(VLOOKUP(TRIM(DATOS_FORMS!I135),ESCALAS!$A$60:$B$62,2,0),"?"))</f>
        <v/>
      </c>
      <c r="J135" s="22" t="str">
        <f>IF(DATOS_FORMS!J135="","",IFERROR(VLOOKUP(TRIM(DATOS_FORMS!J135),ESCALAS!$A$73:$B$86,2,0),7))</f>
        <v/>
      </c>
      <c r="K135" s="22" t="str">
        <f>IF(DATOS_FORMS!K135="","",IFERROR(VLOOKUP(TRIM(DATOS_FORMS!K135),ESCALAS!$A$6:$B$12,2,0),"?"))</f>
        <v/>
      </c>
      <c r="L135" s="22" t="str">
        <f>IF(DATOS_FORMS!L135="","",IFERROR(VLOOKUP(TRIM(DATOS_FORMS!L135),ESCALAS!$A$6:$B$12,2,0),"?"))</f>
        <v/>
      </c>
      <c r="M135" s="22" t="str">
        <f>IF(DATOS_FORMS!M135="","",IFERROR(VLOOKUP(TRIM(DATOS_FORMS!M135),ESCALAS!$A$6:$B$12,2,0),"?"))</f>
        <v/>
      </c>
      <c r="N135" s="22" t="str">
        <f>IF(DATOS_FORMS!N135="","",IFERROR(VLOOKUP(TRIM(DATOS_FORMS!N135),ESCALAS!$A$6:$B$12,2,0),"?"))</f>
        <v/>
      </c>
      <c r="O135" s="22" t="str">
        <f>IF(DATOS_FORMS!O135="","",IFERROR(VLOOKUP(TRIM(DATOS_FORMS!O135),ESCALAS!$A$6:$B$12,2,0),"?"))</f>
        <v/>
      </c>
      <c r="P135" s="22" t="str">
        <f>IF(DATOS_FORMS!P135="","",IFERROR(VLOOKUP(TRIM(DATOS_FORMS!P135),ESCALAS!$A$6:$B$12,2,0),"?"))</f>
        <v/>
      </c>
      <c r="Q135" s="22" t="str">
        <f>IF(DATOS_FORMS!Q135="","",IFERROR(VLOOKUP(TRIM(DATOS_FORMS!Q135),ESCALAS!$A$6:$B$12,2,0),"?"))</f>
        <v/>
      </c>
      <c r="R135" s="22" t="str">
        <f>IF(DATOS_FORMS!R135="","",IFERROR(VLOOKUP(TRIM(DATOS_FORMS!R135),ESCALAS!$A$6:$B$12,2,0),"?"))</f>
        <v/>
      </c>
      <c r="S135" s="22" t="str">
        <f>IF(DATOS_FORMS!S135="","",IFERROR(VLOOKUP(TRIM(DATOS_FORMS!S135),ESCALAS!$A$6:$B$12,2,0),"?"))</f>
        <v/>
      </c>
      <c r="T135" s="22" t="str">
        <f>IF(DATOS_FORMS!T135="","",IFERROR(VLOOKUP(TRIM(DATOS_FORMS!T135),ESCALAS!$A$6:$B$12,2,0),"?"))</f>
        <v/>
      </c>
      <c r="U135" s="22" t="str">
        <f>IF(DATOS_FORMS!U135="","",IFERROR(VLOOKUP(TRIM(DATOS_FORMS!U135),ESCALAS!$A$17:$B$20,2,0),"?"))</f>
        <v/>
      </c>
      <c r="V135" s="22" t="str">
        <f>IF(DATOS_FORMS!V135="","",IFERROR(VLOOKUP(TRIM(DATOS_FORMS!V135),ESCALAS!$A$17:$B$20,2,0),"?"))</f>
        <v/>
      </c>
      <c r="W135" s="22" t="str">
        <f>IF(DATOS_FORMS!W135="","",IFERROR(VLOOKUP(TRIM(DATOS_FORMS!W135),ESCALAS!$A$17:$B$20,2,0),"?"))</f>
        <v/>
      </c>
      <c r="X135" s="22" t="str">
        <f>IF(DATOS_FORMS!X135="","",IFERROR(VLOOKUP(TRIM(DATOS_FORMS!X135),ESCALAS!$A$17:$B$20,2,0),"?"))</f>
        <v/>
      </c>
      <c r="Y135" s="22" t="str">
        <f>IF(DATOS_FORMS!Y135="","",IFERROR(VLOOKUP(TRIM(DATOS_FORMS!Y135),ESCALAS!$A$17:$B$20,2,0),"?"))</f>
        <v/>
      </c>
      <c r="Z135" s="22" t="str">
        <f>IF(DATOS_FORMS!Z135="","",IFERROR(VLOOKUP(TRIM(DATOS_FORMS!Z135),ESCALAS!$A$17:$B$20,2,0),"?"))</f>
        <v/>
      </c>
      <c r="AA135" s="22" t="str">
        <f>IF(DATOS_FORMS!AA135="","",IFERROR(VLOOKUP(TRIM(DATOS_FORMS!AA135),ESCALAS!$A$17:$B$20,2,0),"?"))</f>
        <v/>
      </c>
      <c r="AB135" s="22" t="str">
        <f>IF(DATOS_FORMS!AB135="","",IFERROR(VLOOKUP(TRIM(DATOS_FORMS!AB135),ESCALAS!$A$17:$B$20,2,0),"?"))</f>
        <v/>
      </c>
      <c r="AC135" s="22" t="str">
        <f>IF(DATOS_FORMS!AC135="","",IFERROR(VLOOKUP(TRIM(DATOS_FORMS!AC135),ESCALAS!$A$25:$B$30,2,0),"?"))</f>
        <v/>
      </c>
      <c r="AD135" s="22" t="str">
        <f>IF(DATOS_FORMS!AD135="","",IFERROR(VLOOKUP(TRIM(DATOS_FORMS!AD135),ESCALAS!$A$25:$B$30,2,0),"?"))</f>
        <v/>
      </c>
      <c r="AE135" s="22" t="str">
        <f>IF(DATOS_FORMS!AE135="","",IFERROR(VLOOKUP(TRIM(DATOS_FORMS!AE135),ESCALAS!$A$25:$B$30,2,0),"?"))</f>
        <v/>
      </c>
      <c r="AF135" s="22" t="str">
        <f>IF(DATOS_FORMS!AF135="","",IFERROR(VLOOKUP(TRIM(DATOS_FORMS!AF135),ESCALAS!$A$25:$B$30,2,0),"?"))</f>
        <v/>
      </c>
      <c r="AG135" s="22" t="str">
        <f>IF(DATOS_FORMS!AG135="","",IFERROR(VLOOKUP(TRIM(DATOS_FORMS!AG135),ESCALAS!$A$25:$B$30,2,0),"?"))</f>
        <v/>
      </c>
      <c r="AH135" s="22" t="str">
        <f>IF(DATOS_FORMS!AH135="","",IFERROR(VLOOKUP(TRIM(DATOS_FORMS!AH135),ESCALAS!$A$25:$B$30,2,0),"?"))</f>
        <v/>
      </c>
      <c r="AI135" s="22" t="str">
        <f>IF(DATOS_FORMS!AI135="","",IFERROR(VLOOKUP(TRIM(DATOS_FORMS!AI135),ESCALAS!$A$25:$B$30,2,0),"?"))</f>
        <v/>
      </c>
      <c r="AJ135" s="22" t="str">
        <f>IF(DATOS_FORMS!AJ135="","",IFERROR(VLOOKUP(TRIM(DATOS_FORMS!AJ135),ESCALAS!$A$25:$B$30,2,0),"?"))</f>
        <v/>
      </c>
      <c r="AK135" s="22" t="str">
        <f>IF(DATOS_FORMS!AK135="","",IFERROR(VLOOKUP(TRIM(DATOS_FORMS!AK135),ESCALAS!$A$25:$B$30,2,0),"?"))</f>
        <v/>
      </c>
      <c r="AL135" s="22" t="str">
        <f>IF(DATOS_FORMS!AL135="","",IFERROR(VLOOKUP(TRIM(DATOS_FORMS!AL135),ESCALAS!$A$25:$B$30,2,0),"?"))</f>
        <v/>
      </c>
      <c r="AM135" s="22" t="str">
        <f>IF(DATOS_FORMS!AM135="","",IFERROR(VLOOKUP(TRIM(DATOS_FORMS!AM135),ESCALAS!$A$35:$B$41,2,0),"?"))</f>
        <v/>
      </c>
      <c r="AN135" s="22" t="str">
        <f>IF(DATOS_FORMS!AN135="","",IFERROR(VLOOKUP(TRIM(DATOS_FORMS!AN135),ESCALAS!$A$35:$B$41,2,0),"?"))</f>
        <v/>
      </c>
      <c r="AO135" s="22" t="str">
        <f>IF(DATOS_FORMS!AO135="","",IFERROR(VLOOKUP(TRIM(DATOS_FORMS!AO135),ESCALAS!$A$35:$B$41,2,0),"?"))</f>
        <v/>
      </c>
      <c r="AP135" s="22" t="str">
        <f>IF(DATOS_FORMS!AP135="","",IFERROR(VLOOKUP(TRIM(DATOS_FORMS!AP135),ESCALAS!$A$35:$B$41,2,0),"?"))</f>
        <v/>
      </c>
      <c r="AQ135" s="22" t="str">
        <f>IF(DATOS_FORMS!AQ135="","",IFERROR(VLOOKUP(TRIM(DATOS_FORMS!AQ135),ESCALAS!$A$35:$B$41,2,0),"?"))</f>
        <v/>
      </c>
      <c r="AR135" s="22" t="str">
        <f>IF(DATOS_FORMS!AR135="","",IFERROR(VLOOKUP(TRIM(DATOS_FORMS!AR135),ESCALAS!$A$35:$B$41,2,0),"?"))</f>
        <v/>
      </c>
      <c r="AS135" s="22" t="str">
        <f>IF(DATOS_FORMS!AS135="","",IFERROR(VLOOKUP(TRIM(DATOS_FORMS!AS135),ESCALAS!$A$35:$B$41,2,0),"?"))</f>
        <v/>
      </c>
      <c r="AT135" s="22" t="str">
        <f>IF(DATOS_FORMS!AT135="","",IFERROR(VLOOKUP(TRIM(DATOS_FORMS!AT135),ESCALAS!$A$35:$B$41,2,0),"?"))</f>
        <v/>
      </c>
      <c r="AU135" s="22" t="str">
        <f>IF(DATOS_FORMS!AU135="","",IFERROR(VLOOKUP(TRIM(DATOS_FORMS!AU135),ESCALAS!$A$35:$B$41,2,0),"?"))</f>
        <v/>
      </c>
      <c r="AV135" s="22" t="str">
        <f>IF(DATOS_FORMS!AV135="","",IFERROR(VLOOKUP(TRIM(DATOS_FORMS!AV135),ESCALAS!$A$46:$B$49,2,0),"?"))</f>
        <v/>
      </c>
      <c r="AW135" s="22" t="str">
        <f>IF(DATOS_FORMS!AW135="","",IFERROR(VLOOKUP(TRIM(DATOS_FORMS!AW135),ESCALAS!$A$46:$B$49,2,0),"?"))</f>
        <v/>
      </c>
      <c r="AX135" s="22" t="str">
        <f>IF(DATOS_FORMS!AX135="","",IFERROR(VLOOKUP(TRIM(DATOS_FORMS!AX135),ESCALAS!$A$46:$B$49,2,0),"?"))</f>
        <v/>
      </c>
      <c r="AY135" s="22" t="str">
        <f>IF(DATOS_FORMS!AY135="","",IFERROR(VLOOKUP(TRIM(DATOS_FORMS!AY135),ESCALAS!$A$46:$B$49,2,0),"?"))</f>
        <v/>
      </c>
      <c r="AZ135" s="22" t="str">
        <f>IF(DATOS_FORMS!AZ135="","",IFERROR(VLOOKUP(TRIM(DATOS_FORMS!AZ135),ESCALAS!$A$46:$B$49,2,0),"?"))</f>
        <v/>
      </c>
      <c r="BA135" s="22" t="str">
        <f>IF(DATOS_FORMS!BA135="","",IFERROR(VLOOKUP(TRIM(DATOS_FORMS!BA135),ESCALAS!$A$46:$B$49,2,0),"?"))</f>
        <v/>
      </c>
      <c r="BB135" s="22" t="str">
        <f>IF(DATOS_FORMS!BB135="","",IFERROR(VLOOKUP(TRIM(DATOS_FORMS!BB135),ESCALAS!$A$46:$B$49,2,0),"?"))</f>
        <v/>
      </c>
      <c r="BC135" s="22" t="str">
        <f>IF(DATOS_FORMS!BC135="","",IFERROR(VLOOKUP(TRIM(DATOS_FORMS!BC135),ESCALAS!$A$46:$B$49,2,0),"?"))</f>
        <v/>
      </c>
      <c r="BD135" s="22" t="str">
        <f>IF(DATOS_FORMS!BD135="","",IFERROR(VLOOKUP(TRIM(DATOS_FORMS!BD135),ESCALAS!$A$46:$B$49,2,0),"?"))</f>
        <v/>
      </c>
      <c r="BE135" s="22" t="str">
        <f>IF(DATOS_FORMS!BE135="","",IFERROR(VLOOKUP(TRIM(DATOS_FORMS!BE135),ESCALAS!$A$46:$B$49,2,0),"?"))</f>
        <v/>
      </c>
      <c r="BF135" s="22" t="str">
        <f>IF(DATOS_FORMS!BF135="","",IFERROR(VLOOKUP(TRIM(DATOS_FORMS!BF135),ESCALAS!$A$46:$B$49,2,0),"?"))</f>
        <v/>
      </c>
      <c r="BG135" s="22" t="str">
        <f>IF(DATOS_FORMS!BG135="","",IFERROR(VLOOKUP(TRIM(DATOS_FORMS!BG135),ESCALAS!$A$46:$B$49,2,0),"?"))</f>
        <v/>
      </c>
      <c r="BH135" s="22" t="str">
        <f>IF(DATOS_FORMS!BH135="","",IFERROR(VLOOKUP(TRIM(DATOS_FORMS!BH135),ESCALAS!$A$46:$B$49,2,0),"?"))</f>
        <v/>
      </c>
      <c r="BI135" s="22" t="str">
        <f>IF(DATOS_FORMS!BI135="","",IFERROR(VLOOKUP(TRIM(DATOS_FORMS!BI135),ESCALAS!$A$46:$B$49,2,0),"?"))</f>
        <v/>
      </c>
      <c r="BJ135" s="22" t="str">
        <f>IF(DATOS_FORMS!BJ135="","",IFERROR(VLOOKUP(TRIM(DATOS_FORMS!BJ135),ESCALAS!$A$46:$B$49,2,0),"?"))</f>
        <v/>
      </c>
    </row>
    <row r="136" spans="1:62" x14ac:dyDescent="0.25">
      <c r="A136" s="22" t="str">
        <f>IF(DATOS_FORMS!B136="","",ROW()-1)</f>
        <v/>
      </c>
      <c r="B136" s="22" t="str">
        <f>IF(DATOS_FORMS!B136="","",IFERROR(VALUE(TRIM(DATOS_FORMS!B136)),IFERROR(VALUE(LEFT(TRIM(DATOS_FORMS!B136),FIND(" ",TRIM(DATOS_FORMS!B136)&amp;" ")-1)),"?")))</f>
        <v/>
      </c>
      <c r="C136" s="22" t="str">
        <f>IF(DATOS_FORMS!C136="","",IFERROR(VLOOKUP(TRIM(DATOS_FORMS!C136),ESCALAS!$A$54:$B$55,2,0),"?"))</f>
        <v/>
      </c>
      <c r="D136" s="22" t="str">
        <f>IF(DATOS_FORMS!D136="","",IFERROR(VLOOKUP(TRIM(DATOS_FORMS!D136),ESCALAS!$A$67:$B$68,2,0),"?"))</f>
        <v/>
      </c>
      <c r="E136" s="23" t="str">
        <f>IF(DATOS_FORMS!E136="","",DATOS_FORMS!E136)</f>
        <v/>
      </c>
      <c r="F136" s="23" t="str">
        <f>IF(DATOS_FORMS!F136="","",DATOS_FORMS!F136)</f>
        <v/>
      </c>
      <c r="G136" s="22" t="str">
        <f>IF(DATOS_FORMS!G136="","",IFERROR(VLOOKUP(TRIM(DATOS_FORMS!G136),ESCALAS!$A$60:$B$62,2,0),"?"))</f>
        <v/>
      </c>
      <c r="H136" s="23" t="str">
        <f>IF(DATOS_FORMS!H136="","",DATOS_FORMS!H136)</f>
        <v/>
      </c>
      <c r="I136" s="22" t="str">
        <f>IF(DATOS_FORMS!I136="","",IFERROR(VLOOKUP(TRIM(DATOS_FORMS!I136),ESCALAS!$A$60:$B$62,2,0),"?"))</f>
        <v/>
      </c>
      <c r="J136" s="22" t="str">
        <f>IF(DATOS_FORMS!J136="","",IFERROR(VLOOKUP(TRIM(DATOS_FORMS!J136),ESCALAS!$A$73:$B$86,2,0),7))</f>
        <v/>
      </c>
      <c r="K136" s="22" t="str">
        <f>IF(DATOS_FORMS!K136="","",IFERROR(VLOOKUP(TRIM(DATOS_FORMS!K136),ESCALAS!$A$6:$B$12,2,0),"?"))</f>
        <v/>
      </c>
      <c r="L136" s="22" t="str">
        <f>IF(DATOS_FORMS!L136="","",IFERROR(VLOOKUP(TRIM(DATOS_FORMS!L136),ESCALAS!$A$6:$B$12,2,0),"?"))</f>
        <v/>
      </c>
      <c r="M136" s="22" t="str">
        <f>IF(DATOS_FORMS!M136="","",IFERROR(VLOOKUP(TRIM(DATOS_FORMS!M136),ESCALAS!$A$6:$B$12,2,0),"?"))</f>
        <v/>
      </c>
      <c r="N136" s="22" t="str">
        <f>IF(DATOS_FORMS!N136="","",IFERROR(VLOOKUP(TRIM(DATOS_FORMS!N136),ESCALAS!$A$6:$B$12,2,0),"?"))</f>
        <v/>
      </c>
      <c r="O136" s="22" t="str">
        <f>IF(DATOS_FORMS!O136="","",IFERROR(VLOOKUP(TRIM(DATOS_FORMS!O136),ESCALAS!$A$6:$B$12,2,0),"?"))</f>
        <v/>
      </c>
      <c r="P136" s="22" t="str">
        <f>IF(DATOS_FORMS!P136="","",IFERROR(VLOOKUP(TRIM(DATOS_FORMS!P136),ESCALAS!$A$6:$B$12,2,0),"?"))</f>
        <v/>
      </c>
      <c r="Q136" s="22" t="str">
        <f>IF(DATOS_FORMS!Q136="","",IFERROR(VLOOKUP(TRIM(DATOS_FORMS!Q136),ESCALAS!$A$6:$B$12,2,0),"?"))</f>
        <v/>
      </c>
      <c r="R136" s="22" t="str">
        <f>IF(DATOS_FORMS!R136="","",IFERROR(VLOOKUP(TRIM(DATOS_FORMS!R136),ESCALAS!$A$6:$B$12,2,0),"?"))</f>
        <v/>
      </c>
      <c r="S136" s="22" t="str">
        <f>IF(DATOS_FORMS!S136="","",IFERROR(VLOOKUP(TRIM(DATOS_FORMS!S136),ESCALAS!$A$6:$B$12,2,0),"?"))</f>
        <v/>
      </c>
      <c r="T136" s="22" t="str">
        <f>IF(DATOS_FORMS!T136="","",IFERROR(VLOOKUP(TRIM(DATOS_FORMS!T136),ESCALAS!$A$6:$B$12,2,0),"?"))</f>
        <v/>
      </c>
      <c r="U136" s="22" t="str">
        <f>IF(DATOS_FORMS!U136="","",IFERROR(VLOOKUP(TRIM(DATOS_FORMS!U136),ESCALAS!$A$17:$B$20,2,0),"?"))</f>
        <v/>
      </c>
      <c r="V136" s="22" t="str">
        <f>IF(DATOS_FORMS!V136="","",IFERROR(VLOOKUP(TRIM(DATOS_FORMS!V136),ESCALAS!$A$17:$B$20,2,0),"?"))</f>
        <v/>
      </c>
      <c r="W136" s="22" t="str">
        <f>IF(DATOS_FORMS!W136="","",IFERROR(VLOOKUP(TRIM(DATOS_FORMS!W136),ESCALAS!$A$17:$B$20,2,0),"?"))</f>
        <v/>
      </c>
      <c r="X136" s="22" t="str">
        <f>IF(DATOS_FORMS!X136="","",IFERROR(VLOOKUP(TRIM(DATOS_FORMS!X136),ESCALAS!$A$17:$B$20,2,0),"?"))</f>
        <v/>
      </c>
      <c r="Y136" s="22" t="str">
        <f>IF(DATOS_FORMS!Y136="","",IFERROR(VLOOKUP(TRIM(DATOS_FORMS!Y136),ESCALAS!$A$17:$B$20,2,0),"?"))</f>
        <v/>
      </c>
      <c r="Z136" s="22" t="str">
        <f>IF(DATOS_FORMS!Z136="","",IFERROR(VLOOKUP(TRIM(DATOS_FORMS!Z136),ESCALAS!$A$17:$B$20,2,0),"?"))</f>
        <v/>
      </c>
      <c r="AA136" s="22" t="str">
        <f>IF(DATOS_FORMS!AA136="","",IFERROR(VLOOKUP(TRIM(DATOS_FORMS!AA136),ESCALAS!$A$17:$B$20,2,0),"?"))</f>
        <v/>
      </c>
      <c r="AB136" s="22" t="str">
        <f>IF(DATOS_FORMS!AB136="","",IFERROR(VLOOKUP(TRIM(DATOS_FORMS!AB136),ESCALAS!$A$17:$B$20,2,0),"?"))</f>
        <v/>
      </c>
      <c r="AC136" s="22" t="str">
        <f>IF(DATOS_FORMS!AC136="","",IFERROR(VLOOKUP(TRIM(DATOS_FORMS!AC136),ESCALAS!$A$25:$B$30,2,0),"?"))</f>
        <v/>
      </c>
      <c r="AD136" s="22" t="str">
        <f>IF(DATOS_FORMS!AD136="","",IFERROR(VLOOKUP(TRIM(DATOS_FORMS!AD136),ESCALAS!$A$25:$B$30,2,0),"?"))</f>
        <v/>
      </c>
      <c r="AE136" s="22" t="str">
        <f>IF(DATOS_FORMS!AE136="","",IFERROR(VLOOKUP(TRIM(DATOS_FORMS!AE136),ESCALAS!$A$25:$B$30,2,0),"?"))</f>
        <v/>
      </c>
      <c r="AF136" s="22" t="str">
        <f>IF(DATOS_FORMS!AF136="","",IFERROR(VLOOKUP(TRIM(DATOS_FORMS!AF136),ESCALAS!$A$25:$B$30,2,0),"?"))</f>
        <v/>
      </c>
      <c r="AG136" s="22" t="str">
        <f>IF(DATOS_FORMS!AG136="","",IFERROR(VLOOKUP(TRIM(DATOS_FORMS!AG136),ESCALAS!$A$25:$B$30,2,0),"?"))</f>
        <v/>
      </c>
      <c r="AH136" s="22" t="str">
        <f>IF(DATOS_FORMS!AH136="","",IFERROR(VLOOKUP(TRIM(DATOS_FORMS!AH136),ESCALAS!$A$25:$B$30,2,0),"?"))</f>
        <v/>
      </c>
      <c r="AI136" s="22" t="str">
        <f>IF(DATOS_FORMS!AI136="","",IFERROR(VLOOKUP(TRIM(DATOS_FORMS!AI136),ESCALAS!$A$25:$B$30,2,0),"?"))</f>
        <v/>
      </c>
      <c r="AJ136" s="22" t="str">
        <f>IF(DATOS_FORMS!AJ136="","",IFERROR(VLOOKUP(TRIM(DATOS_FORMS!AJ136),ESCALAS!$A$25:$B$30,2,0),"?"))</f>
        <v/>
      </c>
      <c r="AK136" s="22" t="str">
        <f>IF(DATOS_FORMS!AK136="","",IFERROR(VLOOKUP(TRIM(DATOS_FORMS!AK136),ESCALAS!$A$25:$B$30,2,0),"?"))</f>
        <v/>
      </c>
      <c r="AL136" s="22" t="str">
        <f>IF(DATOS_FORMS!AL136="","",IFERROR(VLOOKUP(TRIM(DATOS_FORMS!AL136),ESCALAS!$A$25:$B$30,2,0),"?"))</f>
        <v/>
      </c>
      <c r="AM136" s="22" t="str">
        <f>IF(DATOS_FORMS!AM136="","",IFERROR(VLOOKUP(TRIM(DATOS_FORMS!AM136),ESCALAS!$A$35:$B$41,2,0),"?"))</f>
        <v/>
      </c>
      <c r="AN136" s="22" t="str">
        <f>IF(DATOS_FORMS!AN136="","",IFERROR(VLOOKUP(TRIM(DATOS_FORMS!AN136),ESCALAS!$A$35:$B$41,2,0),"?"))</f>
        <v/>
      </c>
      <c r="AO136" s="22" t="str">
        <f>IF(DATOS_FORMS!AO136="","",IFERROR(VLOOKUP(TRIM(DATOS_FORMS!AO136),ESCALAS!$A$35:$B$41,2,0),"?"))</f>
        <v/>
      </c>
      <c r="AP136" s="22" t="str">
        <f>IF(DATOS_FORMS!AP136="","",IFERROR(VLOOKUP(TRIM(DATOS_FORMS!AP136),ESCALAS!$A$35:$B$41,2,0),"?"))</f>
        <v/>
      </c>
      <c r="AQ136" s="22" t="str">
        <f>IF(DATOS_FORMS!AQ136="","",IFERROR(VLOOKUP(TRIM(DATOS_FORMS!AQ136),ESCALAS!$A$35:$B$41,2,0),"?"))</f>
        <v/>
      </c>
      <c r="AR136" s="22" t="str">
        <f>IF(DATOS_FORMS!AR136="","",IFERROR(VLOOKUP(TRIM(DATOS_FORMS!AR136),ESCALAS!$A$35:$B$41,2,0),"?"))</f>
        <v/>
      </c>
      <c r="AS136" s="22" t="str">
        <f>IF(DATOS_FORMS!AS136="","",IFERROR(VLOOKUP(TRIM(DATOS_FORMS!AS136),ESCALAS!$A$35:$B$41,2,0),"?"))</f>
        <v/>
      </c>
      <c r="AT136" s="22" t="str">
        <f>IF(DATOS_FORMS!AT136="","",IFERROR(VLOOKUP(TRIM(DATOS_FORMS!AT136),ESCALAS!$A$35:$B$41,2,0),"?"))</f>
        <v/>
      </c>
      <c r="AU136" s="22" t="str">
        <f>IF(DATOS_FORMS!AU136="","",IFERROR(VLOOKUP(TRIM(DATOS_FORMS!AU136),ESCALAS!$A$35:$B$41,2,0),"?"))</f>
        <v/>
      </c>
      <c r="AV136" s="22" t="str">
        <f>IF(DATOS_FORMS!AV136="","",IFERROR(VLOOKUP(TRIM(DATOS_FORMS!AV136),ESCALAS!$A$46:$B$49,2,0),"?"))</f>
        <v/>
      </c>
      <c r="AW136" s="22" t="str">
        <f>IF(DATOS_FORMS!AW136="","",IFERROR(VLOOKUP(TRIM(DATOS_FORMS!AW136),ESCALAS!$A$46:$B$49,2,0),"?"))</f>
        <v/>
      </c>
      <c r="AX136" s="22" t="str">
        <f>IF(DATOS_FORMS!AX136="","",IFERROR(VLOOKUP(TRIM(DATOS_FORMS!AX136),ESCALAS!$A$46:$B$49,2,0),"?"))</f>
        <v/>
      </c>
      <c r="AY136" s="22" t="str">
        <f>IF(DATOS_FORMS!AY136="","",IFERROR(VLOOKUP(TRIM(DATOS_FORMS!AY136),ESCALAS!$A$46:$B$49,2,0),"?"))</f>
        <v/>
      </c>
      <c r="AZ136" s="22" t="str">
        <f>IF(DATOS_FORMS!AZ136="","",IFERROR(VLOOKUP(TRIM(DATOS_FORMS!AZ136),ESCALAS!$A$46:$B$49,2,0),"?"))</f>
        <v/>
      </c>
      <c r="BA136" s="22" t="str">
        <f>IF(DATOS_FORMS!BA136="","",IFERROR(VLOOKUP(TRIM(DATOS_FORMS!BA136),ESCALAS!$A$46:$B$49,2,0),"?"))</f>
        <v/>
      </c>
      <c r="BB136" s="22" t="str">
        <f>IF(DATOS_FORMS!BB136="","",IFERROR(VLOOKUP(TRIM(DATOS_FORMS!BB136),ESCALAS!$A$46:$B$49,2,0),"?"))</f>
        <v/>
      </c>
      <c r="BC136" s="22" t="str">
        <f>IF(DATOS_FORMS!BC136="","",IFERROR(VLOOKUP(TRIM(DATOS_FORMS!BC136),ESCALAS!$A$46:$B$49,2,0),"?"))</f>
        <v/>
      </c>
      <c r="BD136" s="22" t="str">
        <f>IF(DATOS_FORMS!BD136="","",IFERROR(VLOOKUP(TRIM(DATOS_FORMS!BD136),ESCALAS!$A$46:$B$49,2,0),"?"))</f>
        <v/>
      </c>
      <c r="BE136" s="22" t="str">
        <f>IF(DATOS_FORMS!BE136="","",IFERROR(VLOOKUP(TRIM(DATOS_FORMS!BE136),ESCALAS!$A$46:$B$49,2,0),"?"))</f>
        <v/>
      </c>
      <c r="BF136" s="22" t="str">
        <f>IF(DATOS_FORMS!BF136="","",IFERROR(VLOOKUP(TRIM(DATOS_FORMS!BF136),ESCALAS!$A$46:$B$49,2,0),"?"))</f>
        <v/>
      </c>
      <c r="BG136" s="22" t="str">
        <f>IF(DATOS_FORMS!BG136="","",IFERROR(VLOOKUP(TRIM(DATOS_FORMS!BG136),ESCALAS!$A$46:$B$49,2,0),"?"))</f>
        <v/>
      </c>
      <c r="BH136" s="22" t="str">
        <f>IF(DATOS_FORMS!BH136="","",IFERROR(VLOOKUP(TRIM(DATOS_FORMS!BH136),ESCALAS!$A$46:$B$49,2,0),"?"))</f>
        <v/>
      </c>
      <c r="BI136" s="22" t="str">
        <f>IF(DATOS_FORMS!BI136="","",IFERROR(VLOOKUP(TRIM(DATOS_FORMS!BI136),ESCALAS!$A$46:$B$49,2,0),"?"))</f>
        <v/>
      </c>
      <c r="BJ136" s="22" t="str">
        <f>IF(DATOS_FORMS!BJ136="","",IFERROR(VLOOKUP(TRIM(DATOS_FORMS!BJ136),ESCALAS!$A$46:$B$49,2,0),"?"))</f>
        <v/>
      </c>
    </row>
    <row r="137" spans="1:62" x14ac:dyDescent="0.25">
      <c r="A137" s="22" t="str">
        <f>IF(DATOS_FORMS!B137="","",ROW()-1)</f>
        <v/>
      </c>
      <c r="B137" s="22" t="str">
        <f>IF(DATOS_FORMS!B137="","",IFERROR(VALUE(TRIM(DATOS_FORMS!B137)),IFERROR(VALUE(LEFT(TRIM(DATOS_FORMS!B137),FIND(" ",TRIM(DATOS_FORMS!B137)&amp;" ")-1)),"?")))</f>
        <v/>
      </c>
      <c r="C137" s="22" t="str">
        <f>IF(DATOS_FORMS!C137="","",IFERROR(VLOOKUP(TRIM(DATOS_FORMS!C137),ESCALAS!$A$54:$B$55,2,0),"?"))</f>
        <v/>
      </c>
      <c r="D137" s="22" t="str">
        <f>IF(DATOS_FORMS!D137="","",IFERROR(VLOOKUP(TRIM(DATOS_FORMS!D137),ESCALAS!$A$67:$B$68,2,0),"?"))</f>
        <v/>
      </c>
      <c r="E137" s="23" t="str">
        <f>IF(DATOS_FORMS!E137="","",DATOS_FORMS!E137)</f>
        <v/>
      </c>
      <c r="F137" s="23" t="str">
        <f>IF(DATOS_FORMS!F137="","",DATOS_FORMS!F137)</f>
        <v/>
      </c>
      <c r="G137" s="22" t="str">
        <f>IF(DATOS_FORMS!G137="","",IFERROR(VLOOKUP(TRIM(DATOS_FORMS!G137),ESCALAS!$A$60:$B$62,2,0),"?"))</f>
        <v/>
      </c>
      <c r="H137" s="23" t="str">
        <f>IF(DATOS_FORMS!H137="","",DATOS_FORMS!H137)</f>
        <v/>
      </c>
      <c r="I137" s="22" t="str">
        <f>IF(DATOS_FORMS!I137="","",IFERROR(VLOOKUP(TRIM(DATOS_FORMS!I137),ESCALAS!$A$60:$B$62,2,0),"?"))</f>
        <v/>
      </c>
      <c r="J137" s="22" t="str">
        <f>IF(DATOS_FORMS!J137="","",IFERROR(VLOOKUP(TRIM(DATOS_FORMS!J137),ESCALAS!$A$73:$B$86,2,0),7))</f>
        <v/>
      </c>
      <c r="K137" s="22" t="str">
        <f>IF(DATOS_FORMS!K137="","",IFERROR(VLOOKUP(TRIM(DATOS_FORMS!K137),ESCALAS!$A$6:$B$12,2,0),"?"))</f>
        <v/>
      </c>
      <c r="L137" s="22" t="str">
        <f>IF(DATOS_FORMS!L137="","",IFERROR(VLOOKUP(TRIM(DATOS_FORMS!L137),ESCALAS!$A$6:$B$12,2,0),"?"))</f>
        <v/>
      </c>
      <c r="M137" s="22" t="str">
        <f>IF(DATOS_FORMS!M137="","",IFERROR(VLOOKUP(TRIM(DATOS_FORMS!M137),ESCALAS!$A$6:$B$12,2,0),"?"))</f>
        <v/>
      </c>
      <c r="N137" s="22" t="str">
        <f>IF(DATOS_FORMS!N137="","",IFERROR(VLOOKUP(TRIM(DATOS_FORMS!N137),ESCALAS!$A$6:$B$12,2,0),"?"))</f>
        <v/>
      </c>
      <c r="O137" s="22" t="str">
        <f>IF(DATOS_FORMS!O137="","",IFERROR(VLOOKUP(TRIM(DATOS_FORMS!O137),ESCALAS!$A$6:$B$12,2,0),"?"))</f>
        <v/>
      </c>
      <c r="P137" s="22" t="str">
        <f>IF(DATOS_FORMS!P137="","",IFERROR(VLOOKUP(TRIM(DATOS_FORMS!P137),ESCALAS!$A$6:$B$12,2,0),"?"))</f>
        <v/>
      </c>
      <c r="Q137" s="22" t="str">
        <f>IF(DATOS_FORMS!Q137="","",IFERROR(VLOOKUP(TRIM(DATOS_FORMS!Q137),ESCALAS!$A$6:$B$12,2,0),"?"))</f>
        <v/>
      </c>
      <c r="R137" s="22" t="str">
        <f>IF(DATOS_FORMS!R137="","",IFERROR(VLOOKUP(TRIM(DATOS_FORMS!R137),ESCALAS!$A$6:$B$12,2,0),"?"))</f>
        <v/>
      </c>
      <c r="S137" s="22" t="str">
        <f>IF(DATOS_FORMS!S137="","",IFERROR(VLOOKUP(TRIM(DATOS_FORMS!S137),ESCALAS!$A$6:$B$12,2,0),"?"))</f>
        <v/>
      </c>
      <c r="T137" s="22" t="str">
        <f>IF(DATOS_FORMS!T137="","",IFERROR(VLOOKUP(TRIM(DATOS_FORMS!T137),ESCALAS!$A$6:$B$12,2,0),"?"))</f>
        <v/>
      </c>
      <c r="U137" s="22" t="str">
        <f>IF(DATOS_FORMS!U137="","",IFERROR(VLOOKUP(TRIM(DATOS_FORMS!U137),ESCALAS!$A$17:$B$20,2,0),"?"))</f>
        <v/>
      </c>
      <c r="V137" s="22" t="str">
        <f>IF(DATOS_FORMS!V137="","",IFERROR(VLOOKUP(TRIM(DATOS_FORMS!V137),ESCALAS!$A$17:$B$20,2,0),"?"))</f>
        <v/>
      </c>
      <c r="W137" s="22" t="str">
        <f>IF(DATOS_FORMS!W137="","",IFERROR(VLOOKUP(TRIM(DATOS_FORMS!W137),ESCALAS!$A$17:$B$20,2,0),"?"))</f>
        <v/>
      </c>
      <c r="X137" s="22" t="str">
        <f>IF(DATOS_FORMS!X137="","",IFERROR(VLOOKUP(TRIM(DATOS_FORMS!X137),ESCALAS!$A$17:$B$20,2,0),"?"))</f>
        <v/>
      </c>
      <c r="Y137" s="22" t="str">
        <f>IF(DATOS_FORMS!Y137="","",IFERROR(VLOOKUP(TRIM(DATOS_FORMS!Y137),ESCALAS!$A$17:$B$20,2,0),"?"))</f>
        <v/>
      </c>
      <c r="Z137" s="22" t="str">
        <f>IF(DATOS_FORMS!Z137="","",IFERROR(VLOOKUP(TRIM(DATOS_FORMS!Z137),ESCALAS!$A$17:$B$20,2,0),"?"))</f>
        <v/>
      </c>
      <c r="AA137" s="22" t="str">
        <f>IF(DATOS_FORMS!AA137="","",IFERROR(VLOOKUP(TRIM(DATOS_FORMS!AA137),ESCALAS!$A$17:$B$20,2,0),"?"))</f>
        <v/>
      </c>
      <c r="AB137" s="22" t="str">
        <f>IF(DATOS_FORMS!AB137="","",IFERROR(VLOOKUP(TRIM(DATOS_FORMS!AB137),ESCALAS!$A$17:$B$20,2,0),"?"))</f>
        <v/>
      </c>
      <c r="AC137" s="22" t="str">
        <f>IF(DATOS_FORMS!AC137="","",IFERROR(VLOOKUP(TRIM(DATOS_FORMS!AC137),ESCALAS!$A$25:$B$30,2,0),"?"))</f>
        <v/>
      </c>
      <c r="AD137" s="22" t="str">
        <f>IF(DATOS_FORMS!AD137="","",IFERROR(VLOOKUP(TRIM(DATOS_FORMS!AD137),ESCALAS!$A$25:$B$30,2,0),"?"))</f>
        <v/>
      </c>
      <c r="AE137" s="22" t="str">
        <f>IF(DATOS_FORMS!AE137="","",IFERROR(VLOOKUP(TRIM(DATOS_FORMS!AE137),ESCALAS!$A$25:$B$30,2,0),"?"))</f>
        <v/>
      </c>
      <c r="AF137" s="22" t="str">
        <f>IF(DATOS_FORMS!AF137="","",IFERROR(VLOOKUP(TRIM(DATOS_FORMS!AF137),ESCALAS!$A$25:$B$30,2,0),"?"))</f>
        <v/>
      </c>
      <c r="AG137" s="22" t="str">
        <f>IF(DATOS_FORMS!AG137="","",IFERROR(VLOOKUP(TRIM(DATOS_FORMS!AG137),ESCALAS!$A$25:$B$30,2,0),"?"))</f>
        <v/>
      </c>
      <c r="AH137" s="22" t="str">
        <f>IF(DATOS_FORMS!AH137="","",IFERROR(VLOOKUP(TRIM(DATOS_FORMS!AH137),ESCALAS!$A$25:$B$30,2,0),"?"))</f>
        <v/>
      </c>
      <c r="AI137" s="22" t="str">
        <f>IF(DATOS_FORMS!AI137="","",IFERROR(VLOOKUP(TRIM(DATOS_FORMS!AI137),ESCALAS!$A$25:$B$30,2,0),"?"))</f>
        <v/>
      </c>
      <c r="AJ137" s="22" t="str">
        <f>IF(DATOS_FORMS!AJ137="","",IFERROR(VLOOKUP(TRIM(DATOS_FORMS!AJ137),ESCALAS!$A$25:$B$30,2,0),"?"))</f>
        <v/>
      </c>
      <c r="AK137" s="22" t="str">
        <f>IF(DATOS_FORMS!AK137="","",IFERROR(VLOOKUP(TRIM(DATOS_FORMS!AK137),ESCALAS!$A$25:$B$30,2,0),"?"))</f>
        <v/>
      </c>
      <c r="AL137" s="22" t="str">
        <f>IF(DATOS_FORMS!AL137="","",IFERROR(VLOOKUP(TRIM(DATOS_FORMS!AL137),ESCALAS!$A$25:$B$30,2,0),"?"))</f>
        <v/>
      </c>
      <c r="AM137" s="22" t="str">
        <f>IF(DATOS_FORMS!AM137="","",IFERROR(VLOOKUP(TRIM(DATOS_FORMS!AM137),ESCALAS!$A$35:$B$41,2,0),"?"))</f>
        <v/>
      </c>
      <c r="AN137" s="22" t="str">
        <f>IF(DATOS_FORMS!AN137="","",IFERROR(VLOOKUP(TRIM(DATOS_FORMS!AN137),ESCALAS!$A$35:$B$41,2,0),"?"))</f>
        <v/>
      </c>
      <c r="AO137" s="22" t="str">
        <f>IF(DATOS_FORMS!AO137="","",IFERROR(VLOOKUP(TRIM(DATOS_FORMS!AO137),ESCALAS!$A$35:$B$41,2,0),"?"))</f>
        <v/>
      </c>
      <c r="AP137" s="22" t="str">
        <f>IF(DATOS_FORMS!AP137="","",IFERROR(VLOOKUP(TRIM(DATOS_FORMS!AP137),ESCALAS!$A$35:$B$41,2,0),"?"))</f>
        <v/>
      </c>
      <c r="AQ137" s="22" t="str">
        <f>IF(DATOS_FORMS!AQ137="","",IFERROR(VLOOKUP(TRIM(DATOS_FORMS!AQ137),ESCALAS!$A$35:$B$41,2,0),"?"))</f>
        <v/>
      </c>
      <c r="AR137" s="22" t="str">
        <f>IF(DATOS_FORMS!AR137="","",IFERROR(VLOOKUP(TRIM(DATOS_FORMS!AR137),ESCALAS!$A$35:$B$41,2,0),"?"))</f>
        <v/>
      </c>
      <c r="AS137" s="22" t="str">
        <f>IF(DATOS_FORMS!AS137="","",IFERROR(VLOOKUP(TRIM(DATOS_FORMS!AS137),ESCALAS!$A$35:$B$41,2,0),"?"))</f>
        <v/>
      </c>
      <c r="AT137" s="22" t="str">
        <f>IF(DATOS_FORMS!AT137="","",IFERROR(VLOOKUP(TRIM(DATOS_FORMS!AT137),ESCALAS!$A$35:$B$41,2,0),"?"))</f>
        <v/>
      </c>
      <c r="AU137" s="22" t="str">
        <f>IF(DATOS_FORMS!AU137="","",IFERROR(VLOOKUP(TRIM(DATOS_FORMS!AU137),ESCALAS!$A$35:$B$41,2,0),"?"))</f>
        <v/>
      </c>
      <c r="AV137" s="22" t="str">
        <f>IF(DATOS_FORMS!AV137="","",IFERROR(VLOOKUP(TRIM(DATOS_FORMS!AV137),ESCALAS!$A$46:$B$49,2,0),"?"))</f>
        <v/>
      </c>
      <c r="AW137" s="22" t="str">
        <f>IF(DATOS_FORMS!AW137="","",IFERROR(VLOOKUP(TRIM(DATOS_FORMS!AW137),ESCALAS!$A$46:$B$49,2,0),"?"))</f>
        <v/>
      </c>
      <c r="AX137" s="22" t="str">
        <f>IF(DATOS_FORMS!AX137="","",IFERROR(VLOOKUP(TRIM(DATOS_FORMS!AX137),ESCALAS!$A$46:$B$49,2,0),"?"))</f>
        <v/>
      </c>
      <c r="AY137" s="22" t="str">
        <f>IF(DATOS_FORMS!AY137="","",IFERROR(VLOOKUP(TRIM(DATOS_FORMS!AY137),ESCALAS!$A$46:$B$49,2,0),"?"))</f>
        <v/>
      </c>
      <c r="AZ137" s="22" t="str">
        <f>IF(DATOS_FORMS!AZ137="","",IFERROR(VLOOKUP(TRIM(DATOS_FORMS!AZ137),ESCALAS!$A$46:$B$49,2,0),"?"))</f>
        <v/>
      </c>
      <c r="BA137" s="22" t="str">
        <f>IF(DATOS_FORMS!BA137="","",IFERROR(VLOOKUP(TRIM(DATOS_FORMS!BA137),ESCALAS!$A$46:$B$49,2,0),"?"))</f>
        <v/>
      </c>
      <c r="BB137" s="22" t="str">
        <f>IF(DATOS_FORMS!BB137="","",IFERROR(VLOOKUP(TRIM(DATOS_FORMS!BB137),ESCALAS!$A$46:$B$49,2,0),"?"))</f>
        <v/>
      </c>
      <c r="BC137" s="22" t="str">
        <f>IF(DATOS_FORMS!BC137="","",IFERROR(VLOOKUP(TRIM(DATOS_FORMS!BC137),ESCALAS!$A$46:$B$49,2,0),"?"))</f>
        <v/>
      </c>
      <c r="BD137" s="22" t="str">
        <f>IF(DATOS_FORMS!BD137="","",IFERROR(VLOOKUP(TRIM(DATOS_FORMS!BD137),ESCALAS!$A$46:$B$49,2,0),"?"))</f>
        <v/>
      </c>
      <c r="BE137" s="22" t="str">
        <f>IF(DATOS_FORMS!BE137="","",IFERROR(VLOOKUP(TRIM(DATOS_FORMS!BE137),ESCALAS!$A$46:$B$49,2,0),"?"))</f>
        <v/>
      </c>
      <c r="BF137" s="22" t="str">
        <f>IF(DATOS_FORMS!BF137="","",IFERROR(VLOOKUP(TRIM(DATOS_FORMS!BF137),ESCALAS!$A$46:$B$49,2,0),"?"))</f>
        <v/>
      </c>
      <c r="BG137" s="22" t="str">
        <f>IF(DATOS_FORMS!BG137="","",IFERROR(VLOOKUP(TRIM(DATOS_FORMS!BG137),ESCALAS!$A$46:$B$49,2,0),"?"))</f>
        <v/>
      </c>
      <c r="BH137" s="22" t="str">
        <f>IF(DATOS_FORMS!BH137="","",IFERROR(VLOOKUP(TRIM(DATOS_FORMS!BH137),ESCALAS!$A$46:$B$49,2,0),"?"))</f>
        <v/>
      </c>
      <c r="BI137" s="22" t="str">
        <f>IF(DATOS_FORMS!BI137="","",IFERROR(VLOOKUP(TRIM(DATOS_FORMS!BI137),ESCALAS!$A$46:$B$49,2,0),"?"))</f>
        <v/>
      </c>
      <c r="BJ137" s="22" t="str">
        <f>IF(DATOS_FORMS!BJ137="","",IFERROR(VLOOKUP(TRIM(DATOS_FORMS!BJ137),ESCALAS!$A$46:$B$49,2,0),"?"))</f>
        <v/>
      </c>
    </row>
    <row r="138" spans="1:62" x14ac:dyDescent="0.25">
      <c r="A138" s="22" t="str">
        <f>IF(DATOS_FORMS!B138="","",ROW()-1)</f>
        <v/>
      </c>
      <c r="B138" s="22" t="str">
        <f>IF(DATOS_FORMS!B138="","",IFERROR(VALUE(TRIM(DATOS_FORMS!B138)),IFERROR(VALUE(LEFT(TRIM(DATOS_FORMS!B138),FIND(" ",TRIM(DATOS_FORMS!B138)&amp;" ")-1)),"?")))</f>
        <v/>
      </c>
      <c r="C138" s="22" t="str">
        <f>IF(DATOS_FORMS!C138="","",IFERROR(VLOOKUP(TRIM(DATOS_FORMS!C138),ESCALAS!$A$54:$B$55,2,0),"?"))</f>
        <v/>
      </c>
      <c r="D138" s="22" t="str">
        <f>IF(DATOS_FORMS!D138="","",IFERROR(VLOOKUP(TRIM(DATOS_FORMS!D138),ESCALAS!$A$67:$B$68,2,0),"?"))</f>
        <v/>
      </c>
      <c r="E138" s="23" t="str">
        <f>IF(DATOS_FORMS!E138="","",DATOS_FORMS!E138)</f>
        <v/>
      </c>
      <c r="F138" s="23" t="str">
        <f>IF(DATOS_FORMS!F138="","",DATOS_FORMS!F138)</f>
        <v/>
      </c>
      <c r="G138" s="22" t="str">
        <f>IF(DATOS_FORMS!G138="","",IFERROR(VLOOKUP(TRIM(DATOS_FORMS!G138),ESCALAS!$A$60:$B$62,2,0),"?"))</f>
        <v/>
      </c>
      <c r="H138" s="23" t="str">
        <f>IF(DATOS_FORMS!H138="","",DATOS_FORMS!H138)</f>
        <v/>
      </c>
      <c r="I138" s="22" t="str">
        <f>IF(DATOS_FORMS!I138="","",IFERROR(VLOOKUP(TRIM(DATOS_FORMS!I138),ESCALAS!$A$60:$B$62,2,0),"?"))</f>
        <v/>
      </c>
      <c r="J138" s="22" t="str">
        <f>IF(DATOS_FORMS!J138="","",IFERROR(VLOOKUP(TRIM(DATOS_FORMS!J138),ESCALAS!$A$73:$B$86,2,0),7))</f>
        <v/>
      </c>
      <c r="K138" s="22" t="str">
        <f>IF(DATOS_FORMS!K138="","",IFERROR(VLOOKUP(TRIM(DATOS_FORMS!K138),ESCALAS!$A$6:$B$12,2,0),"?"))</f>
        <v/>
      </c>
      <c r="L138" s="22" t="str">
        <f>IF(DATOS_FORMS!L138="","",IFERROR(VLOOKUP(TRIM(DATOS_FORMS!L138),ESCALAS!$A$6:$B$12,2,0),"?"))</f>
        <v/>
      </c>
      <c r="M138" s="22" t="str">
        <f>IF(DATOS_FORMS!M138="","",IFERROR(VLOOKUP(TRIM(DATOS_FORMS!M138),ESCALAS!$A$6:$B$12,2,0),"?"))</f>
        <v/>
      </c>
      <c r="N138" s="22" t="str">
        <f>IF(DATOS_FORMS!N138="","",IFERROR(VLOOKUP(TRIM(DATOS_FORMS!N138),ESCALAS!$A$6:$B$12,2,0),"?"))</f>
        <v/>
      </c>
      <c r="O138" s="22" t="str">
        <f>IF(DATOS_FORMS!O138="","",IFERROR(VLOOKUP(TRIM(DATOS_FORMS!O138),ESCALAS!$A$6:$B$12,2,0),"?"))</f>
        <v/>
      </c>
      <c r="P138" s="22" t="str">
        <f>IF(DATOS_FORMS!P138="","",IFERROR(VLOOKUP(TRIM(DATOS_FORMS!P138),ESCALAS!$A$6:$B$12,2,0),"?"))</f>
        <v/>
      </c>
      <c r="Q138" s="22" t="str">
        <f>IF(DATOS_FORMS!Q138="","",IFERROR(VLOOKUP(TRIM(DATOS_FORMS!Q138),ESCALAS!$A$6:$B$12,2,0),"?"))</f>
        <v/>
      </c>
      <c r="R138" s="22" t="str">
        <f>IF(DATOS_FORMS!R138="","",IFERROR(VLOOKUP(TRIM(DATOS_FORMS!R138),ESCALAS!$A$6:$B$12,2,0),"?"))</f>
        <v/>
      </c>
      <c r="S138" s="22" t="str">
        <f>IF(DATOS_FORMS!S138="","",IFERROR(VLOOKUP(TRIM(DATOS_FORMS!S138),ESCALAS!$A$6:$B$12,2,0),"?"))</f>
        <v/>
      </c>
      <c r="T138" s="22" t="str">
        <f>IF(DATOS_FORMS!T138="","",IFERROR(VLOOKUP(TRIM(DATOS_FORMS!T138),ESCALAS!$A$6:$B$12,2,0),"?"))</f>
        <v/>
      </c>
      <c r="U138" s="22" t="str">
        <f>IF(DATOS_FORMS!U138="","",IFERROR(VLOOKUP(TRIM(DATOS_FORMS!U138),ESCALAS!$A$17:$B$20,2,0),"?"))</f>
        <v/>
      </c>
      <c r="V138" s="22" t="str">
        <f>IF(DATOS_FORMS!V138="","",IFERROR(VLOOKUP(TRIM(DATOS_FORMS!V138),ESCALAS!$A$17:$B$20,2,0),"?"))</f>
        <v/>
      </c>
      <c r="W138" s="22" t="str">
        <f>IF(DATOS_FORMS!W138="","",IFERROR(VLOOKUP(TRIM(DATOS_FORMS!W138),ESCALAS!$A$17:$B$20,2,0),"?"))</f>
        <v/>
      </c>
      <c r="X138" s="22" t="str">
        <f>IF(DATOS_FORMS!X138="","",IFERROR(VLOOKUP(TRIM(DATOS_FORMS!X138),ESCALAS!$A$17:$B$20,2,0),"?"))</f>
        <v/>
      </c>
      <c r="Y138" s="22" t="str">
        <f>IF(DATOS_FORMS!Y138="","",IFERROR(VLOOKUP(TRIM(DATOS_FORMS!Y138),ESCALAS!$A$17:$B$20,2,0),"?"))</f>
        <v/>
      </c>
      <c r="Z138" s="22" t="str">
        <f>IF(DATOS_FORMS!Z138="","",IFERROR(VLOOKUP(TRIM(DATOS_FORMS!Z138),ESCALAS!$A$17:$B$20,2,0),"?"))</f>
        <v/>
      </c>
      <c r="AA138" s="22" t="str">
        <f>IF(DATOS_FORMS!AA138="","",IFERROR(VLOOKUP(TRIM(DATOS_FORMS!AA138),ESCALAS!$A$17:$B$20,2,0),"?"))</f>
        <v/>
      </c>
      <c r="AB138" s="22" t="str">
        <f>IF(DATOS_FORMS!AB138="","",IFERROR(VLOOKUP(TRIM(DATOS_FORMS!AB138),ESCALAS!$A$17:$B$20,2,0),"?"))</f>
        <v/>
      </c>
      <c r="AC138" s="22" t="str">
        <f>IF(DATOS_FORMS!AC138="","",IFERROR(VLOOKUP(TRIM(DATOS_FORMS!AC138),ESCALAS!$A$25:$B$30,2,0),"?"))</f>
        <v/>
      </c>
      <c r="AD138" s="22" t="str">
        <f>IF(DATOS_FORMS!AD138="","",IFERROR(VLOOKUP(TRIM(DATOS_FORMS!AD138),ESCALAS!$A$25:$B$30,2,0),"?"))</f>
        <v/>
      </c>
      <c r="AE138" s="22" t="str">
        <f>IF(DATOS_FORMS!AE138="","",IFERROR(VLOOKUP(TRIM(DATOS_FORMS!AE138),ESCALAS!$A$25:$B$30,2,0),"?"))</f>
        <v/>
      </c>
      <c r="AF138" s="22" t="str">
        <f>IF(DATOS_FORMS!AF138="","",IFERROR(VLOOKUP(TRIM(DATOS_FORMS!AF138),ESCALAS!$A$25:$B$30,2,0),"?"))</f>
        <v/>
      </c>
      <c r="AG138" s="22" t="str">
        <f>IF(DATOS_FORMS!AG138="","",IFERROR(VLOOKUP(TRIM(DATOS_FORMS!AG138),ESCALAS!$A$25:$B$30,2,0),"?"))</f>
        <v/>
      </c>
      <c r="AH138" s="22" t="str">
        <f>IF(DATOS_FORMS!AH138="","",IFERROR(VLOOKUP(TRIM(DATOS_FORMS!AH138),ESCALAS!$A$25:$B$30,2,0),"?"))</f>
        <v/>
      </c>
      <c r="AI138" s="22" t="str">
        <f>IF(DATOS_FORMS!AI138="","",IFERROR(VLOOKUP(TRIM(DATOS_FORMS!AI138),ESCALAS!$A$25:$B$30,2,0),"?"))</f>
        <v/>
      </c>
      <c r="AJ138" s="22" t="str">
        <f>IF(DATOS_FORMS!AJ138="","",IFERROR(VLOOKUP(TRIM(DATOS_FORMS!AJ138),ESCALAS!$A$25:$B$30,2,0),"?"))</f>
        <v/>
      </c>
      <c r="AK138" s="22" t="str">
        <f>IF(DATOS_FORMS!AK138="","",IFERROR(VLOOKUP(TRIM(DATOS_FORMS!AK138),ESCALAS!$A$25:$B$30,2,0),"?"))</f>
        <v/>
      </c>
      <c r="AL138" s="22" t="str">
        <f>IF(DATOS_FORMS!AL138="","",IFERROR(VLOOKUP(TRIM(DATOS_FORMS!AL138),ESCALAS!$A$25:$B$30,2,0),"?"))</f>
        <v/>
      </c>
      <c r="AM138" s="22" t="str">
        <f>IF(DATOS_FORMS!AM138="","",IFERROR(VLOOKUP(TRIM(DATOS_FORMS!AM138),ESCALAS!$A$35:$B$41,2,0),"?"))</f>
        <v/>
      </c>
      <c r="AN138" s="22" t="str">
        <f>IF(DATOS_FORMS!AN138="","",IFERROR(VLOOKUP(TRIM(DATOS_FORMS!AN138),ESCALAS!$A$35:$B$41,2,0),"?"))</f>
        <v/>
      </c>
      <c r="AO138" s="22" t="str">
        <f>IF(DATOS_FORMS!AO138="","",IFERROR(VLOOKUP(TRIM(DATOS_FORMS!AO138),ESCALAS!$A$35:$B$41,2,0),"?"))</f>
        <v/>
      </c>
      <c r="AP138" s="22" t="str">
        <f>IF(DATOS_FORMS!AP138="","",IFERROR(VLOOKUP(TRIM(DATOS_FORMS!AP138),ESCALAS!$A$35:$B$41,2,0),"?"))</f>
        <v/>
      </c>
      <c r="AQ138" s="22" t="str">
        <f>IF(DATOS_FORMS!AQ138="","",IFERROR(VLOOKUP(TRIM(DATOS_FORMS!AQ138),ESCALAS!$A$35:$B$41,2,0),"?"))</f>
        <v/>
      </c>
      <c r="AR138" s="22" t="str">
        <f>IF(DATOS_FORMS!AR138="","",IFERROR(VLOOKUP(TRIM(DATOS_FORMS!AR138),ESCALAS!$A$35:$B$41,2,0),"?"))</f>
        <v/>
      </c>
      <c r="AS138" s="22" t="str">
        <f>IF(DATOS_FORMS!AS138="","",IFERROR(VLOOKUP(TRIM(DATOS_FORMS!AS138),ESCALAS!$A$35:$B$41,2,0),"?"))</f>
        <v/>
      </c>
      <c r="AT138" s="22" t="str">
        <f>IF(DATOS_FORMS!AT138="","",IFERROR(VLOOKUP(TRIM(DATOS_FORMS!AT138),ESCALAS!$A$35:$B$41,2,0),"?"))</f>
        <v/>
      </c>
      <c r="AU138" s="22" t="str">
        <f>IF(DATOS_FORMS!AU138="","",IFERROR(VLOOKUP(TRIM(DATOS_FORMS!AU138),ESCALAS!$A$35:$B$41,2,0),"?"))</f>
        <v/>
      </c>
      <c r="AV138" s="22" t="str">
        <f>IF(DATOS_FORMS!AV138="","",IFERROR(VLOOKUP(TRIM(DATOS_FORMS!AV138),ESCALAS!$A$46:$B$49,2,0),"?"))</f>
        <v/>
      </c>
      <c r="AW138" s="22" t="str">
        <f>IF(DATOS_FORMS!AW138="","",IFERROR(VLOOKUP(TRIM(DATOS_FORMS!AW138),ESCALAS!$A$46:$B$49,2,0),"?"))</f>
        <v/>
      </c>
      <c r="AX138" s="22" t="str">
        <f>IF(DATOS_FORMS!AX138="","",IFERROR(VLOOKUP(TRIM(DATOS_FORMS!AX138),ESCALAS!$A$46:$B$49,2,0),"?"))</f>
        <v/>
      </c>
      <c r="AY138" s="22" t="str">
        <f>IF(DATOS_FORMS!AY138="","",IFERROR(VLOOKUP(TRIM(DATOS_FORMS!AY138),ESCALAS!$A$46:$B$49,2,0),"?"))</f>
        <v/>
      </c>
      <c r="AZ138" s="22" t="str">
        <f>IF(DATOS_FORMS!AZ138="","",IFERROR(VLOOKUP(TRIM(DATOS_FORMS!AZ138),ESCALAS!$A$46:$B$49,2,0),"?"))</f>
        <v/>
      </c>
      <c r="BA138" s="22" t="str">
        <f>IF(DATOS_FORMS!BA138="","",IFERROR(VLOOKUP(TRIM(DATOS_FORMS!BA138),ESCALAS!$A$46:$B$49,2,0),"?"))</f>
        <v/>
      </c>
      <c r="BB138" s="22" t="str">
        <f>IF(DATOS_FORMS!BB138="","",IFERROR(VLOOKUP(TRIM(DATOS_FORMS!BB138),ESCALAS!$A$46:$B$49,2,0),"?"))</f>
        <v/>
      </c>
      <c r="BC138" s="22" t="str">
        <f>IF(DATOS_FORMS!BC138="","",IFERROR(VLOOKUP(TRIM(DATOS_FORMS!BC138),ESCALAS!$A$46:$B$49,2,0),"?"))</f>
        <v/>
      </c>
      <c r="BD138" s="22" t="str">
        <f>IF(DATOS_FORMS!BD138="","",IFERROR(VLOOKUP(TRIM(DATOS_FORMS!BD138),ESCALAS!$A$46:$B$49,2,0),"?"))</f>
        <v/>
      </c>
      <c r="BE138" s="22" t="str">
        <f>IF(DATOS_FORMS!BE138="","",IFERROR(VLOOKUP(TRIM(DATOS_FORMS!BE138),ESCALAS!$A$46:$B$49,2,0),"?"))</f>
        <v/>
      </c>
      <c r="BF138" s="22" t="str">
        <f>IF(DATOS_FORMS!BF138="","",IFERROR(VLOOKUP(TRIM(DATOS_FORMS!BF138),ESCALAS!$A$46:$B$49,2,0),"?"))</f>
        <v/>
      </c>
      <c r="BG138" s="22" t="str">
        <f>IF(DATOS_FORMS!BG138="","",IFERROR(VLOOKUP(TRIM(DATOS_FORMS!BG138),ESCALAS!$A$46:$B$49,2,0),"?"))</f>
        <v/>
      </c>
      <c r="BH138" s="22" t="str">
        <f>IF(DATOS_FORMS!BH138="","",IFERROR(VLOOKUP(TRIM(DATOS_FORMS!BH138),ESCALAS!$A$46:$B$49,2,0),"?"))</f>
        <v/>
      </c>
      <c r="BI138" s="22" t="str">
        <f>IF(DATOS_FORMS!BI138="","",IFERROR(VLOOKUP(TRIM(DATOS_FORMS!BI138),ESCALAS!$A$46:$B$49,2,0),"?"))</f>
        <v/>
      </c>
      <c r="BJ138" s="22" t="str">
        <f>IF(DATOS_FORMS!BJ138="","",IFERROR(VLOOKUP(TRIM(DATOS_FORMS!BJ138),ESCALAS!$A$46:$B$49,2,0),"?"))</f>
        <v/>
      </c>
    </row>
    <row r="139" spans="1:62" x14ac:dyDescent="0.25">
      <c r="A139" s="22" t="str">
        <f>IF(DATOS_FORMS!B139="","",ROW()-1)</f>
        <v/>
      </c>
      <c r="B139" s="22" t="str">
        <f>IF(DATOS_FORMS!B139="","",IFERROR(VALUE(TRIM(DATOS_FORMS!B139)),IFERROR(VALUE(LEFT(TRIM(DATOS_FORMS!B139),FIND(" ",TRIM(DATOS_FORMS!B139)&amp;" ")-1)),"?")))</f>
        <v/>
      </c>
      <c r="C139" s="22" t="str">
        <f>IF(DATOS_FORMS!C139="","",IFERROR(VLOOKUP(TRIM(DATOS_FORMS!C139),ESCALAS!$A$54:$B$55,2,0),"?"))</f>
        <v/>
      </c>
      <c r="D139" s="22" t="str">
        <f>IF(DATOS_FORMS!D139="","",IFERROR(VLOOKUP(TRIM(DATOS_FORMS!D139),ESCALAS!$A$67:$B$68,2,0),"?"))</f>
        <v/>
      </c>
      <c r="E139" s="23" t="str">
        <f>IF(DATOS_FORMS!E139="","",DATOS_FORMS!E139)</f>
        <v/>
      </c>
      <c r="F139" s="23" t="str">
        <f>IF(DATOS_FORMS!F139="","",DATOS_FORMS!F139)</f>
        <v/>
      </c>
      <c r="G139" s="22" t="str">
        <f>IF(DATOS_FORMS!G139="","",IFERROR(VLOOKUP(TRIM(DATOS_FORMS!G139),ESCALAS!$A$60:$B$62,2,0),"?"))</f>
        <v/>
      </c>
      <c r="H139" s="23" t="str">
        <f>IF(DATOS_FORMS!H139="","",DATOS_FORMS!H139)</f>
        <v/>
      </c>
      <c r="I139" s="22" t="str">
        <f>IF(DATOS_FORMS!I139="","",IFERROR(VLOOKUP(TRIM(DATOS_FORMS!I139),ESCALAS!$A$60:$B$62,2,0),"?"))</f>
        <v/>
      </c>
      <c r="J139" s="22" t="str">
        <f>IF(DATOS_FORMS!J139="","",IFERROR(VLOOKUP(TRIM(DATOS_FORMS!J139),ESCALAS!$A$73:$B$86,2,0),7))</f>
        <v/>
      </c>
      <c r="K139" s="22" t="str">
        <f>IF(DATOS_FORMS!K139="","",IFERROR(VLOOKUP(TRIM(DATOS_FORMS!K139),ESCALAS!$A$6:$B$12,2,0),"?"))</f>
        <v/>
      </c>
      <c r="L139" s="22" t="str">
        <f>IF(DATOS_FORMS!L139="","",IFERROR(VLOOKUP(TRIM(DATOS_FORMS!L139),ESCALAS!$A$6:$B$12,2,0),"?"))</f>
        <v/>
      </c>
      <c r="M139" s="22" t="str">
        <f>IF(DATOS_FORMS!M139="","",IFERROR(VLOOKUP(TRIM(DATOS_FORMS!M139),ESCALAS!$A$6:$B$12,2,0),"?"))</f>
        <v/>
      </c>
      <c r="N139" s="22" t="str">
        <f>IF(DATOS_FORMS!N139="","",IFERROR(VLOOKUP(TRIM(DATOS_FORMS!N139),ESCALAS!$A$6:$B$12,2,0),"?"))</f>
        <v/>
      </c>
      <c r="O139" s="22" t="str">
        <f>IF(DATOS_FORMS!O139="","",IFERROR(VLOOKUP(TRIM(DATOS_FORMS!O139),ESCALAS!$A$6:$B$12,2,0),"?"))</f>
        <v/>
      </c>
      <c r="P139" s="22" t="str">
        <f>IF(DATOS_FORMS!P139="","",IFERROR(VLOOKUP(TRIM(DATOS_FORMS!P139),ESCALAS!$A$6:$B$12,2,0),"?"))</f>
        <v/>
      </c>
      <c r="Q139" s="22" t="str">
        <f>IF(DATOS_FORMS!Q139="","",IFERROR(VLOOKUP(TRIM(DATOS_FORMS!Q139),ESCALAS!$A$6:$B$12,2,0),"?"))</f>
        <v/>
      </c>
      <c r="R139" s="22" t="str">
        <f>IF(DATOS_FORMS!R139="","",IFERROR(VLOOKUP(TRIM(DATOS_FORMS!R139),ESCALAS!$A$6:$B$12,2,0),"?"))</f>
        <v/>
      </c>
      <c r="S139" s="22" t="str">
        <f>IF(DATOS_FORMS!S139="","",IFERROR(VLOOKUP(TRIM(DATOS_FORMS!S139),ESCALAS!$A$6:$B$12,2,0),"?"))</f>
        <v/>
      </c>
      <c r="T139" s="22" t="str">
        <f>IF(DATOS_FORMS!T139="","",IFERROR(VLOOKUP(TRIM(DATOS_FORMS!T139),ESCALAS!$A$6:$B$12,2,0),"?"))</f>
        <v/>
      </c>
      <c r="U139" s="22" t="str">
        <f>IF(DATOS_FORMS!U139="","",IFERROR(VLOOKUP(TRIM(DATOS_FORMS!U139),ESCALAS!$A$17:$B$20,2,0),"?"))</f>
        <v/>
      </c>
      <c r="V139" s="22" t="str">
        <f>IF(DATOS_FORMS!V139="","",IFERROR(VLOOKUP(TRIM(DATOS_FORMS!V139),ESCALAS!$A$17:$B$20,2,0),"?"))</f>
        <v/>
      </c>
      <c r="W139" s="22" t="str">
        <f>IF(DATOS_FORMS!W139="","",IFERROR(VLOOKUP(TRIM(DATOS_FORMS!W139),ESCALAS!$A$17:$B$20,2,0),"?"))</f>
        <v/>
      </c>
      <c r="X139" s="22" t="str">
        <f>IF(DATOS_FORMS!X139="","",IFERROR(VLOOKUP(TRIM(DATOS_FORMS!X139),ESCALAS!$A$17:$B$20,2,0),"?"))</f>
        <v/>
      </c>
      <c r="Y139" s="22" t="str">
        <f>IF(DATOS_FORMS!Y139="","",IFERROR(VLOOKUP(TRIM(DATOS_FORMS!Y139),ESCALAS!$A$17:$B$20,2,0),"?"))</f>
        <v/>
      </c>
      <c r="Z139" s="22" t="str">
        <f>IF(DATOS_FORMS!Z139="","",IFERROR(VLOOKUP(TRIM(DATOS_FORMS!Z139),ESCALAS!$A$17:$B$20,2,0),"?"))</f>
        <v/>
      </c>
      <c r="AA139" s="22" t="str">
        <f>IF(DATOS_FORMS!AA139="","",IFERROR(VLOOKUP(TRIM(DATOS_FORMS!AA139),ESCALAS!$A$17:$B$20,2,0),"?"))</f>
        <v/>
      </c>
      <c r="AB139" s="22" t="str">
        <f>IF(DATOS_FORMS!AB139="","",IFERROR(VLOOKUP(TRIM(DATOS_FORMS!AB139),ESCALAS!$A$17:$B$20,2,0),"?"))</f>
        <v/>
      </c>
      <c r="AC139" s="22" t="str">
        <f>IF(DATOS_FORMS!AC139="","",IFERROR(VLOOKUP(TRIM(DATOS_FORMS!AC139),ESCALAS!$A$25:$B$30,2,0),"?"))</f>
        <v/>
      </c>
      <c r="AD139" s="22" t="str">
        <f>IF(DATOS_FORMS!AD139="","",IFERROR(VLOOKUP(TRIM(DATOS_FORMS!AD139),ESCALAS!$A$25:$B$30,2,0),"?"))</f>
        <v/>
      </c>
      <c r="AE139" s="22" t="str">
        <f>IF(DATOS_FORMS!AE139="","",IFERROR(VLOOKUP(TRIM(DATOS_FORMS!AE139),ESCALAS!$A$25:$B$30,2,0),"?"))</f>
        <v/>
      </c>
      <c r="AF139" s="22" t="str">
        <f>IF(DATOS_FORMS!AF139="","",IFERROR(VLOOKUP(TRIM(DATOS_FORMS!AF139),ESCALAS!$A$25:$B$30,2,0),"?"))</f>
        <v/>
      </c>
      <c r="AG139" s="22" t="str">
        <f>IF(DATOS_FORMS!AG139="","",IFERROR(VLOOKUP(TRIM(DATOS_FORMS!AG139),ESCALAS!$A$25:$B$30,2,0),"?"))</f>
        <v/>
      </c>
      <c r="AH139" s="22" t="str">
        <f>IF(DATOS_FORMS!AH139="","",IFERROR(VLOOKUP(TRIM(DATOS_FORMS!AH139),ESCALAS!$A$25:$B$30,2,0),"?"))</f>
        <v/>
      </c>
      <c r="AI139" s="22" t="str">
        <f>IF(DATOS_FORMS!AI139="","",IFERROR(VLOOKUP(TRIM(DATOS_FORMS!AI139),ESCALAS!$A$25:$B$30,2,0),"?"))</f>
        <v/>
      </c>
      <c r="AJ139" s="22" t="str">
        <f>IF(DATOS_FORMS!AJ139="","",IFERROR(VLOOKUP(TRIM(DATOS_FORMS!AJ139),ESCALAS!$A$25:$B$30,2,0),"?"))</f>
        <v/>
      </c>
      <c r="AK139" s="22" t="str">
        <f>IF(DATOS_FORMS!AK139="","",IFERROR(VLOOKUP(TRIM(DATOS_FORMS!AK139),ESCALAS!$A$25:$B$30,2,0),"?"))</f>
        <v/>
      </c>
      <c r="AL139" s="22" t="str">
        <f>IF(DATOS_FORMS!AL139="","",IFERROR(VLOOKUP(TRIM(DATOS_FORMS!AL139),ESCALAS!$A$25:$B$30,2,0),"?"))</f>
        <v/>
      </c>
      <c r="AM139" s="22" t="str">
        <f>IF(DATOS_FORMS!AM139="","",IFERROR(VLOOKUP(TRIM(DATOS_FORMS!AM139),ESCALAS!$A$35:$B$41,2,0),"?"))</f>
        <v/>
      </c>
      <c r="AN139" s="22" t="str">
        <f>IF(DATOS_FORMS!AN139="","",IFERROR(VLOOKUP(TRIM(DATOS_FORMS!AN139),ESCALAS!$A$35:$B$41,2,0),"?"))</f>
        <v/>
      </c>
      <c r="AO139" s="22" t="str">
        <f>IF(DATOS_FORMS!AO139="","",IFERROR(VLOOKUP(TRIM(DATOS_FORMS!AO139),ESCALAS!$A$35:$B$41,2,0),"?"))</f>
        <v/>
      </c>
      <c r="AP139" s="22" t="str">
        <f>IF(DATOS_FORMS!AP139="","",IFERROR(VLOOKUP(TRIM(DATOS_FORMS!AP139),ESCALAS!$A$35:$B$41,2,0),"?"))</f>
        <v/>
      </c>
      <c r="AQ139" s="22" t="str">
        <f>IF(DATOS_FORMS!AQ139="","",IFERROR(VLOOKUP(TRIM(DATOS_FORMS!AQ139),ESCALAS!$A$35:$B$41,2,0),"?"))</f>
        <v/>
      </c>
      <c r="AR139" s="22" t="str">
        <f>IF(DATOS_FORMS!AR139="","",IFERROR(VLOOKUP(TRIM(DATOS_FORMS!AR139),ESCALAS!$A$35:$B$41,2,0),"?"))</f>
        <v/>
      </c>
      <c r="AS139" s="22" t="str">
        <f>IF(DATOS_FORMS!AS139="","",IFERROR(VLOOKUP(TRIM(DATOS_FORMS!AS139),ESCALAS!$A$35:$B$41,2,0),"?"))</f>
        <v/>
      </c>
      <c r="AT139" s="22" t="str">
        <f>IF(DATOS_FORMS!AT139="","",IFERROR(VLOOKUP(TRIM(DATOS_FORMS!AT139),ESCALAS!$A$35:$B$41,2,0),"?"))</f>
        <v/>
      </c>
      <c r="AU139" s="22" t="str">
        <f>IF(DATOS_FORMS!AU139="","",IFERROR(VLOOKUP(TRIM(DATOS_FORMS!AU139),ESCALAS!$A$35:$B$41,2,0),"?"))</f>
        <v/>
      </c>
      <c r="AV139" s="22" t="str">
        <f>IF(DATOS_FORMS!AV139="","",IFERROR(VLOOKUP(TRIM(DATOS_FORMS!AV139),ESCALAS!$A$46:$B$49,2,0),"?"))</f>
        <v/>
      </c>
      <c r="AW139" s="22" t="str">
        <f>IF(DATOS_FORMS!AW139="","",IFERROR(VLOOKUP(TRIM(DATOS_FORMS!AW139),ESCALAS!$A$46:$B$49,2,0),"?"))</f>
        <v/>
      </c>
      <c r="AX139" s="22" t="str">
        <f>IF(DATOS_FORMS!AX139="","",IFERROR(VLOOKUP(TRIM(DATOS_FORMS!AX139),ESCALAS!$A$46:$B$49,2,0),"?"))</f>
        <v/>
      </c>
      <c r="AY139" s="22" t="str">
        <f>IF(DATOS_FORMS!AY139="","",IFERROR(VLOOKUP(TRIM(DATOS_FORMS!AY139),ESCALAS!$A$46:$B$49,2,0),"?"))</f>
        <v/>
      </c>
      <c r="AZ139" s="22" t="str">
        <f>IF(DATOS_FORMS!AZ139="","",IFERROR(VLOOKUP(TRIM(DATOS_FORMS!AZ139),ESCALAS!$A$46:$B$49,2,0),"?"))</f>
        <v/>
      </c>
      <c r="BA139" s="22" t="str">
        <f>IF(DATOS_FORMS!BA139="","",IFERROR(VLOOKUP(TRIM(DATOS_FORMS!BA139),ESCALAS!$A$46:$B$49,2,0),"?"))</f>
        <v/>
      </c>
      <c r="BB139" s="22" t="str">
        <f>IF(DATOS_FORMS!BB139="","",IFERROR(VLOOKUP(TRIM(DATOS_FORMS!BB139),ESCALAS!$A$46:$B$49,2,0),"?"))</f>
        <v/>
      </c>
      <c r="BC139" s="22" t="str">
        <f>IF(DATOS_FORMS!BC139="","",IFERROR(VLOOKUP(TRIM(DATOS_FORMS!BC139),ESCALAS!$A$46:$B$49,2,0),"?"))</f>
        <v/>
      </c>
      <c r="BD139" s="22" t="str">
        <f>IF(DATOS_FORMS!BD139="","",IFERROR(VLOOKUP(TRIM(DATOS_FORMS!BD139),ESCALAS!$A$46:$B$49,2,0),"?"))</f>
        <v/>
      </c>
      <c r="BE139" s="22" t="str">
        <f>IF(DATOS_FORMS!BE139="","",IFERROR(VLOOKUP(TRIM(DATOS_FORMS!BE139),ESCALAS!$A$46:$B$49,2,0),"?"))</f>
        <v/>
      </c>
      <c r="BF139" s="22" t="str">
        <f>IF(DATOS_FORMS!BF139="","",IFERROR(VLOOKUP(TRIM(DATOS_FORMS!BF139),ESCALAS!$A$46:$B$49,2,0),"?"))</f>
        <v/>
      </c>
      <c r="BG139" s="22" t="str">
        <f>IF(DATOS_FORMS!BG139="","",IFERROR(VLOOKUP(TRIM(DATOS_FORMS!BG139),ESCALAS!$A$46:$B$49,2,0),"?"))</f>
        <v/>
      </c>
      <c r="BH139" s="22" t="str">
        <f>IF(DATOS_FORMS!BH139="","",IFERROR(VLOOKUP(TRIM(DATOS_FORMS!BH139),ESCALAS!$A$46:$B$49,2,0),"?"))</f>
        <v/>
      </c>
      <c r="BI139" s="22" t="str">
        <f>IF(DATOS_FORMS!BI139="","",IFERROR(VLOOKUP(TRIM(DATOS_FORMS!BI139),ESCALAS!$A$46:$B$49,2,0),"?"))</f>
        <v/>
      </c>
      <c r="BJ139" s="22" t="str">
        <f>IF(DATOS_FORMS!BJ139="","",IFERROR(VLOOKUP(TRIM(DATOS_FORMS!BJ139),ESCALAS!$A$46:$B$49,2,0),"?"))</f>
        <v/>
      </c>
    </row>
    <row r="140" spans="1:62" x14ac:dyDescent="0.25">
      <c r="A140" s="22" t="str">
        <f>IF(DATOS_FORMS!B140="","",ROW()-1)</f>
        <v/>
      </c>
      <c r="B140" s="22" t="str">
        <f>IF(DATOS_FORMS!B140="","",IFERROR(VALUE(TRIM(DATOS_FORMS!B140)),IFERROR(VALUE(LEFT(TRIM(DATOS_FORMS!B140),FIND(" ",TRIM(DATOS_FORMS!B140)&amp;" ")-1)),"?")))</f>
        <v/>
      </c>
      <c r="C140" s="22" t="str">
        <f>IF(DATOS_FORMS!C140="","",IFERROR(VLOOKUP(TRIM(DATOS_FORMS!C140),ESCALAS!$A$54:$B$55,2,0),"?"))</f>
        <v/>
      </c>
      <c r="D140" s="22" t="str">
        <f>IF(DATOS_FORMS!D140="","",IFERROR(VLOOKUP(TRIM(DATOS_FORMS!D140),ESCALAS!$A$67:$B$68,2,0),"?"))</f>
        <v/>
      </c>
      <c r="E140" s="23" t="str">
        <f>IF(DATOS_FORMS!E140="","",DATOS_FORMS!E140)</f>
        <v/>
      </c>
      <c r="F140" s="23" t="str">
        <f>IF(DATOS_FORMS!F140="","",DATOS_FORMS!F140)</f>
        <v/>
      </c>
      <c r="G140" s="22" t="str">
        <f>IF(DATOS_FORMS!G140="","",IFERROR(VLOOKUP(TRIM(DATOS_FORMS!G140),ESCALAS!$A$60:$B$62,2,0),"?"))</f>
        <v/>
      </c>
      <c r="H140" s="23" t="str">
        <f>IF(DATOS_FORMS!H140="","",DATOS_FORMS!H140)</f>
        <v/>
      </c>
      <c r="I140" s="22" t="str">
        <f>IF(DATOS_FORMS!I140="","",IFERROR(VLOOKUP(TRIM(DATOS_FORMS!I140),ESCALAS!$A$60:$B$62,2,0),"?"))</f>
        <v/>
      </c>
      <c r="J140" s="22" t="str">
        <f>IF(DATOS_FORMS!J140="","",IFERROR(VLOOKUP(TRIM(DATOS_FORMS!J140),ESCALAS!$A$73:$B$86,2,0),7))</f>
        <v/>
      </c>
      <c r="K140" s="22" t="str">
        <f>IF(DATOS_FORMS!K140="","",IFERROR(VLOOKUP(TRIM(DATOS_FORMS!K140),ESCALAS!$A$6:$B$12,2,0),"?"))</f>
        <v/>
      </c>
      <c r="L140" s="22" t="str">
        <f>IF(DATOS_FORMS!L140="","",IFERROR(VLOOKUP(TRIM(DATOS_FORMS!L140),ESCALAS!$A$6:$B$12,2,0),"?"))</f>
        <v/>
      </c>
      <c r="M140" s="22" t="str">
        <f>IF(DATOS_FORMS!M140="","",IFERROR(VLOOKUP(TRIM(DATOS_FORMS!M140),ESCALAS!$A$6:$B$12,2,0),"?"))</f>
        <v/>
      </c>
      <c r="N140" s="22" t="str">
        <f>IF(DATOS_FORMS!N140="","",IFERROR(VLOOKUP(TRIM(DATOS_FORMS!N140),ESCALAS!$A$6:$B$12,2,0),"?"))</f>
        <v/>
      </c>
      <c r="O140" s="22" t="str">
        <f>IF(DATOS_FORMS!O140="","",IFERROR(VLOOKUP(TRIM(DATOS_FORMS!O140),ESCALAS!$A$6:$B$12,2,0),"?"))</f>
        <v/>
      </c>
      <c r="P140" s="22" t="str">
        <f>IF(DATOS_FORMS!P140="","",IFERROR(VLOOKUP(TRIM(DATOS_FORMS!P140),ESCALAS!$A$6:$B$12,2,0),"?"))</f>
        <v/>
      </c>
      <c r="Q140" s="22" t="str">
        <f>IF(DATOS_FORMS!Q140="","",IFERROR(VLOOKUP(TRIM(DATOS_FORMS!Q140),ESCALAS!$A$6:$B$12,2,0),"?"))</f>
        <v/>
      </c>
      <c r="R140" s="22" t="str">
        <f>IF(DATOS_FORMS!R140="","",IFERROR(VLOOKUP(TRIM(DATOS_FORMS!R140),ESCALAS!$A$6:$B$12,2,0),"?"))</f>
        <v/>
      </c>
      <c r="S140" s="22" t="str">
        <f>IF(DATOS_FORMS!S140="","",IFERROR(VLOOKUP(TRIM(DATOS_FORMS!S140),ESCALAS!$A$6:$B$12,2,0),"?"))</f>
        <v/>
      </c>
      <c r="T140" s="22" t="str">
        <f>IF(DATOS_FORMS!T140="","",IFERROR(VLOOKUP(TRIM(DATOS_FORMS!T140),ESCALAS!$A$6:$B$12,2,0),"?"))</f>
        <v/>
      </c>
      <c r="U140" s="22" t="str">
        <f>IF(DATOS_FORMS!U140="","",IFERROR(VLOOKUP(TRIM(DATOS_FORMS!U140),ESCALAS!$A$17:$B$20,2,0),"?"))</f>
        <v/>
      </c>
      <c r="V140" s="22" t="str">
        <f>IF(DATOS_FORMS!V140="","",IFERROR(VLOOKUP(TRIM(DATOS_FORMS!V140),ESCALAS!$A$17:$B$20,2,0),"?"))</f>
        <v/>
      </c>
      <c r="W140" s="22" t="str">
        <f>IF(DATOS_FORMS!W140="","",IFERROR(VLOOKUP(TRIM(DATOS_FORMS!W140),ESCALAS!$A$17:$B$20,2,0),"?"))</f>
        <v/>
      </c>
      <c r="X140" s="22" t="str">
        <f>IF(DATOS_FORMS!X140="","",IFERROR(VLOOKUP(TRIM(DATOS_FORMS!X140),ESCALAS!$A$17:$B$20,2,0),"?"))</f>
        <v/>
      </c>
      <c r="Y140" s="22" t="str">
        <f>IF(DATOS_FORMS!Y140="","",IFERROR(VLOOKUP(TRIM(DATOS_FORMS!Y140),ESCALAS!$A$17:$B$20,2,0),"?"))</f>
        <v/>
      </c>
      <c r="Z140" s="22" t="str">
        <f>IF(DATOS_FORMS!Z140="","",IFERROR(VLOOKUP(TRIM(DATOS_FORMS!Z140),ESCALAS!$A$17:$B$20,2,0),"?"))</f>
        <v/>
      </c>
      <c r="AA140" s="22" t="str">
        <f>IF(DATOS_FORMS!AA140="","",IFERROR(VLOOKUP(TRIM(DATOS_FORMS!AA140),ESCALAS!$A$17:$B$20,2,0),"?"))</f>
        <v/>
      </c>
      <c r="AB140" s="22" t="str">
        <f>IF(DATOS_FORMS!AB140="","",IFERROR(VLOOKUP(TRIM(DATOS_FORMS!AB140),ESCALAS!$A$17:$B$20,2,0),"?"))</f>
        <v/>
      </c>
      <c r="AC140" s="22" t="str">
        <f>IF(DATOS_FORMS!AC140="","",IFERROR(VLOOKUP(TRIM(DATOS_FORMS!AC140),ESCALAS!$A$25:$B$30,2,0),"?"))</f>
        <v/>
      </c>
      <c r="AD140" s="22" t="str">
        <f>IF(DATOS_FORMS!AD140="","",IFERROR(VLOOKUP(TRIM(DATOS_FORMS!AD140),ESCALAS!$A$25:$B$30,2,0),"?"))</f>
        <v/>
      </c>
      <c r="AE140" s="22" t="str">
        <f>IF(DATOS_FORMS!AE140="","",IFERROR(VLOOKUP(TRIM(DATOS_FORMS!AE140),ESCALAS!$A$25:$B$30,2,0),"?"))</f>
        <v/>
      </c>
      <c r="AF140" s="22" t="str">
        <f>IF(DATOS_FORMS!AF140="","",IFERROR(VLOOKUP(TRIM(DATOS_FORMS!AF140),ESCALAS!$A$25:$B$30,2,0),"?"))</f>
        <v/>
      </c>
      <c r="AG140" s="22" t="str">
        <f>IF(DATOS_FORMS!AG140="","",IFERROR(VLOOKUP(TRIM(DATOS_FORMS!AG140),ESCALAS!$A$25:$B$30,2,0),"?"))</f>
        <v/>
      </c>
      <c r="AH140" s="22" t="str">
        <f>IF(DATOS_FORMS!AH140="","",IFERROR(VLOOKUP(TRIM(DATOS_FORMS!AH140),ESCALAS!$A$25:$B$30,2,0),"?"))</f>
        <v/>
      </c>
      <c r="AI140" s="22" t="str">
        <f>IF(DATOS_FORMS!AI140="","",IFERROR(VLOOKUP(TRIM(DATOS_FORMS!AI140),ESCALAS!$A$25:$B$30,2,0),"?"))</f>
        <v/>
      </c>
      <c r="AJ140" s="22" t="str">
        <f>IF(DATOS_FORMS!AJ140="","",IFERROR(VLOOKUP(TRIM(DATOS_FORMS!AJ140),ESCALAS!$A$25:$B$30,2,0),"?"))</f>
        <v/>
      </c>
      <c r="AK140" s="22" t="str">
        <f>IF(DATOS_FORMS!AK140="","",IFERROR(VLOOKUP(TRIM(DATOS_FORMS!AK140),ESCALAS!$A$25:$B$30,2,0),"?"))</f>
        <v/>
      </c>
      <c r="AL140" s="22" t="str">
        <f>IF(DATOS_FORMS!AL140="","",IFERROR(VLOOKUP(TRIM(DATOS_FORMS!AL140),ESCALAS!$A$25:$B$30,2,0),"?"))</f>
        <v/>
      </c>
      <c r="AM140" s="22" t="str">
        <f>IF(DATOS_FORMS!AM140="","",IFERROR(VLOOKUP(TRIM(DATOS_FORMS!AM140),ESCALAS!$A$35:$B$41,2,0),"?"))</f>
        <v/>
      </c>
      <c r="AN140" s="22" t="str">
        <f>IF(DATOS_FORMS!AN140="","",IFERROR(VLOOKUP(TRIM(DATOS_FORMS!AN140),ESCALAS!$A$35:$B$41,2,0),"?"))</f>
        <v/>
      </c>
      <c r="AO140" s="22" t="str">
        <f>IF(DATOS_FORMS!AO140="","",IFERROR(VLOOKUP(TRIM(DATOS_FORMS!AO140),ESCALAS!$A$35:$B$41,2,0),"?"))</f>
        <v/>
      </c>
      <c r="AP140" s="22" t="str">
        <f>IF(DATOS_FORMS!AP140="","",IFERROR(VLOOKUP(TRIM(DATOS_FORMS!AP140),ESCALAS!$A$35:$B$41,2,0),"?"))</f>
        <v/>
      </c>
      <c r="AQ140" s="22" t="str">
        <f>IF(DATOS_FORMS!AQ140="","",IFERROR(VLOOKUP(TRIM(DATOS_FORMS!AQ140),ESCALAS!$A$35:$B$41,2,0),"?"))</f>
        <v/>
      </c>
      <c r="AR140" s="22" t="str">
        <f>IF(DATOS_FORMS!AR140="","",IFERROR(VLOOKUP(TRIM(DATOS_FORMS!AR140),ESCALAS!$A$35:$B$41,2,0),"?"))</f>
        <v/>
      </c>
      <c r="AS140" s="22" t="str">
        <f>IF(DATOS_FORMS!AS140="","",IFERROR(VLOOKUP(TRIM(DATOS_FORMS!AS140),ESCALAS!$A$35:$B$41,2,0),"?"))</f>
        <v/>
      </c>
      <c r="AT140" s="22" t="str">
        <f>IF(DATOS_FORMS!AT140="","",IFERROR(VLOOKUP(TRIM(DATOS_FORMS!AT140),ESCALAS!$A$35:$B$41,2,0),"?"))</f>
        <v/>
      </c>
      <c r="AU140" s="22" t="str">
        <f>IF(DATOS_FORMS!AU140="","",IFERROR(VLOOKUP(TRIM(DATOS_FORMS!AU140),ESCALAS!$A$35:$B$41,2,0),"?"))</f>
        <v/>
      </c>
      <c r="AV140" s="22" t="str">
        <f>IF(DATOS_FORMS!AV140="","",IFERROR(VLOOKUP(TRIM(DATOS_FORMS!AV140),ESCALAS!$A$46:$B$49,2,0),"?"))</f>
        <v/>
      </c>
      <c r="AW140" s="22" t="str">
        <f>IF(DATOS_FORMS!AW140="","",IFERROR(VLOOKUP(TRIM(DATOS_FORMS!AW140),ESCALAS!$A$46:$B$49,2,0),"?"))</f>
        <v/>
      </c>
      <c r="AX140" s="22" t="str">
        <f>IF(DATOS_FORMS!AX140="","",IFERROR(VLOOKUP(TRIM(DATOS_FORMS!AX140),ESCALAS!$A$46:$B$49,2,0),"?"))</f>
        <v/>
      </c>
      <c r="AY140" s="22" t="str">
        <f>IF(DATOS_FORMS!AY140="","",IFERROR(VLOOKUP(TRIM(DATOS_FORMS!AY140),ESCALAS!$A$46:$B$49,2,0),"?"))</f>
        <v/>
      </c>
      <c r="AZ140" s="22" t="str">
        <f>IF(DATOS_FORMS!AZ140="","",IFERROR(VLOOKUP(TRIM(DATOS_FORMS!AZ140),ESCALAS!$A$46:$B$49,2,0),"?"))</f>
        <v/>
      </c>
      <c r="BA140" s="22" t="str">
        <f>IF(DATOS_FORMS!BA140="","",IFERROR(VLOOKUP(TRIM(DATOS_FORMS!BA140),ESCALAS!$A$46:$B$49,2,0),"?"))</f>
        <v/>
      </c>
      <c r="BB140" s="22" t="str">
        <f>IF(DATOS_FORMS!BB140="","",IFERROR(VLOOKUP(TRIM(DATOS_FORMS!BB140),ESCALAS!$A$46:$B$49,2,0),"?"))</f>
        <v/>
      </c>
      <c r="BC140" s="22" t="str">
        <f>IF(DATOS_FORMS!BC140="","",IFERROR(VLOOKUP(TRIM(DATOS_FORMS!BC140),ESCALAS!$A$46:$B$49,2,0),"?"))</f>
        <v/>
      </c>
      <c r="BD140" s="22" t="str">
        <f>IF(DATOS_FORMS!BD140="","",IFERROR(VLOOKUP(TRIM(DATOS_FORMS!BD140),ESCALAS!$A$46:$B$49,2,0),"?"))</f>
        <v/>
      </c>
      <c r="BE140" s="22" t="str">
        <f>IF(DATOS_FORMS!BE140="","",IFERROR(VLOOKUP(TRIM(DATOS_FORMS!BE140),ESCALAS!$A$46:$B$49,2,0),"?"))</f>
        <v/>
      </c>
      <c r="BF140" s="22" t="str">
        <f>IF(DATOS_FORMS!BF140="","",IFERROR(VLOOKUP(TRIM(DATOS_FORMS!BF140),ESCALAS!$A$46:$B$49,2,0),"?"))</f>
        <v/>
      </c>
      <c r="BG140" s="22" t="str">
        <f>IF(DATOS_FORMS!BG140="","",IFERROR(VLOOKUP(TRIM(DATOS_FORMS!BG140),ESCALAS!$A$46:$B$49,2,0),"?"))</f>
        <v/>
      </c>
      <c r="BH140" s="22" t="str">
        <f>IF(DATOS_FORMS!BH140="","",IFERROR(VLOOKUP(TRIM(DATOS_FORMS!BH140),ESCALAS!$A$46:$B$49,2,0),"?"))</f>
        <v/>
      </c>
      <c r="BI140" s="22" t="str">
        <f>IF(DATOS_FORMS!BI140="","",IFERROR(VLOOKUP(TRIM(DATOS_FORMS!BI140),ESCALAS!$A$46:$B$49,2,0),"?"))</f>
        <v/>
      </c>
      <c r="BJ140" s="22" t="str">
        <f>IF(DATOS_FORMS!BJ140="","",IFERROR(VLOOKUP(TRIM(DATOS_FORMS!BJ140),ESCALAS!$A$46:$B$49,2,0),"?"))</f>
        <v/>
      </c>
    </row>
    <row r="141" spans="1:62" x14ac:dyDescent="0.25">
      <c r="A141" s="22" t="str">
        <f>IF(DATOS_FORMS!B141="","",ROW()-1)</f>
        <v/>
      </c>
      <c r="B141" s="22" t="str">
        <f>IF(DATOS_FORMS!B141="","",IFERROR(VALUE(TRIM(DATOS_FORMS!B141)),IFERROR(VALUE(LEFT(TRIM(DATOS_FORMS!B141),FIND(" ",TRIM(DATOS_FORMS!B141)&amp;" ")-1)),"?")))</f>
        <v/>
      </c>
      <c r="C141" s="22" t="str">
        <f>IF(DATOS_FORMS!C141="","",IFERROR(VLOOKUP(TRIM(DATOS_FORMS!C141),ESCALAS!$A$54:$B$55,2,0),"?"))</f>
        <v/>
      </c>
      <c r="D141" s="22" t="str">
        <f>IF(DATOS_FORMS!D141="","",IFERROR(VLOOKUP(TRIM(DATOS_FORMS!D141),ESCALAS!$A$67:$B$68,2,0),"?"))</f>
        <v/>
      </c>
      <c r="E141" s="23" t="str">
        <f>IF(DATOS_FORMS!E141="","",DATOS_FORMS!E141)</f>
        <v/>
      </c>
      <c r="F141" s="23" t="str">
        <f>IF(DATOS_FORMS!F141="","",DATOS_FORMS!F141)</f>
        <v/>
      </c>
      <c r="G141" s="22" t="str">
        <f>IF(DATOS_FORMS!G141="","",IFERROR(VLOOKUP(TRIM(DATOS_FORMS!G141),ESCALAS!$A$60:$B$62,2,0),"?"))</f>
        <v/>
      </c>
      <c r="H141" s="23" t="str">
        <f>IF(DATOS_FORMS!H141="","",DATOS_FORMS!H141)</f>
        <v/>
      </c>
      <c r="I141" s="22" t="str">
        <f>IF(DATOS_FORMS!I141="","",IFERROR(VLOOKUP(TRIM(DATOS_FORMS!I141),ESCALAS!$A$60:$B$62,2,0),"?"))</f>
        <v/>
      </c>
      <c r="J141" s="22" t="str">
        <f>IF(DATOS_FORMS!J141="","",IFERROR(VLOOKUP(TRIM(DATOS_FORMS!J141),ESCALAS!$A$73:$B$86,2,0),7))</f>
        <v/>
      </c>
      <c r="K141" s="22" t="str">
        <f>IF(DATOS_FORMS!K141="","",IFERROR(VLOOKUP(TRIM(DATOS_FORMS!K141),ESCALAS!$A$6:$B$12,2,0),"?"))</f>
        <v/>
      </c>
      <c r="L141" s="22" t="str">
        <f>IF(DATOS_FORMS!L141="","",IFERROR(VLOOKUP(TRIM(DATOS_FORMS!L141),ESCALAS!$A$6:$B$12,2,0),"?"))</f>
        <v/>
      </c>
      <c r="M141" s="22" t="str">
        <f>IF(DATOS_FORMS!M141="","",IFERROR(VLOOKUP(TRIM(DATOS_FORMS!M141),ESCALAS!$A$6:$B$12,2,0),"?"))</f>
        <v/>
      </c>
      <c r="N141" s="22" t="str">
        <f>IF(DATOS_FORMS!N141="","",IFERROR(VLOOKUP(TRIM(DATOS_FORMS!N141),ESCALAS!$A$6:$B$12,2,0),"?"))</f>
        <v/>
      </c>
      <c r="O141" s="22" t="str">
        <f>IF(DATOS_FORMS!O141="","",IFERROR(VLOOKUP(TRIM(DATOS_FORMS!O141),ESCALAS!$A$6:$B$12,2,0),"?"))</f>
        <v/>
      </c>
      <c r="P141" s="22" t="str">
        <f>IF(DATOS_FORMS!P141="","",IFERROR(VLOOKUP(TRIM(DATOS_FORMS!P141),ESCALAS!$A$6:$B$12,2,0),"?"))</f>
        <v/>
      </c>
      <c r="Q141" s="22" t="str">
        <f>IF(DATOS_FORMS!Q141="","",IFERROR(VLOOKUP(TRIM(DATOS_FORMS!Q141),ESCALAS!$A$6:$B$12,2,0),"?"))</f>
        <v/>
      </c>
      <c r="R141" s="22" t="str">
        <f>IF(DATOS_FORMS!R141="","",IFERROR(VLOOKUP(TRIM(DATOS_FORMS!R141),ESCALAS!$A$6:$B$12,2,0),"?"))</f>
        <v/>
      </c>
      <c r="S141" s="22" t="str">
        <f>IF(DATOS_FORMS!S141="","",IFERROR(VLOOKUP(TRIM(DATOS_FORMS!S141),ESCALAS!$A$6:$B$12,2,0),"?"))</f>
        <v/>
      </c>
      <c r="T141" s="22" t="str">
        <f>IF(DATOS_FORMS!T141="","",IFERROR(VLOOKUP(TRIM(DATOS_FORMS!T141),ESCALAS!$A$6:$B$12,2,0),"?"))</f>
        <v/>
      </c>
      <c r="U141" s="22" t="str">
        <f>IF(DATOS_FORMS!U141="","",IFERROR(VLOOKUP(TRIM(DATOS_FORMS!U141),ESCALAS!$A$17:$B$20,2,0),"?"))</f>
        <v/>
      </c>
      <c r="V141" s="22" t="str">
        <f>IF(DATOS_FORMS!V141="","",IFERROR(VLOOKUP(TRIM(DATOS_FORMS!V141),ESCALAS!$A$17:$B$20,2,0),"?"))</f>
        <v/>
      </c>
      <c r="W141" s="22" t="str">
        <f>IF(DATOS_FORMS!W141="","",IFERROR(VLOOKUP(TRIM(DATOS_FORMS!W141),ESCALAS!$A$17:$B$20,2,0),"?"))</f>
        <v/>
      </c>
      <c r="X141" s="22" t="str">
        <f>IF(DATOS_FORMS!X141="","",IFERROR(VLOOKUP(TRIM(DATOS_FORMS!X141),ESCALAS!$A$17:$B$20,2,0),"?"))</f>
        <v/>
      </c>
      <c r="Y141" s="22" t="str">
        <f>IF(DATOS_FORMS!Y141="","",IFERROR(VLOOKUP(TRIM(DATOS_FORMS!Y141),ESCALAS!$A$17:$B$20,2,0),"?"))</f>
        <v/>
      </c>
      <c r="Z141" s="22" t="str">
        <f>IF(DATOS_FORMS!Z141="","",IFERROR(VLOOKUP(TRIM(DATOS_FORMS!Z141),ESCALAS!$A$17:$B$20,2,0),"?"))</f>
        <v/>
      </c>
      <c r="AA141" s="22" t="str">
        <f>IF(DATOS_FORMS!AA141="","",IFERROR(VLOOKUP(TRIM(DATOS_FORMS!AA141),ESCALAS!$A$17:$B$20,2,0),"?"))</f>
        <v/>
      </c>
      <c r="AB141" s="22" t="str">
        <f>IF(DATOS_FORMS!AB141="","",IFERROR(VLOOKUP(TRIM(DATOS_FORMS!AB141),ESCALAS!$A$17:$B$20,2,0),"?"))</f>
        <v/>
      </c>
      <c r="AC141" s="22" t="str">
        <f>IF(DATOS_FORMS!AC141="","",IFERROR(VLOOKUP(TRIM(DATOS_FORMS!AC141),ESCALAS!$A$25:$B$30,2,0),"?"))</f>
        <v/>
      </c>
      <c r="AD141" s="22" t="str">
        <f>IF(DATOS_FORMS!AD141="","",IFERROR(VLOOKUP(TRIM(DATOS_FORMS!AD141),ESCALAS!$A$25:$B$30,2,0),"?"))</f>
        <v/>
      </c>
      <c r="AE141" s="22" t="str">
        <f>IF(DATOS_FORMS!AE141="","",IFERROR(VLOOKUP(TRIM(DATOS_FORMS!AE141),ESCALAS!$A$25:$B$30,2,0),"?"))</f>
        <v/>
      </c>
      <c r="AF141" s="22" t="str">
        <f>IF(DATOS_FORMS!AF141="","",IFERROR(VLOOKUP(TRIM(DATOS_FORMS!AF141),ESCALAS!$A$25:$B$30,2,0),"?"))</f>
        <v/>
      </c>
      <c r="AG141" s="22" t="str">
        <f>IF(DATOS_FORMS!AG141="","",IFERROR(VLOOKUP(TRIM(DATOS_FORMS!AG141),ESCALAS!$A$25:$B$30,2,0),"?"))</f>
        <v/>
      </c>
      <c r="AH141" s="22" t="str">
        <f>IF(DATOS_FORMS!AH141="","",IFERROR(VLOOKUP(TRIM(DATOS_FORMS!AH141),ESCALAS!$A$25:$B$30,2,0),"?"))</f>
        <v/>
      </c>
      <c r="AI141" s="22" t="str">
        <f>IF(DATOS_FORMS!AI141="","",IFERROR(VLOOKUP(TRIM(DATOS_FORMS!AI141),ESCALAS!$A$25:$B$30,2,0),"?"))</f>
        <v/>
      </c>
      <c r="AJ141" s="22" t="str">
        <f>IF(DATOS_FORMS!AJ141="","",IFERROR(VLOOKUP(TRIM(DATOS_FORMS!AJ141),ESCALAS!$A$25:$B$30,2,0),"?"))</f>
        <v/>
      </c>
      <c r="AK141" s="22" t="str">
        <f>IF(DATOS_FORMS!AK141="","",IFERROR(VLOOKUP(TRIM(DATOS_FORMS!AK141),ESCALAS!$A$25:$B$30,2,0),"?"))</f>
        <v/>
      </c>
      <c r="AL141" s="22" t="str">
        <f>IF(DATOS_FORMS!AL141="","",IFERROR(VLOOKUP(TRIM(DATOS_FORMS!AL141),ESCALAS!$A$25:$B$30,2,0),"?"))</f>
        <v/>
      </c>
      <c r="AM141" s="22" t="str">
        <f>IF(DATOS_FORMS!AM141="","",IFERROR(VLOOKUP(TRIM(DATOS_FORMS!AM141),ESCALAS!$A$35:$B$41,2,0),"?"))</f>
        <v/>
      </c>
      <c r="AN141" s="22" t="str">
        <f>IF(DATOS_FORMS!AN141="","",IFERROR(VLOOKUP(TRIM(DATOS_FORMS!AN141),ESCALAS!$A$35:$B$41,2,0),"?"))</f>
        <v/>
      </c>
      <c r="AO141" s="22" t="str">
        <f>IF(DATOS_FORMS!AO141="","",IFERROR(VLOOKUP(TRIM(DATOS_FORMS!AO141),ESCALAS!$A$35:$B$41,2,0),"?"))</f>
        <v/>
      </c>
      <c r="AP141" s="22" t="str">
        <f>IF(DATOS_FORMS!AP141="","",IFERROR(VLOOKUP(TRIM(DATOS_FORMS!AP141),ESCALAS!$A$35:$B$41,2,0),"?"))</f>
        <v/>
      </c>
      <c r="AQ141" s="22" t="str">
        <f>IF(DATOS_FORMS!AQ141="","",IFERROR(VLOOKUP(TRIM(DATOS_FORMS!AQ141),ESCALAS!$A$35:$B$41,2,0),"?"))</f>
        <v/>
      </c>
      <c r="AR141" s="22" t="str">
        <f>IF(DATOS_FORMS!AR141="","",IFERROR(VLOOKUP(TRIM(DATOS_FORMS!AR141),ESCALAS!$A$35:$B$41,2,0),"?"))</f>
        <v/>
      </c>
      <c r="AS141" s="22" t="str">
        <f>IF(DATOS_FORMS!AS141="","",IFERROR(VLOOKUP(TRIM(DATOS_FORMS!AS141),ESCALAS!$A$35:$B$41,2,0),"?"))</f>
        <v/>
      </c>
      <c r="AT141" s="22" t="str">
        <f>IF(DATOS_FORMS!AT141="","",IFERROR(VLOOKUP(TRIM(DATOS_FORMS!AT141),ESCALAS!$A$35:$B$41,2,0),"?"))</f>
        <v/>
      </c>
      <c r="AU141" s="22" t="str">
        <f>IF(DATOS_FORMS!AU141="","",IFERROR(VLOOKUP(TRIM(DATOS_FORMS!AU141),ESCALAS!$A$35:$B$41,2,0),"?"))</f>
        <v/>
      </c>
      <c r="AV141" s="22" t="str">
        <f>IF(DATOS_FORMS!AV141="","",IFERROR(VLOOKUP(TRIM(DATOS_FORMS!AV141),ESCALAS!$A$46:$B$49,2,0),"?"))</f>
        <v/>
      </c>
      <c r="AW141" s="22" t="str">
        <f>IF(DATOS_FORMS!AW141="","",IFERROR(VLOOKUP(TRIM(DATOS_FORMS!AW141),ESCALAS!$A$46:$B$49,2,0),"?"))</f>
        <v/>
      </c>
      <c r="AX141" s="22" t="str">
        <f>IF(DATOS_FORMS!AX141="","",IFERROR(VLOOKUP(TRIM(DATOS_FORMS!AX141),ESCALAS!$A$46:$B$49,2,0),"?"))</f>
        <v/>
      </c>
      <c r="AY141" s="22" t="str">
        <f>IF(DATOS_FORMS!AY141="","",IFERROR(VLOOKUP(TRIM(DATOS_FORMS!AY141),ESCALAS!$A$46:$B$49,2,0),"?"))</f>
        <v/>
      </c>
      <c r="AZ141" s="22" t="str">
        <f>IF(DATOS_FORMS!AZ141="","",IFERROR(VLOOKUP(TRIM(DATOS_FORMS!AZ141),ESCALAS!$A$46:$B$49,2,0),"?"))</f>
        <v/>
      </c>
      <c r="BA141" s="22" t="str">
        <f>IF(DATOS_FORMS!BA141="","",IFERROR(VLOOKUP(TRIM(DATOS_FORMS!BA141),ESCALAS!$A$46:$B$49,2,0),"?"))</f>
        <v/>
      </c>
      <c r="BB141" s="22" t="str">
        <f>IF(DATOS_FORMS!BB141="","",IFERROR(VLOOKUP(TRIM(DATOS_FORMS!BB141),ESCALAS!$A$46:$B$49,2,0),"?"))</f>
        <v/>
      </c>
      <c r="BC141" s="22" t="str">
        <f>IF(DATOS_FORMS!BC141="","",IFERROR(VLOOKUP(TRIM(DATOS_FORMS!BC141),ESCALAS!$A$46:$B$49,2,0),"?"))</f>
        <v/>
      </c>
      <c r="BD141" s="22" t="str">
        <f>IF(DATOS_FORMS!BD141="","",IFERROR(VLOOKUP(TRIM(DATOS_FORMS!BD141),ESCALAS!$A$46:$B$49,2,0),"?"))</f>
        <v/>
      </c>
      <c r="BE141" s="22" t="str">
        <f>IF(DATOS_FORMS!BE141="","",IFERROR(VLOOKUP(TRIM(DATOS_FORMS!BE141),ESCALAS!$A$46:$B$49,2,0),"?"))</f>
        <v/>
      </c>
      <c r="BF141" s="22" t="str">
        <f>IF(DATOS_FORMS!BF141="","",IFERROR(VLOOKUP(TRIM(DATOS_FORMS!BF141),ESCALAS!$A$46:$B$49,2,0),"?"))</f>
        <v/>
      </c>
      <c r="BG141" s="22" t="str">
        <f>IF(DATOS_FORMS!BG141="","",IFERROR(VLOOKUP(TRIM(DATOS_FORMS!BG141),ESCALAS!$A$46:$B$49,2,0),"?"))</f>
        <v/>
      </c>
      <c r="BH141" s="22" t="str">
        <f>IF(DATOS_FORMS!BH141="","",IFERROR(VLOOKUP(TRIM(DATOS_FORMS!BH141),ESCALAS!$A$46:$B$49,2,0),"?"))</f>
        <v/>
      </c>
      <c r="BI141" s="22" t="str">
        <f>IF(DATOS_FORMS!BI141="","",IFERROR(VLOOKUP(TRIM(DATOS_FORMS!BI141),ESCALAS!$A$46:$B$49,2,0),"?"))</f>
        <v/>
      </c>
      <c r="BJ141" s="22" t="str">
        <f>IF(DATOS_FORMS!BJ141="","",IFERROR(VLOOKUP(TRIM(DATOS_FORMS!BJ141),ESCALAS!$A$46:$B$49,2,0),"?"))</f>
        <v/>
      </c>
    </row>
    <row r="142" spans="1:62" x14ac:dyDescent="0.25">
      <c r="A142" s="22" t="str">
        <f>IF(DATOS_FORMS!B142="","",ROW()-1)</f>
        <v/>
      </c>
      <c r="B142" s="22" t="str">
        <f>IF(DATOS_FORMS!B142="","",IFERROR(VALUE(TRIM(DATOS_FORMS!B142)),IFERROR(VALUE(LEFT(TRIM(DATOS_FORMS!B142),FIND(" ",TRIM(DATOS_FORMS!B142)&amp;" ")-1)),"?")))</f>
        <v/>
      </c>
      <c r="C142" s="22" t="str">
        <f>IF(DATOS_FORMS!C142="","",IFERROR(VLOOKUP(TRIM(DATOS_FORMS!C142),ESCALAS!$A$54:$B$55,2,0),"?"))</f>
        <v/>
      </c>
      <c r="D142" s="22" t="str">
        <f>IF(DATOS_FORMS!D142="","",IFERROR(VLOOKUP(TRIM(DATOS_FORMS!D142),ESCALAS!$A$67:$B$68,2,0),"?"))</f>
        <v/>
      </c>
      <c r="E142" s="23" t="str">
        <f>IF(DATOS_FORMS!E142="","",DATOS_FORMS!E142)</f>
        <v/>
      </c>
      <c r="F142" s="23" t="str">
        <f>IF(DATOS_FORMS!F142="","",DATOS_FORMS!F142)</f>
        <v/>
      </c>
      <c r="G142" s="22" t="str">
        <f>IF(DATOS_FORMS!G142="","",IFERROR(VLOOKUP(TRIM(DATOS_FORMS!G142),ESCALAS!$A$60:$B$62,2,0),"?"))</f>
        <v/>
      </c>
      <c r="H142" s="23" t="str">
        <f>IF(DATOS_FORMS!H142="","",DATOS_FORMS!H142)</f>
        <v/>
      </c>
      <c r="I142" s="22" t="str">
        <f>IF(DATOS_FORMS!I142="","",IFERROR(VLOOKUP(TRIM(DATOS_FORMS!I142),ESCALAS!$A$60:$B$62,2,0),"?"))</f>
        <v/>
      </c>
      <c r="J142" s="22" t="str">
        <f>IF(DATOS_FORMS!J142="","",IFERROR(VLOOKUP(TRIM(DATOS_FORMS!J142),ESCALAS!$A$73:$B$86,2,0),7))</f>
        <v/>
      </c>
      <c r="K142" s="22" t="str">
        <f>IF(DATOS_FORMS!K142="","",IFERROR(VLOOKUP(TRIM(DATOS_FORMS!K142),ESCALAS!$A$6:$B$12,2,0),"?"))</f>
        <v/>
      </c>
      <c r="L142" s="22" t="str">
        <f>IF(DATOS_FORMS!L142="","",IFERROR(VLOOKUP(TRIM(DATOS_FORMS!L142),ESCALAS!$A$6:$B$12,2,0),"?"))</f>
        <v/>
      </c>
      <c r="M142" s="22" t="str">
        <f>IF(DATOS_FORMS!M142="","",IFERROR(VLOOKUP(TRIM(DATOS_FORMS!M142),ESCALAS!$A$6:$B$12,2,0),"?"))</f>
        <v/>
      </c>
      <c r="N142" s="22" t="str">
        <f>IF(DATOS_FORMS!N142="","",IFERROR(VLOOKUP(TRIM(DATOS_FORMS!N142),ESCALAS!$A$6:$B$12,2,0),"?"))</f>
        <v/>
      </c>
      <c r="O142" s="22" t="str">
        <f>IF(DATOS_FORMS!O142="","",IFERROR(VLOOKUP(TRIM(DATOS_FORMS!O142),ESCALAS!$A$6:$B$12,2,0),"?"))</f>
        <v/>
      </c>
      <c r="P142" s="22" t="str">
        <f>IF(DATOS_FORMS!P142="","",IFERROR(VLOOKUP(TRIM(DATOS_FORMS!P142),ESCALAS!$A$6:$B$12,2,0),"?"))</f>
        <v/>
      </c>
      <c r="Q142" s="22" t="str">
        <f>IF(DATOS_FORMS!Q142="","",IFERROR(VLOOKUP(TRIM(DATOS_FORMS!Q142),ESCALAS!$A$6:$B$12,2,0),"?"))</f>
        <v/>
      </c>
      <c r="R142" s="22" t="str">
        <f>IF(DATOS_FORMS!R142="","",IFERROR(VLOOKUP(TRIM(DATOS_FORMS!R142),ESCALAS!$A$6:$B$12,2,0),"?"))</f>
        <v/>
      </c>
      <c r="S142" s="22" t="str">
        <f>IF(DATOS_FORMS!S142="","",IFERROR(VLOOKUP(TRIM(DATOS_FORMS!S142),ESCALAS!$A$6:$B$12,2,0),"?"))</f>
        <v/>
      </c>
      <c r="T142" s="22" t="str">
        <f>IF(DATOS_FORMS!T142="","",IFERROR(VLOOKUP(TRIM(DATOS_FORMS!T142),ESCALAS!$A$6:$B$12,2,0),"?"))</f>
        <v/>
      </c>
      <c r="U142" s="22" t="str">
        <f>IF(DATOS_FORMS!U142="","",IFERROR(VLOOKUP(TRIM(DATOS_FORMS!U142),ESCALAS!$A$17:$B$20,2,0),"?"))</f>
        <v/>
      </c>
      <c r="V142" s="22" t="str">
        <f>IF(DATOS_FORMS!V142="","",IFERROR(VLOOKUP(TRIM(DATOS_FORMS!V142),ESCALAS!$A$17:$B$20,2,0),"?"))</f>
        <v/>
      </c>
      <c r="W142" s="22" t="str">
        <f>IF(DATOS_FORMS!W142="","",IFERROR(VLOOKUP(TRIM(DATOS_FORMS!W142),ESCALAS!$A$17:$B$20,2,0),"?"))</f>
        <v/>
      </c>
      <c r="X142" s="22" t="str">
        <f>IF(DATOS_FORMS!X142="","",IFERROR(VLOOKUP(TRIM(DATOS_FORMS!X142),ESCALAS!$A$17:$B$20,2,0),"?"))</f>
        <v/>
      </c>
      <c r="Y142" s="22" t="str">
        <f>IF(DATOS_FORMS!Y142="","",IFERROR(VLOOKUP(TRIM(DATOS_FORMS!Y142),ESCALAS!$A$17:$B$20,2,0),"?"))</f>
        <v/>
      </c>
      <c r="Z142" s="22" t="str">
        <f>IF(DATOS_FORMS!Z142="","",IFERROR(VLOOKUP(TRIM(DATOS_FORMS!Z142),ESCALAS!$A$17:$B$20,2,0),"?"))</f>
        <v/>
      </c>
      <c r="AA142" s="22" t="str">
        <f>IF(DATOS_FORMS!AA142="","",IFERROR(VLOOKUP(TRIM(DATOS_FORMS!AA142),ESCALAS!$A$17:$B$20,2,0),"?"))</f>
        <v/>
      </c>
      <c r="AB142" s="22" t="str">
        <f>IF(DATOS_FORMS!AB142="","",IFERROR(VLOOKUP(TRIM(DATOS_FORMS!AB142),ESCALAS!$A$17:$B$20,2,0),"?"))</f>
        <v/>
      </c>
      <c r="AC142" s="22" t="str">
        <f>IF(DATOS_FORMS!AC142="","",IFERROR(VLOOKUP(TRIM(DATOS_FORMS!AC142),ESCALAS!$A$25:$B$30,2,0),"?"))</f>
        <v/>
      </c>
      <c r="AD142" s="22" t="str">
        <f>IF(DATOS_FORMS!AD142="","",IFERROR(VLOOKUP(TRIM(DATOS_FORMS!AD142),ESCALAS!$A$25:$B$30,2,0),"?"))</f>
        <v/>
      </c>
      <c r="AE142" s="22" t="str">
        <f>IF(DATOS_FORMS!AE142="","",IFERROR(VLOOKUP(TRIM(DATOS_FORMS!AE142),ESCALAS!$A$25:$B$30,2,0),"?"))</f>
        <v/>
      </c>
      <c r="AF142" s="22" t="str">
        <f>IF(DATOS_FORMS!AF142="","",IFERROR(VLOOKUP(TRIM(DATOS_FORMS!AF142),ESCALAS!$A$25:$B$30,2,0),"?"))</f>
        <v/>
      </c>
      <c r="AG142" s="22" t="str">
        <f>IF(DATOS_FORMS!AG142="","",IFERROR(VLOOKUP(TRIM(DATOS_FORMS!AG142),ESCALAS!$A$25:$B$30,2,0),"?"))</f>
        <v/>
      </c>
      <c r="AH142" s="22" t="str">
        <f>IF(DATOS_FORMS!AH142="","",IFERROR(VLOOKUP(TRIM(DATOS_FORMS!AH142),ESCALAS!$A$25:$B$30,2,0),"?"))</f>
        <v/>
      </c>
      <c r="AI142" s="22" t="str">
        <f>IF(DATOS_FORMS!AI142="","",IFERROR(VLOOKUP(TRIM(DATOS_FORMS!AI142),ESCALAS!$A$25:$B$30,2,0),"?"))</f>
        <v/>
      </c>
      <c r="AJ142" s="22" t="str">
        <f>IF(DATOS_FORMS!AJ142="","",IFERROR(VLOOKUP(TRIM(DATOS_FORMS!AJ142),ESCALAS!$A$25:$B$30,2,0),"?"))</f>
        <v/>
      </c>
      <c r="AK142" s="22" t="str">
        <f>IF(DATOS_FORMS!AK142="","",IFERROR(VLOOKUP(TRIM(DATOS_FORMS!AK142),ESCALAS!$A$25:$B$30,2,0),"?"))</f>
        <v/>
      </c>
      <c r="AL142" s="22" t="str">
        <f>IF(DATOS_FORMS!AL142="","",IFERROR(VLOOKUP(TRIM(DATOS_FORMS!AL142),ESCALAS!$A$25:$B$30,2,0),"?"))</f>
        <v/>
      </c>
      <c r="AM142" s="22" t="str">
        <f>IF(DATOS_FORMS!AM142="","",IFERROR(VLOOKUP(TRIM(DATOS_FORMS!AM142),ESCALAS!$A$35:$B$41,2,0),"?"))</f>
        <v/>
      </c>
      <c r="AN142" s="22" t="str">
        <f>IF(DATOS_FORMS!AN142="","",IFERROR(VLOOKUP(TRIM(DATOS_FORMS!AN142),ESCALAS!$A$35:$B$41,2,0),"?"))</f>
        <v/>
      </c>
      <c r="AO142" s="22" t="str">
        <f>IF(DATOS_FORMS!AO142="","",IFERROR(VLOOKUP(TRIM(DATOS_FORMS!AO142),ESCALAS!$A$35:$B$41,2,0),"?"))</f>
        <v/>
      </c>
      <c r="AP142" s="22" t="str">
        <f>IF(DATOS_FORMS!AP142="","",IFERROR(VLOOKUP(TRIM(DATOS_FORMS!AP142),ESCALAS!$A$35:$B$41,2,0),"?"))</f>
        <v/>
      </c>
      <c r="AQ142" s="22" t="str">
        <f>IF(DATOS_FORMS!AQ142="","",IFERROR(VLOOKUP(TRIM(DATOS_FORMS!AQ142),ESCALAS!$A$35:$B$41,2,0),"?"))</f>
        <v/>
      </c>
      <c r="AR142" s="22" t="str">
        <f>IF(DATOS_FORMS!AR142="","",IFERROR(VLOOKUP(TRIM(DATOS_FORMS!AR142),ESCALAS!$A$35:$B$41,2,0),"?"))</f>
        <v/>
      </c>
      <c r="AS142" s="22" t="str">
        <f>IF(DATOS_FORMS!AS142="","",IFERROR(VLOOKUP(TRIM(DATOS_FORMS!AS142),ESCALAS!$A$35:$B$41,2,0),"?"))</f>
        <v/>
      </c>
      <c r="AT142" s="22" t="str">
        <f>IF(DATOS_FORMS!AT142="","",IFERROR(VLOOKUP(TRIM(DATOS_FORMS!AT142),ESCALAS!$A$35:$B$41,2,0),"?"))</f>
        <v/>
      </c>
      <c r="AU142" s="22" t="str">
        <f>IF(DATOS_FORMS!AU142="","",IFERROR(VLOOKUP(TRIM(DATOS_FORMS!AU142),ESCALAS!$A$35:$B$41,2,0),"?"))</f>
        <v/>
      </c>
      <c r="AV142" s="22" t="str">
        <f>IF(DATOS_FORMS!AV142="","",IFERROR(VLOOKUP(TRIM(DATOS_FORMS!AV142),ESCALAS!$A$46:$B$49,2,0),"?"))</f>
        <v/>
      </c>
      <c r="AW142" s="22" t="str">
        <f>IF(DATOS_FORMS!AW142="","",IFERROR(VLOOKUP(TRIM(DATOS_FORMS!AW142),ESCALAS!$A$46:$B$49,2,0),"?"))</f>
        <v/>
      </c>
      <c r="AX142" s="22" t="str">
        <f>IF(DATOS_FORMS!AX142="","",IFERROR(VLOOKUP(TRIM(DATOS_FORMS!AX142),ESCALAS!$A$46:$B$49,2,0),"?"))</f>
        <v/>
      </c>
      <c r="AY142" s="22" t="str">
        <f>IF(DATOS_FORMS!AY142="","",IFERROR(VLOOKUP(TRIM(DATOS_FORMS!AY142),ESCALAS!$A$46:$B$49,2,0),"?"))</f>
        <v/>
      </c>
      <c r="AZ142" s="22" t="str">
        <f>IF(DATOS_FORMS!AZ142="","",IFERROR(VLOOKUP(TRIM(DATOS_FORMS!AZ142),ESCALAS!$A$46:$B$49,2,0),"?"))</f>
        <v/>
      </c>
      <c r="BA142" s="22" t="str">
        <f>IF(DATOS_FORMS!BA142="","",IFERROR(VLOOKUP(TRIM(DATOS_FORMS!BA142),ESCALAS!$A$46:$B$49,2,0),"?"))</f>
        <v/>
      </c>
      <c r="BB142" s="22" t="str">
        <f>IF(DATOS_FORMS!BB142="","",IFERROR(VLOOKUP(TRIM(DATOS_FORMS!BB142),ESCALAS!$A$46:$B$49,2,0),"?"))</f>
        <v/>
      </c>
      <c r="BC142" s="22" t="str">
        <f>IF(DATOS_FORMS!BC142="","",IFERROR(VLOOKUP(TRIM(DATOS_FORMS!BC142),ESCALAS!$A$46:$B$49,2,0),"?"))</f>
        <v/>
      </c>
      <c r="BD142" s="22" t="str">
        <f>IF(DATOS_FORMS!BD142="","",IFERROR(VLOOKUP(TRIM(DATOS_FORMS!BD142),ESCALAS!$A$46:$B$49,2,0),"?"))</f>
        <v/>
      </c>
      <c r="BE142" s="22" t="str">
        <f>IF(DATOS_FORMS!BE142="","",IFERROR(VLOOKUP(TRIM(DATOS_FORMS!BE142),ESCALAS!$A$46:$B$49,2,0),"?"))</f>
        <v/>
      </c>
      <c r="BF142" s="22" t="str">
        <f>IF(DATOS_FORMS!BF142="","",IFERROR(VLOOKUP(TRIM(DATOS_FORMS!BF142),ESCALAS!$A$46:$B$49,2,0),"?"))</f>
        <v/>
      </c>
      <c r="BG142" s="22" t="str">
        <f>IF(DATOS_FORMS!BG142="","",IFERROR(VLOOKUP(TRIM(DATOS_FORMS!BG142),ESCALAS!$A$46:$B$49,2,0),"?"))</f>
        <v/>
      </c>
      <c r="BH142" s="22" t="str">
        <f>IF(DATOS_FORMS!BH142="","",IFERROR(VLOOKUP(TRIM(DATOS_FORMS!BH142),ESCALAS!$A$46:$B$49,2,0),"?"))</f>
        <v/>
      </c>
      <c r="BI142" s="22" t="str">
        <f>IF(DATOS_FORMS!BI142="","",IFERROR(VLOOKUP(TRIM(DATOS_FORMS!BI142),ESCALAS!$A$46:$B$49,2,0),"?"))</f>
        <v/>
      </c>
      <c r="BJ142" s="22" t="str">
        <f>IF(DATOS_FORMS!BJ142="","",IFERROR(VLOOKUP(TRIM(DATOS_FORMS!BJ142),ESCALAS!$A$46:$B$49,2,0),"?"))</f>
        <v/>
      </c>
    </row>
    <row r="143" spans="1:62" x14ac:dyDescent="0.25">
      <c r="A143" s="22" t="str">
        <f>IF(DATOS_FORMS!B143="","",ROW()-1)</f>
        <v/>
      </c>
      <c r="B143" s="22" t="str">
        <f>IF(DATOS_FORMS!B143="","",IFERROR(VALUE(TRIM(DATOS_FORMS!B143)),IFERROR(VALUE(LEFT(TRIM(DATOS_FORMS!B143),FIND(" ",TRIM(DATOS_FORMS!B143)&amp;" ")-1)),"?")))</f>
        <v/>
      </c>
      <c r="C143" s="22" t="str">
        <f>IF(DATOS_FORMS!C143="","",IFERROR(VLOOKUP(TRIM(DATOS_FORMS!C143),ESCALAS!$A$54:$B$55,2,0),"?"))</f>
        <v/>
      </c>
      <c r="D143" s="22" t="str">
        <f>IF(DATOS_FORMS!D143="","",IFERROR(VLOOKUP(TRIM(DATOS_FORMS!D143),ESCALAS!$A$67:$B$68,2,0),"?"))</f>
        <v/>
      </c>
      <c r="E143" s="23" t="str">
        <f>IF(DATOS_FORMS!E143="","",DATOS_FORMS!E143)</f>
        <v/>
      </c>
      <c r="F143" s="23" t="str">
        <f>IF(DATOS_FORMS!F143="","",DATOS_FORMS!F143)</f>
        <v/>
      </c>
      <c r="G143" s="22" t="str">
        <f>IF(DATOS_FORMS!G143="","",IFERROR(VLOOKUP(TRIM(DATOS_FORMS!G143),ESCALAS!$A$60:$B$62,2,0),"?"))</f>
        <v/>
      </c>
      <c r="H143" s="23" t="str">
        <f>IF(DATOS_FORMS!H143="","",DATOS_FORMS!H143)</f>
        <v/>
      </c>
      <c r="I143" s="22" t="str">
        <f>IF(DATOS_FORMS!I143="","",IFERROR(VLOOKUP(TRIM(DATOS_FORMS!I143),ESCALAS!$A$60:$B$62,2,0),"?"))</f>
        <v/>
      </c>
      <c r="J143" s="22" t="str">
        <f>IF(DATOS_FORMS!J143="","",IFERROR(VLOOKUP(TRIM(DATOS_FORMS!J143),ESCALAS!$A$73:$B$86,2,0),7))</f>
        <v/>
      </c>
      <c r="K143" s="22" t="str">
        <f>IF(DATOS_FORMS!K143="","",IFERROR(VLOOKUP(TRIM(DATOS_FORMS!K143),ESCALAS!$A$6:$B$12,2,0),"?"))</f>
        <v/>
      </c>
      <c r="L143" s="22" t="str">
        <f>IF(DATOS_FORMS!L143="","",IFERROR(VLOOKUP(TRIM(DATOS_FORMS!L143),ESCALAS!$A$6:$B$12,2,0),"?"))</f>
        <v/>
      </c>
      <c r="M143" s="22" t="str">
        <f>IF(DATOS_FORMS!M143="","",IFERROR(VLOOKUP(TRIM(DATOS_FORMS!M143),ESCALAS!$A$6:$B$12,2,0),"?"))</f>
        <v/>
      </c>
      <c r="N143" s="22" t="str">
        <f>IF(DATOS_FORMS!N143="","",IFERROR(VLOOKUP(TRIM(DATOS_FORMS!N143),ESCALAS!$A$6:$B$12,2,0),"?"))</f>
        <v/>
      </c>
      <c r="O143" s="22" t="str">
        <f>IF(DATOS_FORMS!O143="","",IFERROR(VLOOKUP(TRIM(DATOS_FORMS!O143),ESCALAS!$A$6:$B$12,2,0),"?"))</f>
        <v/>
      </c>
      <c r="P143" s="22" t="str">
        <f>IF(DATOS_FORMS!P143="","",IFERROR(VLOOKUP(TRIM(DATOS_FORMS!P143),ESCALAS!$A$6:$B$12,2,0),"?"))</f>
        <v/>
      </c>
      <c r="Q143" s="22" t="str">
        <f>IF(DATOS_FORMS!Q143="","",IFERROR(VLOOKUP(TRIM(DATOS_FORMS!Q143),ESCALAS!$A$6:$B$12,2,0),"?"))</f>
        <v/>
      </c>
      <c r="R143" s="22" t="str">
        <f>IF(DATOS_FORMS!R143="","",IFERROR(VLOOKUP(TRIM(DATOS_FORMS!R143),ESCALAS!$A$6:$B$12,2,0),"?"))</f>
        <v/>
      </c>
      <c r="S143" s="22" t="str">
        <f>IF(DATOS_FORMS!S143="","",IFERROR(VLOOKUP(TRIM(DATOS_FORMS!S143),ESCALAS!$A$6:$B$12,2,0),"?"))</f>
        <v/>
      </c>
      <c r="T143" s="22" t="str">
        <f>IF(DATOS_FORMS!T143="","",IFERROR(VLOOKUP(TRIM(DATOS_FORMS!T143),ESCALAS!$A$6:$B$12,2,0),"?"))</f>
        <v/>
      </c>
      <c r="U143" s="22" t="str">
        <f>IF(DATOS_FORMS!U143="","",IFERROR(VLOOKUP(TRIM(DATOS_FORMS!U143),ESCALAS!$A$17:$B$20,2,0),"?"))</f>
        <v/>
      </c>
      <c r="V143" s="22" t="str">
        <f>IF(DATOS_FORMS!V143="","",IFERROR(VLOOKUP(TRIM(DATOS_FORMS!V143),ESCALAS!$A$17:$B$20,2,0),"?"))</f>
        <v/>
      </c>
      <c r="W143" s="22" t="str">
        <f>IF(DATOS_FORMS!W143="","",IFERROR(VLOOKUP(TRIM(DATOS_FORMS!W143),ESCALAS!$A$17:$B$20,2,0),"?"))</f>
        <v/>
      </c>
      <c r="X143" s="22" t="str">
        <f>IF(DATOS_FORMS!X143="","",IFERROR(VLOOKUP(TRIM(DATOS_FORMS!X143),ESCALAS!$A$17:$B$20,2,0),"?"))</f>
        <v/>
      </c>
      <c r="Y143" s="22" t="str">
        <f>IF(DATOS_FORMS!Y143="","",IFERROR(VLOOKUP(TRIM(DATOS_FORMS!Y143),ESCALAS!$A$17:$B$20,2,0),"?"))</f>
        <v/>
      </c>
      <c r="Z143" s="22" t="str">
        <f>IF(DATOS_FORMS!Z143="","",IFERROR(VLOOKUP(TRIM(DATOS_FORMS!Z143),ESCALAS!$A$17:$B$20,2,0),"?"))</f>
        <v/>
      </c>
      <c r="AA143" s="22" t="str">
        <f>IF(DATOS_FORMS!AA143="","",IFERROR(VLOOKUP(TRIM(DATOS_FORMS!AA143),ESCALAS!$A$17:$B$20,2,0),"?"))</f>
        <v/>
      </c>
      <c r="AB143" s="22" t="str">
        <f>IF(DATOS_FORMS!AB143="","",IFERROR(VLOOKUP(TRIM(DATOS_FORMS!AB143),ESCALAS!$A$17:$B$20,2,0),"?"))</f>
        <v/>
      </c>
      <c r="AC143" s="22" t="str">
        <f>IF(DATOS_FORMS!AC143="","",IFERROR(VLOOKUP(TRIM(DATOS_FORMS!AC143),ESCALAS!$A$25:$B$30,2,0),"?"))</f>
        <v/>
      </c>
      <c r="AD143" s="22" t="str">
        <f>IF(DATOS_FORMS!AD143="","",IFERROR(VLOOKUP(TRIM(DATOS_FORMS!AD143),ESCALAS!$A$25:$B$30,2,0),"?"))</f>
        <v/>
      </c>
      <c r="AE143" s="22" t="str">
        <f>IF(DATOS_FORMS!AE143="","",IFERROR(VLOOKUP(TRIM(DATOS_FORMS!AE143),ESCALAS!$A$25:$B$30,2,0),"?"))</f>
        <v/>
      </c>
      <c r="AF143" s="22" t="str">
        <f>IF(DATOS_FORMS!AF143="","",IFERROR(VLOOKUP(TRIM(DATOS_FORMS!AF143),ESCALAS!$A$25:$B$30,2,0),"?"))</f>
        <v/>
      </c>
      <c r="AG143" s="22" t="str">
        <f>IF(DATOS_FORMS!AG143="","",IFERROR(VLOOKUP(TRIM(DATOS_FORMS!AG143),ESCALAS!$A$25:$B$30,2,0),"?"))</f>
        <v/>
      </c>
      <c r="AH143" s="22" t="str">
        <f>IF(DATOS_FORMS!AH143="","",IFERROR(VLOOKUP(TRIM(DATOS_FORMS!AH143),ESCALAS!$A$25:$B$30,2,0),"?"))</f>
        <v/>
      </c>
      <c r="AI143" s="22" t="str">
        <f>IF(DATOS_FORMS!AI143="","",IFERROR(VLOOKUP(TRIM(DATOS_FORMS!AI143),ESCALAS!$A$25:$B$30,2,0),"?"))</f>
        <v/>
      </c>
      <c r="AJ143" s="22" t="str">
        <f>IF(DATOS_FORMS!AJ143="","",IFERROR(VLOOKUP(TRIM(DATOS_FORMS!AJ143),ESCALAS!$A$25:$B$30,2,0),"?"))</f>
        <v/>
      </c>
      <c r="AK143" s="22" t="str">
        <f>IF(DATOS_FORMS!AK143="","",IFERROR(VLOOKUP(TRIM(DATOS_FORMS!AK143),ESCALAS!$A$25:$B$30,2,0),"?"))</f>
        <v/>
      </c>
      <c r="AL143" s="22" t="str">
        <f>IF(DATOS_FORMS!AL143="","",IFERROR(VLOOKUP(TRIM(DATOS_FORMS!AL143),ESCALAS!$A$25:$B$30,2,0),"?"))</f>
        <v/>
      </c>
      <c r="AM143" s="22" t="str">
        <f>IF(DATOS_FORMS!AM143="","",IFERROR(VLOOKUP(TRIM(DATOS_FORMS!AM143),ESCALAS!$A$35:$B$41,2,0),"?"))</f>
        <v/>
      </c>
      <c r="AN143" s="22" t="str">
        <f>IF(DATOS_FORMS!AN143="","",IFERROR(VLOOKUP(TRIM(DATOS_FORMS!AN143),ESCALAS!$A$35:$B$41,2,0),"?"))</f>
        <v/>
      </c>
      <c r="AO143" s="22" t="str">
        <f>IF(DATOS_FORMS!AO143="","",IFERROR(VLOOKUP(TRIM(DATOS_FORMS!AO143),ESCALAS!$A$35:$B$41,2,0),"?"))</f>
        <v/>
      </c>
      <c r="AP143" s="22" t="str">
        <f>IF(DATOS_FORMS!AP143="","",IFERROR(VLOOKUP(TRIM(DATOS_FORMS!AP143),ESCALAS!$A$35:$B$41,2,0),"?"))</f>
        <v/>
      </c>
      <c r="AQ143" s="22" t="str">
        <f>IF(DATOS_FORMS!AQ143="","",IFERROR(VLOOKUP(TRIM(DATOS_FORMS!AQ143),ESCALAS!$A$35:$B$41,2,0),"?"))</f>
        <v/>
      </c>
      <c r="AR143" s="22" t="str">
        <f>IF(DATOS_FORMS!AR143="","",IFERROR(VLOOKUP(TRIM(DATOS_FORMS!AR143),ESCALAS!$A$35:$B$41,2,0),"?"))</f>
        <v/>
      </c>
      <c r="AS143" s="22" t="str">
        <f>IF(DATOS_FORMS!AS143="","",IFERROR(VLOOKUP(TRIM(DATOS_FORMS!AS143),ESCALAS!$A$35:$B$41,2,0),"?"))</f>
        <v/>
      </c>
      <c r="AT143" s="22" t="str">
        <f>IF(DATOS_FORMS!AT143="","",IFERROR(VLOOKUP(TRIM(DATOS_FORMS!AT143),ESCALAS!$A$35:$B$41,2,0),"?"))</f>
        <v/>
      </c>
      <c r="AU143" s="22" t="str">
        <f>IF(DATOS_FORMS!AU143="","",IFERROR(VLOOKUP(TRIM(DATOS_FORMS!AU143),ESCALAS!$A$35:$B$41,2,0),"?"))</f>
        <v/>
      </c>
      <c r="AV143" s="22" t="str">
        <f>IF(DATOS_FORMS!AV143="","",IFERROR(VLOOKUP(TRIM(DATOS_FORMS!AV143),ESCALAS!$A$46:$B$49,2,0),"?"))</f>
        <v/>
      </c>
      <c r="AW143" s="22" t="str">
        <f>IF(DATOS_FORMS!AW143="","",IFERROR(VLOOKUP(TRIM(DATOS_FORMS!AW143),ESCALAS!$A$46:$B$49,2,0),"?"))</f>
        <v/>
      </c>
      <c r="AX143" s="22" t="str">
        <f>IF(DATOS_FORMS!AX143="","",IFERROR(VLOOKUP(TRIM(DATOS_FORMS!AX143),ESCALAS!$A$46:$B$49,2,0),"?"))</f>
        <v/>
      </c>
      <c r="AY143" s="22" t="str">
        <f>IF(DATOS_FORMS!AY143="","",IFERROR(VLOOKUP(TRIM(DATOS_FORMS!AY143),ESCALAS!$A$46:$B$49,2,0),"?"))</f>
        <v/>
      </c>
      <c r="AZ143" s="22" t="str">
        <f>IF(DATOS_FORMS!AZ143="","",IFERROR(VLOOKUP(TRIM(DATOS_FORMS!AZ143),ESCALAS!$A$46:$B$49,2,0),"?"))</f>
        <v/>
      </c>
      <c r="BA143" s="22" t="str">
        <f>IF(DATOS_FORMS!BA143="","",IFERROR(VLOOKUP(TRIM(DATOS_FORMS!BA143),ESCALAS!$A$46:$B$49,2,0),"?"))</f>
        <v/>
      </c>
      <c r="BB143" s="22" t="str">
        <f>IF(DATOS_FORMS!BB143="","",IFERROR(VLOOKUP(TRIM(DATOS_FORMS!BB143),ESCALAS!$A$46:$B$49,2,0),"?"))</f>
        <v/>
      </c>
      <c r="BC143" s="22" t="str">
        <f>IF(DATOS_FORMS!BC143="","",IFERROR(VLOOKUP(TRIM(DATOS_FORMS!BC143),ESCALAS!$A$46:$B$49,2,0),"?"))</f>
        <v/>
      </c>
      <c r="BD143" s="22" t="str">
        <f>IF(DATOS_FORMS!BD143="","",IFERROR(VLOOKUP(TRIM(DATOS_FORMS!BD143),ESCALAS!$A$46:$B$49,2,0),"?"))</f>
        <v/>
      </c>
      <c r="BE143" s="22" t="str">
        <f>IF(DATOS_FORMS!BE143="","",IFERROR(VLOOKUP(TRIM(DATOS_FORMS!BE143),ESCALAS!$A$46:$B$49,2,0),"?"))</f>
        <v/>
      </c>
      <c r="BF143" s="22" t="str">
        <f>IF(DATOS_FORMS!BF143="","",IFERROR(VLOOKUP(TRIM(DATOS_FORMS!BF143),ESCALAS!$A$46:$B$49,2,0),"?"))</f>
        <v/>
      </c>
      <c r="BG143" s="22" t="str">
        <f>IF(DATOS_FORMS!BG143="","",IFERROR(VLOOKUP(TRIM(DATOS_FORMS!BG143),ESCALAS!$A$46:$B$49,2,0),"?"))</f>
        <v/>
      </c>
      <c r="BH143" s="22" t="str">
        <f>IF(DATOS_FORMS!BH143="","",IFERROR(VLOOKUP(TRIM(DATOS_FORMS!BH143),ESCALAS!$A$46:$B$49,2,0),"?"))</f>
        <v/>
      </c>
      <c r="BI143" s="22" t="str">
        <f>IF(DATOS_FORMS!BI143="","",IFERROR(VLOOKUP(TRIM(DATOS_FORMS!BI143),ESCALAS!$A$46:$B$49,2,0),"?"))</f>
        <v/>
      </c>
      <c r="BJ143" s="22" t="str">
        <f>IF(DATOS_FORMS!BJ143="","",IFERROR(VLOOKUP(TRIM(DATOS_FORMS!BJ143),ESCALAS!$A$46:$B$49,2,0),"?"))</f>
        <v/>
      </c>
    </row>
    <row r="144" spans="1:62" x14ac:dyDescent="0.25">
      <c r="A144" s="22" t="str">
        <f>IF(DATOS_FORMS!B144="","",ROW()-1)</f>
        <v/>
      </c>
      <c r="B144" s="22" t="str">
        <f>IF(DATOS_FORMS!B144="","",IFERROR(VALUE(TRIM(DATOS_FORMS!B144)),IFERROR(VALUE(LEFT(TRIM(DATOS_FORMS!B144),FIND(" ",TRIM(DATOS_FORMS!B144)&amp;" ")-1)),"?")))</f>
        <v/>
      </c>
      <c r="C144" s="22" t="str">
        <f>IF(DATOS_FORMS!C144="","",IFERROR(VLOOKUP(TRIM(DATOS_FORMS!C144),ESCALAS!$A$54:$B$55,2,0),"?"))</f>
        <v/>
      </c>
      <c r="D144" s="22" t="str">
        <f>IF(DATOS_FORMS!D144="","",IFERROR(VLOOKUP(TRIM(DATOS_FORMS!D144),ESCALAS!$A$67:$B$68,2,0),"?"))</f>
        <v/>
      </c>
      <c r="E144" s="23" t="str">
        <f>IF(DATOS_FORMS!E144="","",DATOS_FORMS!E144)</f>
        <v/>
      </c>
      <c r="F144" s="23" t="str">
        <f>IF(DATOS_FORMS!F144="","",DATOS_FORMS!F144)</f>
        <v/>
      </c>
      <c r="G144" s="22" t="str">
        <f>IF(DATOS_FORMS!G144="","",IFERROR(VLOOKUP(TRIM(DATOS_FORMS!G144),ESCALAS!$A$60:$B$62,2,0),"?"))</f>
        <v/>
      </c>
      <c r="H144" s="23" t="str">
        <f>IF(DATOS_FORMS!H144="","",DATOS_FORMS!H144)</f>
        <v/>
      </c>
      <c r="I144" s="22" t="str">
        <f>IF(DATOS_FORMS!I144="","",IFERROR(VLOOKUP(TRIM(DATOS_FORMS!I144),ESCALAS!$A$60:$B$62,2,0),"?"))</f>
        <v/>
      </c>
      <c r="J144" s="22" t="str">
        <f>IF(DATOS_FORMS!J144="","",IFERROR(VLOOKUP(TRIM(DATOS_FORMS!J144),ESCALAS!$A$73:$B$86,2,0),7))</f>
        <v/>
      </c>
      <c r="K144" s="22" t="str">
        <f>IF(DATOS_FORMS!K144="","",IFERROR(VLOOKUP(TRIM(DATOS_FORMS!K144),ESCALAS!$A$6:$B$12,2,0),"?"))</f>
        <v/>
      </c>
      <c r="L144" s="22" t="str">
        <f>IF(DATOS_FORMS!L144="","",IFERROR(VLOOKUP(TRIM(DATOS_FORMS!L144),ESCALAS!$A$6:$B$12,2,0),"?"))</f>
        <v/>
      </c>
      <c r="M144" s="22" t="str">
        <f>IF(DATOS_FORMS!M144="","",IFERROR(VLOOKUP(TRIM(DATOS_FORMS!M144),ESCALAS!$A$6:$B$12,2,0),"?"))</f>
        <v/>
      </c>
      <c r="N144" s="22" t="str">
        <f>IF(DATOS_FORMS!N144="","",IFERROR(VLOOKUP(TRIM(DATOS_FORMS!N144),ESCALAS!$A$6:$B$12,2,0),"?"))</f>
        <v/>
      </c>
      <c r="O144" s="22" t="str">
        <f>IF(DATOS_FORMS!O144="","",IFERROR(VLOOKUP(TRIM(DATOS_FORMS!O144),ESCALAS!$A$6:$B$12,2,0),"?"))</f>
        <v/>
      </c>
      <c r="P144" s="22" t="str">
        <f>IF(DATOS_FORMS!P144="","",IFERROR(VLOOKUP(TRIM(DATOS_FORMS!P144),ESCALAS!$A$6:$B$12,2,0),"?"))</f>
        <v/>
      </c>
      <c r="Q144" s="22" t="str">
        <f>IF(DATOS_FORMS!Q144="","",IFERROR(VLOOKUP(TRIM(DATOS_FORMS!Q144),ESCALAS!$A$6:$B$12,2,0),"?"))</f>
        <v/>
      </c>
      <c r="R144" s="22" t="str">
        <f>IF(DATOS_FORMS!R144="","",IFERROR(VLOOKUP(TRIM(DATOS_FORMS!R144),ESCALAS!$A$6:$B$12,2,0),"?"))</f>
        <v/>
      </c>
      <c r="S144" s="22" t="str">
        <f>IF(DATOS_FORMS!S144="","",IFERROR(VLOOKUP(TRIM(DATOS_FORMS!S144),ESCALAS!$A$6:$B$12,2,0),"?"))</f>
        <v/>
      </c>
      <c r="T144" s="22" t="str">
        <f>IF(DATOS_FORMS!T144="","",IFERROR(VLOOKUP(TRIM(DATOS_FORMS!T144),ESCALAS!$A$6:$B$12,2,0),"?"))</f>
        <v/>
      </c>
      <c r="U144" s="22" t="str">
        <f>IF(DATOS_FORMS!U144="","",IFERROR(VLOOKUP(TRIM(DATOS_FORMS!U144),ESCALAS!$A$17:$B$20,2,0),"?"))</f>
        <v/>
      </c>
      <c r="V144" s="22" t="str">
        <f>IF(DATOS_FORMS!V144="","",IFERROR(VLOOKUP(TRIM(DATOS_FORMS!V144),ESCALAS!$A$17:$B$20,2,0),"?"))</f>
        <v/>
      </c>
      <c r="W144" s="22" t="str">
        <f>IF(DATOS_FORMS!W144="","",IFERROR(VLOOKUP(TRIM(DATOS_FORMS!W144),ESCALAS!$A$17:$B$20,2,0),"?"))</f>
        <v/>
      </c>
      <c r="X144" s="22" t="str">
        <f>IF(DATOS_FORMS!X144="","",IFERROR(VLOOKUP(TRIM(DATOS_FORMS!X144),ESCALAS!$A$17:$B$20,2,0),"?"))</f>
        <v/>
      </c>
      <c r="Y144" s="22" t="str">
        <f>IF(DATOS_FORMS!Y144="","",IFERROR(VLOOKUP(TRIM(DATOS_FORMS!Y144),ESCALAS!$A$17:$B$20,2,0),"?"))</f>
        <v/>
      </c>
      <c r="Z144" s="22" t="str">
        <f>IF(DATOS_FORMS!Z144="","",IFERROR(VLOOKUP(TRIM(DATOS_FORMS!Z144),ESCALAS!$A$17:$B$20,2,0),"?"))</f>
        <v/>
      </c>
      <c r="AA144" s="22" t="str">
        <f>IF(DATOS_FORMS!AA144="","",IFERROR(VLOOKUP(TRIM(DATOS_FORMS!AA144),ESCALAS!$A$17:$B$20,2,0),"?"))</f>
        <v/>
      </c>
      <c r="AB144" s="22" t="str">
        <f>IF(DATOS_FORMS!AB144="","",IFERROR(VLOOKUP(TRIM(DATOS_FORMS!AB144),ESCALAS!$A$17:$B$20,2,0),"?"))</f>
        <v/>
      </c>
      <c r="AC144" s="22" t="str">
        <f>IF(DATOS_FORMS!AC144="","",IFERROR(VLOOKUP(TRIM(DATOS_FORMS!AC144),ESCALAS!$A$25:$B$30,2,0),"?"))</f>
        <v/>
      </c>
      <c r="AD144" s="22" t="str">
        <f>IF(DATOS_FORMS!AD144="","",IFERROR(VLOOKUP(TRIM(DATOS_FORMS!AD144),ESCALAS!$A$25:$B$30,2,0),"?"))</f>
        <v/>
      </c>
      <c r="AE144" s="22" t="str">
        <f>IF(DATOS_FORMS!AE144="","",IFERROR(VLOOKUP(TRIM(DATOS_FORMS!AE144),ESCALAS!$A$25:$B$30,2,0),"?"))</f>
        <v/>
      </c>
      <c r="AF144" s="22" t="str">
        <f>IF(DATOS_FORMS!AF144="","",IFERROR(VLOOKUP(TRIM(DATOS_FORMS!AF144),ESCALAS!$A$25:$B$30,2,0),"?"))</f>
        <v/>
      </c>
      <c r="AG144" s="22" t="str">
        <f>IF(DATOS_FORMS!AG144="","",IFERROR(VLOOKUP(TRIM(DATOS_FORMS!AG144),ESCALAS!$A$25:$B$30,2,0),"?"))</f>
        <v/>
      </c>
      <c r="AH144" s="22" t="str">
        <f>IF(DATOS_FORMS!AH144="","",IFERROR(VLOOKUP(TRIM(DATOS_FORMS!AH144),ESCALAS!$A$25:$B$30,2,0),"?"))</f>
        <v/>
      </c>
      <c r="AI144" s="22" t="str">
        <f>IF(DATOS_FORMS!AI144="","",IFERROR(VLOOKUP(TRIM(DATOS_FORMS!AI144),ESCALAS!$A$25:$B$30,2,0),"?"))</f>
        <v/>
      </c>
      <c r="AJ144" s="22" t="str">
        <f>IF(DATOS_FORMS!AJ144="","",IFERROR(VLOOKUP(TRIM(DATOS_FORMS!AJ144),ESCALAS!$A$25:$B$30,2,0),"?"))</f>
        <v/>
      </c>
      <c r="AK144" s="22" t="str">
        <f>IF(DATOS_FORMS!AK144="","",IFERROR(VLOOKUP(TRIM(DATOS_FORMS!AK144),ESCALAS!$A$25:$B$30,2,0),"?"))</f>
        <v/>
      </c>
      <c r="AL144" s="22" t="str">
        <f>IF(DATOS_FORMS!AL144="","",IFERROR(VLOOKUP(TRIM(DATOS_FORMS!AL144),ESCALAS!$A$25:$B$30,2,0),"?"))</f>
        <v/>
      </c>
      <c r="AM144" s="22" t="str">
        <f>IF(DATOS_FORMS!AM144="","",IFERROR(VLOOKUP(TRIM(DATOS_FORMS!AM144),ESCALAS!$A$35:$B$41,2,0),"?"))</f>
        <v/>
      </c>
      <c r="AN144" s="22" t="str">
        <f>IF(DATOS_FORMS!AN144="","",IFERROR(VLOOKUP(TRIM(DATOS_FORMS!AN144),ESCALAS!$A$35:$B$41,2,0),"?"))</f>
        <v/>
      </c>
      <c r="AO144" s="22" t="str">
        <f>IF(DATOS_FORMS!AO144="","",IFERROR(VLOOKUP(TRIM(DATOS_FORMS!AO144),ESCALAS!$A$35:$B$41,2,0),"?"))</f>
        <v/>
      </c>
      <c r="AP144" s="22" t="str">
        <f>IF(DATOS_FORMS!AP144="","",IFERROR(VLOOKUP(TRIM(DATOS_FORMS!AP144),ESCALAS!$A$35:$B$41,2,0),"?"))</f>
        <v/>
      </c>
      <c r="AQ144" s="22" t="str">
        <f>IF(DATOS_FORMS!AQ144="","",IFERROR(VLOOKUP(TRIM(DATOS_FORMS!AQ144),ESCALAS!$A$35:$B$41,2,0),"?"))</f>
        <v/>
      </c>
      <c r="AR144" s="22" t="str">
        <f>IF(DATOS_FORMS!AR144="","",IFERROR(VLOOKUP(TRIM(DATOS_FORMS!AR144),ESCALAS!$A$35:$B$41,2,0),"?"))</f>
        <v/>
      </c>
      <c r="AS144" s="22" t="str">
        <f>IF(DATOS_FORMS!AS144="","",IFERROR(VLOOKUP(TRIM(DATOS_FORMS!AS144),ESCALAS!$A$35:$B$41,2,0),"?"))</f>
        <v/>
      </c>
      <c r="AT144" s="22" t="str">
        <f>IF(DATOS_FORMS!AT144="","",IFERROR(VLOOKUP(TRIM(DATOS_FORMS!AT144),ESCALAS!$A$35:$B$41,2,0),"?"))</f>
        <v/>
      </c>
      <c r="AU144" s="22" t="str">
        <f>IF(DATOS_FORMS!AU144="","",IFERROR(VLOOKUP(TRIM(DATOS_FORMS!AU144),ESCALAS!$A$35:$B$41,2,0),"?"))</f>
        <v/>
      </c>
      <c r="AV144" s="22" t="str">
        <f>IF(DATOS_FORMS!AV144="","",IFERROR(VLOOKUP(TRIM(DATOS_FORMS!AV144),ESCALAS!$A$46:$B$49,2,0),"?"))</f>
        <v/>
      </c>
      <c r="AW144" s="22" t="str">
        <f>IF(DATOS_FORMS!AW144="","",IFERROR(VLOOKUP(TRIM(DATOS_FORMS!AW144),ESCALAS!$A$46:$B$49,2,0),"?"))</f>
        <v/>
      </c>
      <c r="AX144" s="22" t="str">
        <f>IF(DATOS_FORMS!AX144="","",IFERROR(VLOOKUP(TRIM(DATOS_FORMS!AX144),ESCALAS!$A$46:$B$49,2,0),"?"))</f>
        <v/>
      </c>
      <c r="AY144" s="22" t="str">
        <f>IF(DATOS_FORMS!AY144="","",IFERROR(VLOOKUP(TRIM(DATOS_FORMS!AY144),ESCALAS!$A$46:$B$49,2,0),"?"))</f>
        <v/>
      </c>
      <c r="AZ144" s="22" t="str">
        <f>IF(DATOS_FORMS!AZ144="","",IFERROR(VLOOKUP(TRIM(DATOS_FORMS!AZ144),ESCALAS!$A$46:$B$49,2,0),"?"))</f>
        <v/>
      </c>
      <c r="BA144" s="22" t="str">
        <f>IF(DATOS_FORMS!BA144="","",IFERROR(VLOOKUP(TRIM(DATOS_FORMS!BA144),ESCALAS!$A$46:$B$49,2,0),"?"))</f>
        <v/>
      </c>
      <c r="BB144" s="22" t="str">
        <f>IF(DATOS_FORMS!BB144="","",IFERROR(VLOOKUP(TRIM(DATOS_FORMS!BB144),ESCALAS!$A$46:$B$49,2,0),"?"))</f>
        <v/>
      </c>
      <c r="BC144" s="22" t="str">
        <f>IF(DATOS_FORMS!BC144="","",IFERROR(VLOOKUP(TRIM(DATOS_FORMS!BC144),ESCALAS!$A$46:$B$49,2,0),"?"))</f>
        <v/>
      </c>
      <c r="BD144" s="22" t="str">
        <f>IF(DATOS_FORMS!BD144="","",IFERROR(VLOOKUP(TRIM(DATOS_FORMS!BD144),ESCALAS!$A$46:$B$49,2,0),"?"))</f>
        <v/>
      </c>
      <c r="BE144" s="22" t="str">
        <f>IF(DATOS_FORMS!BE144="","",IFERROR(VLOOKUP(TRIM(DATOS_FORMS!BE144),ESCALAS!$A$46:$B$49,2,0),"?"))</f>
        <v/>
      </c>
      <c r="BF144" s="22" t="str">
        <f>IF(DATOS_FORMS!BF144="","",IFERROR(VLOOKUP(TRIM(DATOS_FORMS!BF144),ESCALAS!$A$46:$B$49,2,0),"?"))</f>
        <v/>
      </c>
      <c r="BG144" s="22" t="str">
        <f>IF(DATOS_FORMS!BG144="","",IFERROR(VLOOKUP(TRIM(DATOS_FORMS!BG144),ESCALAS!$A$46:$B$49,2,0),"?"))</f>
        <v/>
      </c>
      <c r="BH144" s="22" t="str">
        <f>IF(DATOS_FORMS!BH144="","",IFERROR(VLOOKUP(TRIM(DATOS_FORMS!BH144),ESCALAS!$A$46:$B$49,2,0),"?"))</f>
        <v/>
      </c>
      <c r="BI144" s="22" t="str">
        <f>IF(DATOS_FORMS!BI144="","",IFERROR(VLOOKUP(TRIM(DATOS_FORMS!BI144),ESCALAS!$A$46:$B$49,2,0),"?"))</f>
        <v/>
      </c>
      <c r="BJ144" s="22" t="str">
        <f>IF(DATOS_FORMS!BJ144="","",IFERROR(VLOOKUP(TRIM(DATOS_FORMS!BJ144),ESCALAS!$A$46:$B$49,2,0),"?"))</f>
        <v/>
      </c>
    </row>
    <row r="145" spans="1:62" x14ac:dyDescent="0.25">
      <c r="A145" s="22" t="str">
        <f>IF(DATOS_FORMS!B145="","",ROW()-1)</f>
        <v/>
      </c>
      <c r="B145" s="22" t="str">
        <f>IF(DATOS_FORMS!B145="","",IFERROR(VALUE(TRIM(DATOS_FORMS!B145)),IFERROR(VALUE(LEFT(TRIM(DATOS_FORMS!B145),FIND(" ",TRIM(DATOS_FORMS!B145)&amp;" ")-1)),"?")))</f>
        <v/>
      </c>
      <c r="C145" s="22" t="str">
        <f>IF(DATOS_FORMS!C145="","",IFERROR(VLOOKUP(TRIM(DATOS_FORMS!C145),ESCALAS!$A$54:$B$55,2,0),"?"))</f>
        <v/>
      </c>
      <c r="D145" s="22" t="str">
        <f>IF(DATOS_FORMS!D145="","",IFERROR(VLOOKUP(TRIM(DATOS_FORMS!D145),ESCALAS!$A$67:$B$68,2,0),"?"))</f>
        <v/>
      </c>
      <c r="E145" s="23" t="str">
        <f>IF(DATOS_FORMS!E145="","",DATOS_FORMS!E145)</f>
        <v/>
      </c>
      <c r="F145" s="23" t="str">
        <f>IF(DATOS_FORMS!F145="","",DATOS_FORMS!F145)</f>
        <v/>
      </c>
      <c r="G145" s="22" t="str">
        <f>IF(DATOS_FORMS!G145="","",IFERROR(VLOOKUP(TRIM(DATOS_FORMS!G145),ESCALAS!$A$60:$B$62,2,0),"?"))</f>
        <v/>
      </c>
      <c r="H145" s="23" t="str">
        <f>IF(DATOS_FORMS!H145="","",DATOS_FORMS!H145)</f>
        <v/>
      </c>
      <c r="I145" s="22" t="str">
        <f>IF(DATOS_FORMS!I145="","",IFERROR(VLOOKUP(TRIM(DATOS_FORMS!I145),ESCALAS!$A$60:$B$62,2,0),"?"))</f>
        <v/>
      </c>
      <c r="J145" s="22" t="str">
        <f>IF(DATOS_FORMS!J145="","",IFERROR(VLOOKUP(TRIM(DATOS_FORMS!J145),ESCALAS!$A$73:$B$86,2,0),7))</f>
        <v/>
      </c>
      <c r="K145" s="22" t="str">
        <f>IF(DATOS_FORMS!K145="","",IFERROR(VLOOKUP(TRIM(DATOS_FORMS!K145),ESCALAS!$A$6:$B$12,2,0),"?"))</f>
        <v/>
      </c>
      <c r="L145" s="22" t="str">
        <f>IF(DATOS_FORMS!L145="","",IFERROR(VLOOKUP(TRIM(DATOS_FORMS!L145),ESCALAS!$A$6:$B$12,2,0),"?"))</f>
        <v/>
      </c>
      <c r="M145" s="22" t="str">
        <f>IF(DATOS_FORMS!M145="","",IFERROR(VLOOKUP(TRIM(DATOS_FORMS!M145),ESCALAS!$A$6:$B$12,2,0),"?"))</f>
        <v/>
      </c>
      <c r="N145" s="22" t="str">
        <f>IF(DATOS_FORMS!N145="","",IFERROR(VLOOKUP(TRIM(DATOS_FORMS!N145),ESCALAS!$A$6:$B$12,2,0),"?"))</f>
        <v/>
      </c>
      <c r="O145" s="22" t="str">
        <f>IF(DATOS_FORMS!O145="","",IFERROR(VLOOKUP(TRIM(DATOS_FORMS!O145),ESCALAS!$A$6:$B$12,2,0),"?"))</f>
        <v/>
      </c>
      <c r="P145" s="22" t="str">
        <f>IF(DATOS_FORMS!P145="","",IFERROR(VLOOKUP(TRIM(DATOS_FORMS!P145),ESCALAS!$A$6:$B$12,2,0),"?"))</f>
        <v/>
      </c>
      <c r="Q145" s="22" t="str">
        <f>IF(DATOS_FORMS!Q145="","",IFERROR(VLOOKUP(TRIM(DATOS_FORMS!Q145),ESCALAS!$A$6:$B$12,2,0),"?"))</f>
        <v/>
      </c>
      <c r="R145" s="22" t="str">
        <f>IF(DATOS_FORMS!R145="","",IFERROR(VLOOKUP(TRIM(DATOS_FORMS!R145),ESCALAS!$A$6:$B$12,2,0),"?"))</f>
        <v/>
      </c>
      <c r="S145" s="22" t="str">
        <f>IF(DATOS_FORMS!S145="","",IFERROR(VLOOKUP(TRIM(DATOS_FORMS!S145),ESCALAS!$A$6:$B$12,2,0),"?"))</f>
        <v/>
      </c>
      <c r="T145" s="22" t="str">
        <f>IF(DATOS_FORMS!T145="","",IFERROR(VLOOKUP(TRIM(DATOS_FORMS!T145),ESCALAS!$A$6:$B$12,2,0),"?"))</f>
        <v/>
      </c>
      <c r="U145" s="22" t="str">
        <f>IF(DATOS_FORMS!U145="","",IFERROR(VLOOKUP(TRIM(DATOS_FORMS!U145),ESCALAS!$A$17:$B$20,2,0),"?"))</f>
        <v/>
      </c>
      <c r="V145" s="22" t="str">
        <f>IF(DATOS_FORMS!V145="","",IFERROR(VLOOKUP(TRIM(DATOS_FORMS!V145),ESCALAS!$A$17:$B$20,2,0),"?"))</f>
        <v/>
      </c>
      <c r="W145" s="22" t="str">
        <f>IF(DATOS_FORMS!W145="","",IFERROR(VLOOKUP(TRIM(DATOS_FORMS!W145),ESCALAS!$A$17:$B$20,2,0),"?"))</f>
        <v/>
      </c>
      <c r="X145" s="22" t="str">
        <f>IF(DATOS_FORMS!X145="","",IFERROR(VLOOKUP(TRIM(DATOS_FORMS!X145),ESCALAS!$A$17:$B$20,2,0),"?"))</f>
        <v/>
      </c>
      <c r="Y145" s="22" t="str">
        <f>IF(DATOS_FORMS!Y145="","",IFERROR(VLOOKUP(TRIM(DATOS_FORMS!Y145),ESCALAS!$A$17:$B$20,2,0),"?"))</f>
        <v/>
      </c>
      <c r="Z145" s="22" t="str">
        <f>IF(DATOS_FORMS!Z145="","",IFERROR(VLOOKUP(TRIM(DATOS_FORMS!Z145),ESCALAS!$A$17:$B$20,2,0),"?"))</f>
        <v/>
      </c>
      <c r="AA145" s="22" t="str">
        <f>IF(DATOS_FORMS!AA145="","",IFERROR(VLOOKUP(TRIM(DATOS_FORMS!AA145),ESCALAS!$A$17:$B$20,2,0),"?"))</f>
        <v/>
      </c>
      <c r="AB145" s="22" t="str">
        <f>IF(DATOS_FORMS!AB145="","",IFERROR(VLOOKUP(TRIM(DATOS_FORMS!AB145),ESCALAS!$A$17:$B$20,2,0),"?"))</f>
        <v/>
      </c>
      <c r="AC145" s="22" t="str">
        <f>IF(DATOS_FORMS!AC145="","",IFERROR(VLOOKUP(TRIM(DATOS_FORMS!AC145),ESCALAS!$A$25:$B$30,2,0),"?"))</f>
        <v/>
      </c>
      <c r="AD145" s="22" t="str">
        <f>IF(DATOS_FORMS!AD145="","",IFERROR(VLOOKUP(TRIM(DATOS_FORMS!AD145),ESCALAS!$A$25:$B$30,2,0),"?"))</f>
        <v/>
      </c>
      <c r="AE145" s="22" t="str">
        <f>IF(DATOS_FORMS!AE145="","",IFERROR(VLOOKUP(TRIM(DATOS_FORMS!AE145),ESCALAS!$A$25:$B$30,2,0),"?"))</f>
        <v/>
      </c>
      <c r="AF145" s="22" t="str">
        <f>IF(DATOS_FORMS!AF145="","",IFERROR(VLOOKUP(TRIM(DATOS_FORMS!AF145),ESCALAS!$A$25:$B$30,2,0),"?"))</f>
        <v/>
      </c>
      <c r="AG145" s="22" t="str">
        <f>IF(DATOS_FORMS!AG145="","",IFERROR(VLOOKUP(TRIM(DATOS_FORMS!AG145),ESCALAS!$A$25:$B$30,2,0),"?"))</f>
        <v/>
      </c>
      <c r="AH145" s="22" t="str">
        <f>IF(DATOS_FORMS!AH145="","",IFERROR(VLOOKUP(TRIM(DATOS_FORMS!AH145),ESCALAS!$A$25:$B$30,2,0),"?"))</f>
        <v/>
      </c>
      <c r="AI145" s="22" t="str">
        <f>IF(DATOS_FORMS!AI145="","",IFERROR(VLOOKUP(TRIM(DATOS_FORMS!AI145),ESCALAS!$A$25:$B$30,2,0),"?"))</f>
        <v/>
      </c>
      <c r="AJ145" s="22" t="str">
        <f>IF(DATOS_FORMS!AJ145="","",IFERROR(VLOOKUP(TRIM(DATOS_FORMS!AJ145),ESCALAS!$A$25:$B$30,2,0),"?"))</f>
        <v/>
      </c>
      <c r="AK145" s="22" t="str">
        <f>IF(DATOS_FORMS!AK145="","",IFERROR(VLOOKUP(TRIM(DATOS_FORMS!AK145),ESCALAS!$A$25:$B$30,2,0),"?"))</f>
        <v/>
      </c>
      <c r="AL145" s="22" t="str">
        <f>IF(DATOS_FORMS!AL145="","",IFERROR(VLOOKUP(TRIM(DATOS_FORMS!AL145),ESCALAS!$A$25:$B$30,2,0),"?"))</f>
        <v/>
      </c>
      <c r="AM145" s="22" t="str">
        <f>IF(DATOS_FORMS!AM145="","",IFERROR(VLOOKUP(TRIM(DATOS_FORMS!AM145),ESCALAS!$A$35:$B$41,2,0),"?"))</f>
        <v/>
      </c>
      <c r="AN145" s="22" t="str">
        <f>IF(DATOS_FORMS!AN145="","",IFERROR(VLOOKUP(TRIM(DATOS_FORMS!AN145),ESCALAS!$A$35:$B$41,2,0),"?"))</f>
        <v/>
      </c>
      <c r="AO145" s="22" t="str">
        <f>IF(DATOS_FORMS!AO145="","",IFERROR(VLOOKUP(TRIM(DATOS_FORMS!AO145),ESCALAS!$A$35:$B$41,2,0),"?"))</f>
        <v/>
      </c>
      <c r="AP145" s="22" t="str">
        <f>IF(DATOS_FORMS!AP145="","",IFERROR(VLOOKUP(TRIM(DATOS_FORMS!AP145),ESCALAS!$A$35:$B$41,2,0),"?"))</f>
        <v/>
      </c>
      <c r="AQ145" s="22" t="str">
        <f>IF(DATOS_FORMS!AQ145="","",IFERROR(VLOOKUP(TRIM(DATOS_FORMS!AQ145),ESCALAS!$A$35:$B$41,2,0),"?"))</f>
        <v/>
      </c>
      <c r="AR145" s="22" t="str">
        <f>IF(DATOS_FORMS!AR145="","",IFERROR(VLOOKUP(TRIM(DATOS_FORMS!AR145),ESCALAS!$A$35:$B$41,2,0),"?"))</f>
        <v/>
      </c>
      <c r="AS145" s="22" t="str">
        <f>IF(DATOS_FORMS!AS145="","",IFERROR(VLOOKUP(TRIM(DATOS_FORMS!AS145),ESCALAS!$A$35:$B$41,2,0),"?"))</f>
        <v/>
      </c>
      <c r="AT145" s="22" t="str">
        <f>IF(DATOS_FORMS!AT145="","",IFERROR(VLOOKUP(TRIM(DATOS_FORMS!AT145),ESCALAS!$A$35:$B$41,2,0),"?"))</f>
        <v/>
      </c>
      <c r="AU145" s="22" t="str">
        <f>IF(DATOS_FORMS!AU145="","",IFERROR(VLOOKUP(TRIM(DATOS_FORMS!AU145),ESCALAS!$A$35:$B$41,2,0),"?"))</f>
        <v/>
      </c>
      <c r="AV145" s="22" t="str">
        <f>IF(DATOS_FORMS!AV145="","",IFERROR(VLOOKUP(TRIM(DATOS_FORMS!AV145),ESCALAS!$A$46:$B$49,2,0),"?"))</f>
        <v/>
      </c>
      <c r="AW145" s="22" t="str">
        <f>IF(DATOS_FORMS!AW145="","",IFERROR(VLOOKUP(TRIM(DATOS_FORMS!AW145),ESCALAS!$A$46:$B$49,2,0),"?"))</f>
        <v/>
      </c>
      <c r="AX145" s="22" t="str">
        <f>IF(DATOS_FORMS!AX145="","",IFERROR(VLOOKUP(TRIM(DATOS_FORMS!AX145),ESCALAS!$A$46:$B$49,2,0),"?"))</f>
        <v/>
      </c>
      <c r="AY145" s="22" t="str">
        <f>IF(DATOS_FORMS!AY145="","",IFERROR(VLOOKUP(TRIM(DATOS_FORMS!AY145),ESCALAS!$A$46:$B$49,2,0),"?"))</f>
        <v/>
      </c>
      <c r="AZ145" s="22" t="str">
        <f>IF(DATOS_FORMS!AZ145="","",IFERROR(VLOOKUP(TRIM(DATOS_FORMS!AZ145),ESCALAS!$A$46:$B$49,2,0),"?"))</f>
        <v/>
      </c>
      <c r="BA145" s="22" t="str">
        <f>IF(DATOS_FORMS!BA145="","",IFERROR(VLOOKUP(TRIM(DATOS_FORMS!BA145),ESCALAS!$A$46:$B$49,2,0),"?"))</f>
        <v/>
      </c>
      <c r="BB145" s="22" t="str">
        <f>IF(DATOS_FORMS!BB145="","",IFERROR(VLOOKUP(TRIM(DATOS_FORMS!BB145),ESCALAS!$A$46:$B$49,2,0),"?"))</f>
        <v/>
      </c>
      <c r="BC145" s="22" t="str">
        <f>IF(DATOS_FORMS!BC145="","",IFERROR(VLOOKUP(TRIM(DATOS_FORMS!BC145),ESCALAS!$A$46:$B$49,2,0),"?"))</f>
        <v/>
      </c>
      <c r="BD145" s="22" t="str">
        <f>IF(DATOS_FORMS!BD145="","",IFERROR(VLOOKUP(TRIM(DATOS_FORMS!BD145),ESCALAS!$A$46:$B$49,2,0),"?"))</f>
        <v/>
      </c>
      <c r="BE145" s="22" t="str">
        <f>IF(DATOS_FORMS!BE145="","",IFERROR(VLOOKUP(TRIM(DATOS_FORMS!BE145),ESCALAS!$A$46:$B$49,2,0),"?"))</f>
        <v/>
      </c>
      <c r="BF145" s="22" t="str">
        <f>IF(DATOS_FORMS!BF145="","",IFERROR(VLOOKUP(TRIM(DATOS_FORMS!BF145),ESCALAS!$A$46:$B$49,2,0),"?"))</f>
        <v/>
      </c>
      <c r="BG145" s="22" t="str">
        <f>IF(DATOS_FORMS!BG145="","",IFERROR(VLOOKUP(TRIM(DATOS_FORMS!BG145),ESCALAS!$A$46:$B$49,2,0),"?"))</f>
        <v/>
      </c>
      <c r="BH145" s="22" t="str">
        <f>IF(DATOS_FORMS!BH145="","",IFERROR(VLOOKUP(TRIM(DATOS_FORMS!BH145),ESCALAS!$A$46:$B$49,2,0),"?"))</f>
        <v/>
      </c>
      <c r="BI145" s="22" t="str">
        <f>IF(DATOS_FORMS!BI145="","",IFERROR(VLOOKUP(TRIM(DATOS_FORMS!BI145),ESCALAS!$A$46:$B$49,2,0),"?"))</f>
        <v/>
      </c>
      <c r="BJ145" s="22" t="str">
        <f>IF(DATOS_FORMS!BJ145="","",IFERROR(VLOOKUP(TRIM(DATOS_FORMS!BJ145),ESCALAS!$A$46:$B$49,2,0),"?"))</f>
        <v/>
      </c>
    </row>
    <row r="146" spans="1:62" x14ac:dyDescent="0.25">
      <c r="A146" s="22" t="str">
        <f>IF(DATOS_FORMS!B146="","",ROW()-1)</f>
        <v/>
      </c>
      <c r="B146" s="22" t="str">
        <f>IF(DATOS_FORMS!B146="","",IFERROR(VALUE(TRIM(DATOS_FORMS!B146)),IFERROR(VALUE(LEFT(TRIM(DATOS_FORMS!B146),FIND(" ",TRIM(DATOS_FORMS!B146)&amp;" ")-1)),"?")))</f>
        <v/>
      </c>
      <c r="C146" s="22" t="str">
        <f>IF(DATOS_FORMS!C146="","",IFERROR(VLOOKUP(TRIM(DATOS_FORMS!C146),ESCALAS!$A$54:$B$55,2,0),"?"))</f>
        <v/>
      </c>
      <c r="D146" s="22" t="str">
        <f>IF(DATOS_FORMS!D146="","",IFERROR(VLOOKUP(TRIM(DATOS_FORMS!D146),ESCALAS!$A$67:$B$68,2,0),"?"))</f>
        <v/>
      </c>
      <c r="E146" s="23" t="str">
        <f>IF(DATOS_FORMS!E146="","",DATOS_FORMS!E146)</f>
        <v/>
      </c>
      <c r="F146" s="23" t="str">
        <f>IF(DATOS_FORMS!F146="","",DATOS_FORMS!F146)</f>
        <v/>
      </c>
      <c r="G146" s="22" t="str">
        <f>IF(DATOS_FORMS!G146="","",IFERROR(VLOOKUP(TRIM(DATOS_FORMS!G146),ESCALAS!$A$60:$B$62,2,0),"?"))</f>
        <v/>
      </c>
      <c r="H146" s="23" t="str">
        <f>IF(DATOS_FORMS!H146="","",DATOS_FORMS!H146)</f>
        <v/>
      </c>
      <c r="I146" s="22" t="str">
        <f>IF(DATOS_FORMS!I146="","",IFERROR(VLOOKUP(TRIM(DATOS_FORMS!I146),ESCALAS!$A$60:$B$62,2,0),"?"))</f>
        <v/>
      </c>
      <c r="J146" s="22" t="str">
        <f>IF(DATOS_FORMS!J146="","",IFERROR(VLOOKUP(TRIM(DATOS_FORMS!J146),ESCALAS!$A$73:$B$86,2,0),7))</f>
        <v/>
      </c>
      <c r="K146" s="22" t="str">
        <f>IF(DATOS_FORMS!K146="","",IFERROR(VLOOKUP(TRIM(DATOS_FORMS!K146),ESCALAS!$A$6:$B$12,2,0),"?"))</f>
        <v/>
      </c>
      <c r="L146" s="22" t="str">
        <f>IF(DATOS_FORMS!L146="","",IFERROR(VLOOKUP(TRIM(DATOS_FORMS!L146),ESCALAS!$A$6:$B$12,2,0),"?"))</f>
        <v/>
      </c>
      <c r="M146" s="22" t="str">
        <f>IF(DATOS_FORMS!M146="","",IFERROR(VLOOKUP(TRIM(DATOS_FORMS!M146),ESCALAS!$A$6:$B$12,2,0),"?"))</f>
        <v/>
      </c>
      <c r="N146" s="22" t="str">
        <f>IF(DATOS_FORMS!N146="","",IFERROR(VLOOKUP(TRIM(DATOS_FORMS!N146),ESCALAS!$A$6:$B$12,2,0),"?"))</f>
        <v/>
      </c>
      <c r="O146" s="22" t="str">
        <f>IF(DATOS_FORMS!O146="","",IFERROR(VLOOKUP(TRIM(DATOS_FORMS!O146),ESCALAS!$A$6:$B$12,2,0),"?"))</f>
        <v/>
      </c>
      <c r="P146" s="22" t="str">
        <f>IF(DATOS_FORMS!P146="","",IFERROR(VLOOKUP(TRIM(DATOS_FORMS!P146),ESCALAS!$A$6:$B$12,2,0),"?"))</f>
        <v/>
      </c>
      <c r="Q146" s="22" t="str">
        <f>IF(DATOS_FORMS!Q146="","",IFERROR(VLOOKUP(TRIM(DATOS_FORMS!Q146),ESCALAS!$A$6:$B$12,2,0),"?"))</f>
        <v/>
      </c>
      <c r="R146" s="22" t="str">
        <f>IF(DATOS_FORMS!R146="","",IFERROR(VLOOKUP(TRIM(DATOS_FORMS!R146),ESCALAS!$A$6:$B$12,2,0),"?"))</f>
        <v/>
      </c>
      <c r="S146" s="22" t="str">
        <f>IF(DATOS_FORMS!S146="","",IFERROR(VLOOKUP(TRIM(DATOS_FORMS!S146),ESCALAS!$A$6:$B$12,2,0),"?"))</f>
        <v/>
      </c>
      <c r="T146" s="22" t="str">
        <f>IF(DATOS_FORMS!T146="","",IFERROR(VLOOKUP(TRIM(DATOS_FORMS!T146),ESCALAS!$A$6:$B$12,2,0),"?"))</f>
        <v/>
      </c>
      <c r="U146" s="22" t="str">
        <f>IF(DATOS_FORMS!U146="","",IFERROR(VLOOKUP(TRIM(DATOS_FORMS!U146),ESCALAS!$A$17:$B$20,2,0),"?"))</f>
        <v/>
      </c>
      <c r="V146" s="22" t="str">
        <f>IF(DATOS_FORMS!V146="","",IFERROR(VLOOKUP(TRIM(DATOS_FORMS!V146),ESCALAS!$A$17:$B$20,2,0),"?"))</f>
        <v/>
      </c>
      <c r="W146" s="22" t="str">
        <f>IF(DATOS_FORMS!W146="","",IFERROR(VLOOKUP(TRIM(DATOS_FORMS!W146),ESCALAS!$A$17:$B$20,2,0),"?"))</f>
        <v/>
      </c>
      <c r="X146" s="22" t="str">
        <f>IF(DATOS_FORMS!X146="","",IFERROR(VLOOKUP(TRIM(DATOS_FORMS!X146),ESCALAS!$A$17:$B$20,2,0),"?"))</f>
        <v/>
      </c>
      <c r="Y146" s="22" t="str">
        <f>IF(DATOS_FORMS!Y146="","",IFERROR(VLOOKUP(TRIM(DATOS_FORMS!Y146),ESCALAS!$A$17:$B$20,2,0),"?"))</f>
        <v/>
      </c>
      <c r="Z146" s="22" t="str">
        <f>IF(DATOS_FORMS!Z146="","",IFERROR(VLOOKUP(TRIM(DATOS_FORMS!Z146),ESCALAS!$A$17:$B$20,2,0),"?"))</f>
        <v/>
      </c>
      <c r="AA146" s="22" t="str">
        <f>IF(DATOS_FORMS!AA146="","",IFERROR(VLOOKUP(TRIM(DATOS_FORMS!AA146),ESCALAS!$A$17:$B$20,2,0),"?"))</f>
        <v/>
      </c>
      <c r="AB146" s="22" t="str">
        <f>IF(DATOS_FORMS!AB146="","",IFERROR(VLOOKUP(TRIM(DATOS_FORMS!AB146),ESCALAS!$A$17:$B$20,2,0),"?"))</f>
        <v/>
      </c>
      <c r="AC146" s="22" t="str">
        <f>IF(DATOS_FORMS!AC146="","",IFERROR(VLOOKUP(TRIM(DATOS_FORMS!AC146),ESCALAS!$A$25:$B$30,2,0),"?"))</f>
        <v/>
      </c>
      <c r="AD146" s="22" t="str">
        <f>IF(DATOS_FORMS!AD146="","",IFERROR(VLOOKUP(TRIM(DATOS_FORMS!AD146),ESCALAS!$A$25:$B$30,2,0),"?"))</f>
        <v/>
      </c>
      <c r="AE146" s="22" t="str">
        <f>IF(DATOS_FORMS!AE146="","",IFERROR(VLOOKUP(TRIM(DATOS_FORMS!AE146),ESCALAS!$A$25:$B$30,2,0),"?"))</f>
        <v/>
      </c>
      <c r="AF146" s="22" t="str">
        <f>IF(DATOS_FORMS!AF146="","",IFERROR(VLOOKUP(TRIM(DATOS_FORMS!AF146),ESCALAS!$A$25:$B$30,2,0),"?"))</f>
        <v/>
      </c>
      <c r="AG146" s="22" t="str">
        <f>IF(DATOS_FORMS!AG146="","",IFERROR(VLOOKUP(TRIM(DATOS_FORMS!AG146),ESCALAS!$A$25:$B$30,2,0),"?"))</f>
        <v/>
      </c>
      <c r="AH146" s="22" t="str">
        <f>IF(DATOS_FORMS!AH146="","",IFERROR(VLOOKUP(TRIM(DATOS_FORMS!AH146),ESCALAS!$A$25:$B$30,2,0),"?"))</f>
        <v/>
      </c>
      <c r="AI146" s="22" t="str">
        <f>IF(DATOS_FORMS!AI146="","",IFERROR(VLOOKUP(TRIM(DATOS_FORMS!AI146),ESCALAS!$A$25:$B$30,2,0),"?"))</f>
        <v/>
      </c>
      <c r="AJ146" s="22" t="str">
        <f>IF(DATOS_FORMS!AJ146="","",IFERROR(VLOOKUP(TRIM(DATOS_FORMS!AJ146),ESCALAS!$A$25:$B$30,2,0),"?"))</f>
        <v/>
      </c>
      <c r="AK146" s="22" t="str">
        <f>IF(DATOS_FORMS!AK146="","",IFERROR(VLOOKUP(TRIM(DATOS_FORMS!AK146),ESCALAS!$A$25:$B$30,2,0),"?"))</f>
        <v/>
      </c>
      <c r="AL146" s="22" t="str">
        <f>IF(DATOS_FORMS!AL146="","",IFERROR(VLOOKUP(TRIM(DATOS_FORMS!AL146),ESCALAS!$A$25:$B$30,2,0),"?"))</f>
        <v/>
      </c>
      <c r="AM146" s="22" t="str">
        <f>IF(DATOS_FORMS!AM146="","",IFERROR(VLOOKUP(TRIM(DATOS_FORMS!AM146),ESCALAS!$A$35:$B$41,2,0),"?"))</f>
        <v/>
      </c>
      <c r="AN146" s="22" t="str">
        <f>IF(DATOS_FORMS!AN146="","",IFERROR(VLOOKUP(TRIM(DATOS_FORMS!AN146),ESCALAS!$A$35:$B$41,2,0),"?"))</f>
        <v/>
      </c>
      <c r="AO146" s="22" t="str">
        <f>IF(DATOS_FORMS!AO146="","",IFERROR(VLOOKUP(TRIM(DATOS_FORMS!AO146),ESCALAS!$A$35:$B$41,2,0),"?"))</f>
        <v/>
      </c>
      <c r="AP146" s="22" t="str">
        <f>IF(DATOS_FORMS!AP146="","",IFERROR(VLOOKUP(TRIM(DATOS_FORMS!AP146),ESCALAS!$A$35:$B$41,2,0),"?"))</f>
        <v/>
      </c>
      <c r="AQ146" s="22" t="str">
        <f>IF(DATOS_FORMS!AQ146="","",IFERROR(VLOOKUP(TRIM(DATOS_FORMS!AQ146),ESCALAS!$A$35:$B$41,2,0),"?"))</f>
        <v/>
      </c>
      <c r="AR146" s="22" t="str">
        <f>IF(DATOS_FORMS!AR146="","",IFERROR(VLOOKUP(TRIM(DATOS_FORMS!AR146),ESCALAS!$A$35:$B$41,2,0),"?"))</f>
        <v/>
      </c>
      <c r="AS146" s="22" t="str">
        <f>IF(DATOS_FORMS!AS146="","",IFERROR(VLOOKUP(TRIM(DATOS_FORMS!AS146),ESCALAS!$A$35:$B$41,2,0),"?"))</f>
        <v/>
      </c>
      <c r="AT146" s="22" t="str">
        <f>IF(DATOS_FORMS!AT146="","",IFERROR(VLOOKUP(TRIM(DATOS_FORMS!AT146),ESCALAS!$A$35:$B$41,2,0),"?"))</f>
        <v/>
      </c>
      <c r="AU146" s="22" t="str">
        <f>IF(DATOS_FORMS!AU146="","",IFERROR(VLOOKUP(TRIM(DATOS_FORMS!AU146),ESCALAS!$A$35:$B$41,2,0),"?"))</f>
        <v/>
      </c>
      <c r="AV146" s="22" t="str">
        <f>IF(DATOS_FORMS!AV146="","",IFERROR(VLOOKUP(TRIM(DATOS_FORMS!AV146),ESCALAS!$A$46:$B$49,2,0),"?"))</f>
        <v/>
      </c>
      <c r="AW146" s="22" t="str">
        <f>IF(DATOS_FORMS!AW146="","",IFERROR(VLOOKUP(TRIM(DATOS_FORMS!AW146),ESCALAS!$A$46:$B$49,2,0),"?"))</f>
        <v/>
      </c>
      <c r="AX146" s="22" t="str">
        <f>IF(DATOS_FORMS!AX146="","",IFERROR(VLOOKUP(TRIM(DATOS_FORMS!AX146),ESCALAS!$A$46:$B$49,2,0),"?"))</f>
        <v/>
      </c>
      <c r="AY146" s="22" t="str">
        <f>IF(DATOS_FORMS!AY146="","",IFERROR(VLOOKUP(TRIM(DATOS_FORMS!AY146),ESCALAS!$A$46:$B$49,2,0),"?"))</f>
        <v/>
      </c>
      <c r="AZ146" s="22" t="str">
        <f>IF(DATOS_FORMS!AZ146="","",IFERROR(VLOOKUP(TRIM(DATOS_FORMS!AZ146),ESCALAS!$A$46:$B$49,2,0),"?"))</f>
        <v/>
      </c>
      <c r="BA146" s="22" t="str">
        <f>IF(DATOS_FORMS!BA146="","",IFERROR(VLOOKUP(TRIM(DATOS_FORMS!BA146),ESCALAS!$A$46:$B$49,2,0),"?"))</f>
        <v/>
      </c>
      <c r="BB146" s="22" t="str">
        <f>IF(DATOS_FORMS!BB146="","",IFERROR(VLOOKUP(TRIM(DATOS_FORMS!BB146),ESCALAS!$A$46:$B$49,2,0),"?"))</f>
        <v/>
      </c>
      <c r="BC146" s="22" t="str">
        <f>IF(DATOS_FORMS!BC146="","",IFERROR(VLOOKUP(TRIM(DATOS_FORMS!BC146),ESCALAS!$A$46:$B$49,2,0),"?"))</f>
        <v/>
      </c>
      <c r="BD146" s="22" t="str">
        <f>IF(DATOS_FORMS!BD146="","",IFERROR(VLOOKUP(TRIM(DATOS_FORMS!BD146),ESCALAS!$A$46:$B$49,2,0),"?"))</f>
        <v/>
      </c>
      <c r="BE146" s="22" t="str">
        <f>IF(DATOS_FORMS!BE146="","",IFERROR(VLOOKUP(TRIM(DATOS_FORMS!BE146),ESCALAS!$A$46:$B$49,2,0),"?"))</f>
        <v/>
      </c>
      <c r="BF146" s="22" t="str">
        <f>IF(DATOS_FORMS!BF146="","",IFERROR(VLOOKUP(TRIM(DATOS_FORMS!BF146),ESCALAS!$A$46:$B$49,2,0),"?"))</f>
        <v/>
      </c>
      <c r="BG146" s="22" t="str">
        <f>IF(DATOS_FORMS!BG146="","",IFERROR(VLOOKUP(TRIM(DATOS_FORMS!BG146),ESCALAS!$A$46:$B$49,2,0),"?"))</f>
        <v/>
      </c>
      <c r="BH146" s="22" t="str">
        <f>IF(DATOS_FORMS!BH146="","",IFERROR(VLOOKUP(TRIM(DATOS_FORMS!BH146),ESCALAS!$A$46:$B$49,2,0),"?"))</f>
        <v/>
      </c>
      <c r="BI146" s="22" t="str">
        <f>IF(DATOS_FORMS!BI146="","",IFERROR(VLOOKUP(TRIM(DATOS_FORMS!BI146),ESCALAS!$A$46:$B$49,2,0),"?"))</f>
        <v/>
      </c>
      <c r="BJ146" s="22" t="str">
        <f>IF(DATOS_FORMS!BJ146="","",IFERROR(VLOOKUP(TRIM(DATOS_FORMS!BJ146),ESCALAS!$A$46:$B$49,2,0),"?"))</f>
        <v/>
      </c>
    </row>
    <row r="147" spans="1:62" x14ac:dyDescent="0.25">
      <c r="A147" s="22" t="str">
        <f>IF(DATOS_FORMS!B147="","",ROW()-1)</f>
        <v/>
      </c>
      <c r="B147" s="22" t="str">
        <f>IF(DATOS_FORMS!B147="","",IFERROR(VALUE(TRIM(DATOS_FORMS!B147)),IFERROR(VALUE(LEFT(TRIM(DATOS_FORMS!B147),FIND(" ",TRIM(DATOS_FORMS!B147)&amp;" ")-1)),"?")))</f>
        <v/>
      </c>
      <c r="C147" s="22" t="str">
        <f>IF(DATOS_FORMS!C147="","",IFERROR(VLOOKUP(TRIM(DATOS_FORMS!C147),ESCALAS!$A$54:$B$55,2,0),"?"))</f>
        <v/>
      </c>
      <c r="D147" s="22" t="str">
        <f>IF(DATOS_FORMS!D147="","",IFERROR(VLOOKUP(TRIM(DATOS_FORMS!D147),ESCALAS!$A$67:$B$68,2,0),"?"))</f>
        <v/>
      </c>
      <c r="E147" s="23" t="str">
        <f>IF(DATOS_FORMS!E147="","",DATOS_FORMS!E147)</f>
        <v/>
      </c>
      <c r="F147" s="23" t="str">
        <f>IF(DATOS_FORMS!F147="","",DATOS_FORMS!F147)</f>
        <v/>
      </c>
      <c r="G147" s="22" t="str">
        <f>IF(DATOS_FORMS!G147="","",IFERROR(VLOOKUP(TRIM(DATOS_FORMS!G147),ESCALAS!$A$60:$B$62,2,0),"?"))</f>
        <v/>
      </c>
      <c r="H147" s="23" t="str">
        <f>IF(DATOS_FORMS!H147="","",DATOS_FORMS!H147)</f>
        <v/>
      </c>
      <c r="I147" s="22" t="str">
        <f>IF(DATOS_FORMS!I147="","",IFERROR(VLOOKUP(TRIM(DATOS_FORMS!I147),ESCALAS!$A$60:$B$62,2,0),"?"))</f>
        <v/>
      </c>
      <c r="J147" s="22" t="str">
        <f>IF(DATOS_FORMS!J147="","",IFERROR(VLOOKUP(TRIM(DATOS_FORMS!J147),ESCALAS!$A$73:$B$86,2,0),7))</f>
        <v/>
      </c>
      <c r="K147" s="22" t="str">
        <f>IF(DATOS_FORMS!K147="","",IFERROR(VLOOKUP(TRIM(DATOS_FORMS!K147),ESCALAS!$A$6:$B$12,2,0),"?"))</f>
        <v/>
      </c>
      <c r="L147" s="22" t="str">
        <f>IF(DATOS_FORMS!L147="","",IFERROR(VLOOKUP(TRIM(DATOS_FORMS!L147),ESCALAS!$A$6:$B$12,2,0),"?"))</f>
        <v/>
      </c>
      <c r="M147" s="22" t="str">
        <f>IF(DATOS_FORMS!M147="","",IFERROR(VLOOKUP(TRIM(DATOS_FORMS!M147),ESCALAS!$A$6:$B$12,2,0),"?"))</f>
        <v/>
      </c>
      <c r="N147" s="22" t="str">
        <f>IF(DATOS_FORMS!N147="","",IFERROR(VLOOKUP(TRIM(DATOS_FORMS!N147),ESCALAS!$A$6:$B$12,2,0),"?"))</f>
        <v/>
      </c>
      <c r="O147" s="22" t="str">
        <f>IF(DATOS_FORMS!O147="","",IFERROR(VLOOKUP(TRIM(DATOS_FORMS!O147),ESCALAS!$A$6:$B$12,2,0),"?"))</f>
        <v/>
      </c>
      <c r="P147" s="22" t="str">
        <f>IF(DATOS_FORMS!P147="","",IFERROR(VLOOKUP(TRIM(DATOS_FORMS!P147),ESCALAS!$A$6:$B$12,2,0),"?"))</f>
        <v/>
      </c>
      <c r="Q147" s="22" t="str">
        <f>IF(DATOS_FORMS!Q147="","",IFERROR(VLOOKUP(TRIM(DATOS_FORMS!Q147),ESCALAS!$A$6:$B$12,2,0),"?"))</f>
        <v/>
      </c>
      <c r="R147" s="22" t="str">
        <f>IF(DATOS_FORMS!R147="","",IFERROR(VLOOKUP(TRIM(DATOS_FORMS!R147),ESCALAS!$A$6:$B$12,2,0),"?"))</f>
        <v/>
      </c>
      <c r="S147" s="22" t="str">
        <f>IF(DATOS_FORMS!S147="","",IFERROR(VLOOKUP(TRIM(DATOS_FORMS!S147),ESCALAS!$A$6:$B$12,2,0),"?"))</f>
        <v/>
      </c>
      <c r="T147" s="22" t="str">
        <f>IF(DATOS_FORMS!T147="","",IFERROR(VLOOKUP(TRIM(DATOS_FORMS!T147),ESCALAS!$A$6:$B$12,2,0),"?"))</f>
        <v/>
      </c>
      <c r="U147" s="22" t="str">
        <f>IF(DATOS_FORMS!U147="","",IFERROR(VLOOKUP(TRIM(DATOS_FORMS!U147),ESCALAS!$A$17:$B$20,2,0),"?"))</f>
        <v/>
      </c>
      <c r="V147" s="22" t="str">
        <f>IF(DATOS_FORMS!V147="","",IFERROR(VLOOKUP(TRIM(DATOS_FORMS!V147),ESCALAS!$A$17:$B$20,2,0),"?"))</f>
        <v/>
      </c>
      <c r="W147" s="22" t="str">
        <f>IF(DATOS_FORMS!W147="","",IFERROR(VLOOKUP(TRIM(DATOS_FORMS!W147),ESCALAS!$A$17:$B$20,2,0),"?"))</f>
        <v/>
      </c>
      <c r="X147" s="22" t="str">
        <f>IF(DATOS_FORMS!X147="","",IFERROR(VLOOKUP(TRIM(DATOS_FORMS!X147),ESCALAS!$A$17:$B$20,2,0),"?"))</f>
        <v/>
      </c>
      <c r="Y147" s="22" t="str">
        <f>IF(DATOS_FORMS!Y147="","",IFERROR(VLOOKUP(TRIM(DATOS_FORMS!Y147),ESCALAS!$A$17:$B$20,2,0),"?"))</f>
        <v/>
      </c>
      <c r="Z147" s="22" t="str">
        <f>IF(DATOS_FORMS!Z147="","",IFERROR(VLOOKUP(TRIM(DATOS_FORMS!Z147),ESCALAS!$A$17:$B$20,2,0),"?"))</f>
        <v/>
      </c>
      <c r="AA147" s="22" t="str">
        <f>IF(DATOS_FORMS!AA147="","",IFERROR(VLOOKUP(TRIM(DATOS_FORMS!AA147),ESCALAS!$A$17:$B$20,2,0),"?"))</f>
        <v/>
      </c>
      <c r="AB147" s="22" t="str">
        <f>IF(DATOS_FORMS!AB147="","",IFERROR(VLOOKUP(TRIM(DATOS_FORMS!AB147),ESCALAS!$A$17:$B$20,2,0),"?"))</f>
        <v/>
      </c>
      <c r="AC147" s="22" t="str">
        <f>IF(DATOS_FORMS!AC147="","",IFERROR(VLOOKUP(TRIM(DATOS_FORMS!AC147),ESCALAS!$A$25:$B$30,2,0),"?"))</f>
        <v/>
      </c>
      <c r="AD147" s="22" t="str">
        <f>IF(DATOS_FORMS!AD147="","",IFERROR(VLOOKUP(TRIM(DATOS_FORMS!AD147),ESCALAS!$A$25:$B$30,2,0),"?"))</f>
        <v/>
      </c>
      <c r="AE147" s="22" t="str">
        <f>IF(DATOS_FORMS!AE147="","",IFERROR(VLOOKUP(TRIM(DATOS_FORMS!AE147),ESCALAS!$A$25:$B$30,2,0),"?"))</f>
        <v/>
      </c>
      <c r="AF147" s="22" t="str">
        <f>IF(DATOS_FORMS!AF147="","",IFERROR(VLOOKUP(TRIM(DATOS_FORMS!AF147),ESCALAS!$A$25:$B$30,2,0),"?"))</f>
        <v/>
      </c>
      <c r="AG147" s="22" t="str">
        <f>IF(DATOS_FORMS!AG147="","",IFERROR(VLOOKUP(TRIM(DATOS_FORMS!AG147),ESCALAS!$A$25:$B$30,2,0),"?"))</f>
        <v/>
      </c>
      <c r="AH147" s="22" t="str">
        <f>IF(DATOS_FORMS!AH147="","",IFERROR(VLOOKUP(TRIM(DATOS_FORMS!AH147),ESCALAS!$A$25:$B$30,2,0),"?"))</f>
        <v/>
      </c>
      <c r="AI147" s="22" t="str">
        <f>IF(DATOS_FORMS!AI147="","",IFERROR(VLOOKUP(TRIM(DATOS_FORMS!AI147),ESCALAS!$A$25:$B$30,2,0),"?"))</f>
        <v/>
      </c>
      <c r="AJ147" s="22" t="str">
        <f>IF(DATOS_FORMS!AJ147="","",IFERROR(VLOOKUP(TRIM(DATOS_FORMS!AJ147),ESCALAS!$A$25:$B$30,2,0),"?"))</f>
        <v/>
      </c>
      <c r="AK147" s="22" t="str">
        <f>IF(DATOS_FORMS!AK147="","",IFERROR(VLOOKUP(TRIM(DATOS_FORMS!AK147),ESCALAS!$A$25:$B$30,2,0),"?"))</f>
        <v/>
      </c>
      <c r="AL147" s="22" t="str">
        <f>IF(DATOS_FORMS!AL147="","",IFERROR(VLOOKUP(TRIM(DATOS_FORMS!AL147),ESCALAS!$A$25:$B$30,2,0),"?"))</f>
        <v/>
      </c>
      <c r="AM147" s="22" t="str">
        <f>IF(DATOS_FORMS!AM147="","",IFERROR(VLOOKUP(TRIM(DATOS_FORMS!AM147),ESCALAS!$A$35:$B$41,2,0),"?"))</f>
        <v/>
      </c>
      <c r="AN147" s="22" t="str">
        <f>IF(DATOS_FORMS!AN147="","",IFERROR(VLOOKUP(TRIM(DATOS_FORMS!AN147),ESCALAS!$A$35:$B$41,2,0),"?"))</f>
        <v/>
      </c>
      <c r="AO147" s="22" t="str">
        <f>IF(DATOS_FORMS!AO147="","",IFERROR(VLOOKUP(TRIM(DATOS_FORMS!AO147),ESCALAS!$A$35:$B$41,2,0),"?"))</f>
        <v/>
      </c>
      <c r="AP147" s="22" t="str">
        <f>IF(DATOS_FORMS!AP147="","",IFERROR(VLOOKUP(TRIM(DATOS_FORMS!AP147),ESCALAS!$A$35:$B$41,2,0),"?"))</f>
        <v/>
      </c>
      <c r="AQ147" s="22" t="str">
        <f>IF(DATOS_FORMS!AQ147="","",IFERROR(VLOOKUP(TRIM(DATOS_FORMS!AQ147),ESCALAS!$A$35:$B$41,2,0),"?"))</f>
        <v/>
      </c>
      <c r="AR147" s="22" t="str">
        <f>IF(DATOS_FORMS!AR147="","",IFERROR(VLOOKUP(TRIM(DATOS_FORMS!AR147),ESCALAS!$A$35:$B$41,2,0),"?"))</f>
        <v/>
      </c>
      <c r="AS147" s="22" t="str">
        <f>IF(DATOS_FORMS!AS147="","",IFERROR(VLOOKUP(TRIM(DATOS_FORMS!AS147),ESCALAS!$A$35:$B$41,2,0),"?"))</f>
        <v/>
      </c>
      <c r="AT147" s="22" t="str">
        <f>IF(DATOS_FORMS!AT147="","",IFERROR(VLOOKUP(TRIM(DATOS_FORMS!AT147),ESCALAS!$A$35:$B$41,2,0),"?"))</f>
        <v/>
      </c>
      <c r="AU147" s="22" t="str">
        <f>IF(DATOS_FORMS!AU147="","",IFERROR(VLOOKUP(TRIM(DATOS_FORMS!AU147),ESCALAS!$A$35:$B$41,2,0),"?"))</f>
        <v/>
      </c>
      <c r="AV147" s="22" t="str">
        <f>IF(DATOS_FORMS!AV147="","",IFERROR(VLOOKUP(TRIM(DATOS_FORMS!AV147),ESCALAS!$A$46:$B$49,2,0),"?"))</f>
        <v/>
      </c>
      <c r="AW147" s="22" t="str">
        <f>IF(DATOS_FORMS!AW147="","",IFERROR(VLOOKUP(TRIM(DATOS_FORMS!AW147),ESCALAS!$A$46:$B$49,2,0),"?"))</f>
        <v/>
      </c>
      <c r="AX147" s="22" t="str">
        <f>IF(DATOS_FORMS!AX147="","",IFERROR(VLOOKUP(TRIM(DATOS_FORMS!AX147),ESCALAS!$A$46:$B$49,2,0),"?"))</f>
        <v/>
      </c>
      <c r="AY147" s="22" t="str">
        <f>IF(DATOS_FORMS!AY147="","",IFERROR(VLOOKUP(TRIM(DATOS_FORMS!AY147),ESCALAS!$A$46:$B$49,2,0),"?"))</f>
        <v/>
      </c>
      <c r="AZ147" s="22" t="str">
        <f>IF(DATOS_FORMS!AZ147="","",IFERROR(VLOOKUP(TRIM(DATOS_FORMS!AZ147),ESCALAS!$A$46:$B$49,2,0),"?"))</f>
        <v/>
      </c>
      <c r="BA147" s="22" t="str">
        <f>IF(DATOS_FORMS!BA147="","",IFERROR(VLOOKUP(TRIM(DATOS_FORMS!BA147),ESCALAS!$A$46:$B$49,2,0),"?"))</f>
        <v/>
      </c>
      <c r="BB147" s="22" t="str">
        <f>IF(DATOS_FORMS!BB147="","",IFERROR(VLOOKUP(TRIM(DATOS_FORMS!BB147),ESCALAS!$A$46:$B$49,2,0),"?"))</f>
        <v/>
      </c>
      <c r="BC147" s="22" t="str">
        <f>IF(DATOS_FORMS!BC147="","",IFERROR(VLOOKUP(TRIM(DATOS_FORMS!BC147),ESCALAS!$A$46:$B$49,2,0),"?"))</f>
        <v/>
      </c>
      <c r="BD147" s="22" t="str">
        <f>IF(DATOS_FORMS!BD147="","",IFERROR(VLOOKUP(TRIM(DATOS_FORMS!BD147),ESCALAS!$A$46:$B$49,2,0),"?"))</f>
        <v/>
      </c>
      <c r="BE147" s="22" t="str">
        <f>IF(DATOS_FORMS!BE147="","",IFERROR(VLOOKUP(TRIM(DATOS_FORMS!BE147),ESCALAS!$A$46:$B$49,2,0),"?"))</f>
        <v/>
      </c>
      <c r="BF147" s="22" t="str">
        <f>IF(DATOS_FORMS!BF147="","",IFERROR(VLOOKUP(TRIM(DATOS_FORMS!BF147),ESCALAS!$A$46:$B$49,2,0),"?"))</f>
        <v/>
      </c>
      <c r="BG147" s="22" t="str">
        <f>IF(DATOS_FORMS!BG147="","",IFERROR(VLOOKUP(TRIM(DATOS_FORMS!BG147),ESCALAS!$A$46:$B$49,2,0),"?"))</f>
        <v/>
      </c>
      <c r="BH147" s="22" t="str">
        <f>IF(DATOS_FORMS!BH147="","",IFERROR(VLOOKUP(TRIM(DATOS_FORMS!BH147),ESCALAS!$A$46:$B$49,2,0),"?"))</f>
        <v/>
      </c>
      <c r="BI147" s="22" t="str">
        <f>IF(DATOS_FORMS!BI147="","",IFERROR(VLOOKUP(TRIM(DATOS_FORMS!BI147),ESCALAS!$A$46:$B$49,2,0),"?"))</f>
        <v/>
      </c>
      <c r="BJ147" s="22" t="str">
        <f>IF(DATOS_FORMS!BJ147="","",IFERROR(VLOOKUP(TRIM(DATOS_FORMS!BJ147),ESCALAS!$A$46:$B$49,2,0),"?"))</f>
        <v/>
      </c>
    </row>
    <row r="148" spans="1:62" x14ac:dyDescent="0.25">
      <c r="A148" s="22" t="str">
        <f>IF(DATOS_FORMS!B148="","",ROW()-1)</f>
        <v/>
      </c>
      <c r="B148" s="22" t="str">
        <f>IF(DATOS_FORMS!B148="","",IFERROR(VALUE(TRIM(DATOS_FORMS!B148)),IFERROR(VALUE(LEFT(TRIM(DATOS_FORMS!B148),FIND(" ",TRIM(DATOS_FORMS!B148)&amp;" ")-1)),"?")))</f>
        <v/>
      </c>
      <c r="C148" s="22" t="str">
        <f>IF(DATOS_FORMS!C148="","",IFERROR(VLOOKUP(TRIM(DATOS_FORMS!C148),ESCALAS!$A$54:$B$55,2,0),"?"))</f>
        <v/>
      </c>
      <c r="D148" s="22" t="str">
        <f>IF(DATOS_FORMS!D148="","",IFERROR(VLOOKUP(TRIM(DATOS_FORMS!D148),ESCALAS!$A$67:$B$68,2,0),"?"))</f>
        <v/>
      </c>
      <c r="E148" s="23" t="str">
        <f>IF(DATOS_FORMS!E148="","",DATOS_FORMS!E148)</f>
        <v/>
      </c>
      <c r="F148" s="23" t="str">
        <f>IF(DATOS_FORMS!F148="","",DATOS_FORMS!F148)</f>
        <v/>
      </c>
      <c r="G148" s="22" t="str">
        <f>IF(DATOS_FORMS!G148="","",IFERROR(VLOOKUP(TRIM(DATOS_FORMS!G148),ESCALAS!$A$60:$B$62,2,0),"?"))</f>
        <v/>
      </c>
      <c r="H148" s="23" t="str">
        <f>IF(DATOS_FORMS!H148="","",DATOS_FORMS!H148)</f>
        <v/>
      </c>
      <c r="I148" s="22" t="str">
        <f>IF(DATOS_FORMS!I148="","",IFERROR(VLOOKUP(TRIM(DATOS_FORMS!I148),ESCALAS!$A$60:$B$62,2,0),"?"))</f>
        <v/>
      </c>
      <c r="J148" s="22" t="str">
        <f>IF(DATOS_FORMS!J148="","",IFERROR(VLOOKUP(TRIM(DATOS_FORMS!J148),ESCALAS!$A$73:$B$86,2,0),7))</f>
        <v/>
      </c>
      <c r="K148" s="22" t="str">
        <f>IF(DATOS_FORMS!K148="","",IFERROR(VLOOKUP(TRIM(DATOS_FORMS!K148),ESCALAS!$A$6:$B$12,2,0),"?"))</f>
        <v/>
      </c>
      <c r="L148" s="22" t="str">
        <f>IF(DATOS_FORMS!L148="","",IFERROR(VLOOKUP(TRIM(DATOS_FORMS!L148),ESCALAS!$A$6:$B$12,2,0),"?"))</f>
        <v/>
      </c>
      <c r="M148" s="22" t="str">
        <f>IF(DATOS_FORMS!M148="","",IFERROR(VLOOKUP(TRIM(DATOS_FORMS!M148),ESCALAS!$A$6:$B$12,2,0),"?"))</f>
        <v/>
      </c>
      <c r="N148" s="22" t="str">
        <f>IF(DATOS_FORMS!N148="","",IFERROR(VLOOKUP(TRIM(DATOS_FORMS!N148),ESCALAS!$A$6:$B$12,2,0),"?"))</f>
        <v/>
      </c>
      <c r="O148" s="22" t="str">
        <f>IF(DATOS_FORMS!O148="","",IFERROR(VLOOKUP(TRIM(DATOS_FORMS!O148),ESCALAS!$A$6:$B$12,2,0),"?"))</f>
        <v/>
      </c>
      <c r="P148" s="22" t="str">
        <f>IF(DATOS_FORMS!P148="","",IFERROR(VLOOKUP(TRIM(DATOS_FORMS!P148),ESCALAS!$A$6:$B$12,2,0),"?"))</f>
        <v/>
      </c>
      <c r="Q148" s="22" t="str">
        <f>IF(DATOS_FORMS!Q148="","",IFERROR(VLOOKUP(TRIM(DATOS_FORMS!Q148),ESCALAS!$A$6:$B$12,2,0),"?"))</f>
        <v/>
      </c>
      <c r="R148" s="22" t="str">
        <f>IF(DATOS_FORMS!R148="","",IFERROR(VLOOKUP(TRIM(DATOS_FORMS!R148),ESCALAS!$A$6:$B$12,2,0),"?"))</f>
        <v/>
      </c>
      <c r="S148" s="22" t="str">
        <f>IF(DATOS_FORMS!S148="","",IFERROR(VLOOKUP(TRIM(DATOS_FORMS!S148),ESCALAS!$A$6:$B$12,2,0),"?"))</f>
        <v/>
      </c>
      <c r="T148" s="22" t="str">
        <f>IF(DATOS_FORMS!T148="","",IFERROR(VLOOKUP(TRIM(DATOS_FORMS!T148),ESCALAS!$A$6:$B$12,2,0),"?"))</f>
        <v/>
      </c>
      <c r="U148" s="22" t="str">
        <f>IF(DATOS_FORMS!U148="","",IFERROR(VLOOKUP(TRIM(DATOS_FORMS!U148),ESCALAS!$A$17:$B$20,2,0),"?"))</f>
        <v/>
      </c>
      <c r="V148" s="22" t="str">
        <f>IF(DATOS_FORMS!V148="","",IFERROR(VLOOKUP(TRIM(DATOS_FORMS!V148),ESCALAS!$A$17:$B$20,2,0),"?"))</f>
        <v/>
      </c>
      <c r="W148" s="22" t="str">
        <f>IF(DATOS_FORMS!W148="","",IFERROR(VLOOKUP(TRIM(DATOS_FORMS!W148),ESCALAS!$A$17:$B$20,2,0),"?"))</f>
        <v/>
      </c>
      <c r="X148" s="22" t="str">
        <f>IF(DATOS_FORMS!X148="","",IFERROR(VLOOKUP(TRIM(DATOS_FORMS!X148),ESCALAS!$A$17:$B$20,2,0),"?"))</f>
        <v/>
      </c>
      <c r="Y148" s="22" t="str">
        <f>IF(DATOS_FORMS!Y148="","",IFERROR(VLOOKUP(TRIM(DATOS_FORMS!Y148),ESCALAS!$A$17:$B$20,2,0),"?"))</f>
        <v/>
      </c>
      <c r="Z148" s="22" t="str">
        <f>IF(DATOS_FORMS!Z148="","",IFERROR(VLOOKUP(TRIM(DATOS_FORMS!Z148),ESCALAS!$A$17:$B$20,2,0),"?"))</f>
        <v/>
      </c>
      <c r="AA148" s="22" t="str">
        <f>IF(DATOS_FORMS!AA148="","",IFERROR(VLOOKUP(TRIM(DATOS_FORMS!AA148),ESCALAS!$A$17:$B$20,2,0),"?"))</f>
        <v/>
      </c>
      <c r="AB148" s="22" t="str">
        <f>IF(DATOS_FORMS!AB148="","",IFERROR(VLOOKUP(TRIM(DATOS_FORMS!AB148),ESCALAS!$A$17:$B$20,2,0),"?"))</f>
        <v/>
      </c>
      <c r="AC148" s="22" t="str">
        <f>IF(DATOS_FORMS!AC148="","",IFERROR(VLOOKUP(TRIM(DATOS_FORMS!AC148),ESCALAS!$A$25:$B$30,2,0),"?"))</f>
        <v/>
      </c>
      <c r="AD148" s="22" t="str">
        <f>IF(DATOS_FORMS!AD148="","",IFERROR(VLOOKUP(TRIM(DATOS_FORMS!AD148),ESCALAS!$A$25:$B$30,2,0),"?"))</f>
        <v/>
      </c>
      <c r="AE148" s="22" t="str">
        <f>IF(DATOS_FORMS!AE148="","",IFERROR(VLOOKUP(TRIM(DATOS_FORMS!AE148),ESCALAS!$A$25:$B$30,2,0),"?"))</f>
        <v/>
      </c>
      <c r="AF148" s="22" t="str">
        <f>IF(DATOS_FORMS!AF148="","",IFERROR(VLOOKUP(TRIM(DATOS_FORMS!AF148),ESCALAS!$A$25:$B$30,2,0),"?"))</f>
        <v/>
      </c>
      <c r="AG148" s="22" t="str">
        <f>IF(DATOS_FORMS!AG148="","",IFERROR(VLOOKUP(TRIM(DATOS_FORMS!AG148),ESCALAS!$A$25:$B$30,2,0),"?"))</f>
        <v/>
      </c>
      <c r="AH148" s="22" t="str">
        <f>IF(DATOS_FORMS!AH148="","",IFERROR(VLOOKUP(TRIM(DATOS_FORMS!AH148),ESCALAS!$A$25:$B$30,2,0),"?"))</f>
        <v/>
      </c>
      <c r="AI148" s="22" t="str">
        <f>IF(DATOS_FORMS!AI148="","",IFERROR(VLOOKUP(TRIM(DATOS_FORMS!AI148),ESCALAS!$A$25:$B$30,2,0),"?"))</f>
        <v/>
      </c>
      <c r="AJ148" s="22" t="str">
        <f>IF(DATOS_FORMS!AJ148="","",IFERROR(VLOOKUP(TRIM(DATOS_FORMS!AJ148),ESCALAS!$A$25:$B$30,2,0),"?"))</f>
        <v/>
      </c>
      <c r="AK148" s="22" t="str">
        <f>IF(DATOS_FORMS!AK148="","",IFERROR(VLOOKUP(TRIM(DATOS_FORMS!AK148),ESCALAS!$A$25:$B$30,2,0),"?"))</f>
        <v/>
      </c>
      <c r="AL148" s="22" t="str">
        <f>IF(DATOS_FORMS!AL148="","",IFERROR(VLOOKUP(TRIM(DATOS_FORMS!AL148),ESCALAS!$A$25:$B$30,2,0),"?"))</f>
        <v/>
      </c>
      <c r="AM148" s="22" t="str">
        <f>IF(DATOS_FORMS!AM148="","",IFERROR(VLOOKUP(TRIM(DATOS_FORMS!AM148),ESCALAS!$A$35:$B$41,2,0),"?"))</f>
        <v/>
      </c>
      <c r="AN148" s="22" t="str">
        <f>IF(DATOS_FORMS!AN148="","",IFERROR(VLOOKUP(TRIM(DATOS_FORMS!AN148),ESCALAS!$A$35:$B$41,2,0),"?"))</f>
        <v/>
      </c>
      <c r="AO148" s="22" t="str">
        <f>IF(DATOS_FORMS!AO148="","",IFERROR(VLOOKUP(TRIM(DATOS_FORMS!AO148),ESCALAS!$A$35:$B$41,2,0),"?"))</f>
        <v/>
      </c>
      <c r="AP148" s="22" t="str">
        <f>IF(DATOS_FORMS!AP148="","",IFERROR(VLOOKUP(TRIM(DATOS_FORMS!AP148),ESCALAS!$A$35:$B$41,2,0),"?"))</f>
        <v/>
      </c>
      <c r="AQ148" s="22" t="str">
        <f>IF(DATOS_FORMS!AQ148="","",IFERROR(VLOOKUP(TRIM(DATOS_FORMS!AQ148),ESCALAS!$A$35:$B$41,2,0),"?"))</f>
        <v/>
      </c>
      <c r="AR148" s="22" t="str">
        <f>IF(DATOS_FORMS!AR148="","",IFERROR(VLOOKUP(TRIM(DATOS_FORMS!AR148),ESCALAS!$A$35:$B$41,2,0),"?"))</f>
        <v/>
      </c>
      <c r="AS148" s="22" t="str">
        <f>IF(DATOS_FORMS!AS148="","",IFERROR(VLOOKUP(TRIM(DATOS_FORMS!AS148),ESCALAS!$A$35:$B$41,2,0),"?"))</f>
        <v/>
      </c>
      <c r="AT148" s="22" t="str">
        <f>IF(DATOS_FORMS!AT148="","",IFERROR(VLOOKUP(TRIM(DATOS_FORMS!AT148),ESCALAS!$A$35:$B$41,2,0),"?"))</f>
        <v/>
      </c>
      <c r="AU148" s="22" t="str">
        <f>IF(DATOS_FORMS!AU148="","",IFERROR(VLOOKUP(TRIM(DATOS_FORMS!AU148),ESCALAS!$A$35:$B$41,2,0),"?"))</f>
        <v/>
      </c>
      <c r="AV148" s="22" t="str">
        <f>IF(DATOS_FORMS!AV148="","",IFERROR(VLOOKUP(TRIM(DATOS_FORMS!AV148),ESCALAS!$A$46:$B$49,2,0),"?"))</f>
        <v/>
      </c>
      <c r="AW148" s="22" t="str">
        <f>IF(DATOS_FORMS!AW148="","",IFERROR(VLOOKUP(TRIM(DATOS_FORMS!AW148),ESCALAS!$A$46:$B$49,2,0),"?"))</f>
        <v/>
      </c>
      <c r="AX148" s="22" t="str">
        <f>IF(DATOS_FORMS!AX148="","",IFERROR(VLOOKUP(TRIM(DATOS_FORMS!AX148),ESCALAS!$A$46:$B$49,2,0),"?"))</f>
        <v/>
      </c>
      <c r="AY148" s="22" t="str">
        <f>IF(DATOS_FORMS!AY148="","",IFERROR(VLOOKUP(TRIM(DATOS_FORMS!AY148),ESCALAS!$A$46:$B$49,2,0),"?"))</f>
        <v/>
      </c>
      <c r="AZ148" s="22" t="str">
        <f>IF(DATOS_FORMS!AZ148="","",IFERROR(VLOOKUP(TRIM(DATOS_FORMS!AZ148),ESCALAS!$A$46:$B$49,2,0),"?"))</f>
        <v/>
      </c>
      <c r="BA148" s="22" t="str">
        <f>IF(DATOS_FORMS!BA148="","",IFERROR(VLOOKUP(TRIM(DATOS_FORMS!BA148),ESCALAS!$A$46:$B$49,2,0),"?"))</f>
        <v/>
      </c>
      <c r="BB148" s="22" t="str">
        <f>IF(DATOS_FORMS!BB148="","",IFERROR(VLOOKUP(TRIM(DATOS_FORMS!BB148),ESCALAS!$A$46:$B$49,2,0),"?"))</f>
        <v/>
      </c>
      <c r="BC148" s="22" t="str">
        <f>IF(DATOS_FORMS!BC148="","",IFERROR(VLOOKUP(TRIM(DATOS_FORMS!BC148),ESCALAS!$A$46:$B$49,2,0),"?"))</f>
        <v/>
      </c>
      <c r="BD148" s="22" t="str">
        <f>IF(DATOS_FORMS!BD148="","",IFERROR(VLOOKUP(TRIM(DATOS_FORMS!BD148),ESCALAS!$A$46:$B$49,2,0),"?"))</f>
        <v/>
      </c>
      <c r="BE148" s="22" t="str">
        <f>IF(DATOS_FORMS!BE148="","",IFERROR(VLOOKUP(TRIM(DATOS_FORMS!BE148),ESCALAS!$A$46:$B$49,2,0),"?"))</f>
        <v/>
      </c>
      <c r="BF148" s="22" t="str">
        <f>IF(DATOS_FORMS!BF148="","",IFERROR(VLOOKUP(TRIM(DATOS_FORMS!BF148),ESCALAS!$A$46:$B$49,2,0),"?"))</f>
        <v/>
      </c>
      <c r="BG148" s="22" t="str">
        <f>IF(DATOS_FORMS!BG148="","",IFERROR(VLOOKUP(TRIM(DATOS_FORMS!BG148),ESCALAS!$A$46:$B$49,2,0),"?"))</f>
        <v/>
      </c>
      <c r="BH148" s="22" t="str">
        <f>IF(DATOS_FORMS!BH148="","",IFERROR(VLOOKUP(TRIM(DATOS_FORMS!BH148),ESCALAS!$A$46:$B$49,2,0),"?"))</f>
        <v/>
      </c>
      <c r="BI148" s="22" t="str">
        <f>IF(DATOS_FORMS!BI148="","",IFERROR(VLOOKUP(TRIM(DATOS_FORMS!BI148),ESCALAS!$A$46:$B$49,2,0),"?"))</f>
        <v/>
      </c>
      <c r="BJ148" s="22" t="str">
        <f>IF(DATOS_FORMS!BJ148="","",IFERROR(VLOOKUP(TRIM(DATOS_FORMS!BJ148),ESCALAS!$A$46:$B$49,2,0),"?"))</f>
        <v/>
      </c>
    </row>
    <row r="149" spans="1:62" x14ac:dyDescent="0.25">
      <c r="A149" s="22" t="str">
        <f>IF(DATOS_FORMS!B149="","",ROW()-1)</f>
        <v/>
      </c>
      <c r="B149" s="22" t="str">
        <f>IF(DATOS_FORMS!B149="","",IFERROR(VALUE(TRIM(DATOS_FORMS!B149)),IFERROR(VALUE(LEFT(TRIM(DATOS_FORMS!B149),FIND(" ",TRIM(DATOS_FORMS!B149)&amp;" ")-1)),"?")))</f>
        <v/>
      </c>
      <c r="C149" s="22" t="str">
        <f>IF(DATOS_FORMS!C149="","",IFERROR(VLOOKUP(TRIM(DATOS_FORMS!C149),ESCALAS!$A$54:$B$55,2,0),"?"))</f>
        <v/>
      </c>
      <c r="D149" s="22" t="str">
        <f>IF(DATOS_FORMS!D149="","",IFERROR(VLOOKUP(TRIM(DATOS_FORMS!D149),ESCALAS!$A$67:$B$68,2,0),"?"))</f>
        <v/>
      </c>
      <c r="E149" s="23" t="str">
        <f>IF(DATOS_FORMS!E149="","",DATOS_FORMS!E149)</f>
        <v/>
      </c>
      <c r="F149" s="23" t="str">
        <f>IF(DATOS_FORMS!F149="","",DATOS_FORMS!F149)</f>
        <v/>
      </c>
      <c r="G149" s="22" t="str">
        <f>IF(DATOS_FORMS!G149="","",IFERROR(VLOOKUP(TRIM(DATOS_FORMS!G149),ESCALAS!$A$60:$B$62,2,0),"?"))</f>
        <v/>
      </c>
      <c r="H149" s="23" t="str">
        <f>IF(DATOS_FORMS!H149="","",DATOS_FORMS!H149)</f>
        <v/>
      </c>
      <c r="I149" s="22" t="str">
        <f>IF(DATOS_FORMS!I149="","",IFERROR(VLOOKUP(TRIM(DATOS_FORMS!I149),ESCALAS!$A$60:$B$62,2,0),"?"))</f>
        <v/>
      </c>
      <c r="J149" s="22" t="str">
        <f>IF(DATOS_FORMS!J149="","",IFERROR(VLOOKUP(TRIM(DATOS_FORMS!J149),ESCALAS!$A$73:$B$86,2,0),7))</f>
        <v/>
      </c>
      <c r="K149" s="22" t="str">
        <f>IF(DATOS_FORMS!K149="","",IFERROR(VLOOKUP(TRIM(DATOS_FORMS!K149),ESCALAS!$A$6:$B$12,2,0),"?"))</f>
        <v/>
      </c>
      <c r="L149" s="22" t="str">
        <f>IF(DATOS_FORMS!L149="","",IFERROR(VLOOKUP(TRIM(DATOS_FORMS!L149),ESCALAS!$A$6:$B$12,2,0),"?"))</f>
        <v/>
      </c>
      <c r="M149" s="22" t="str">
        <f>IF(DATOS_FORMS!M149="","",IFERROR(VLOOKUP(TRIM(DATOS_FORMS!M149),ESCALAS!$A$6:$B$12,2,0),"?"))</f>
        <v/>
      </c>
      <c r="N149" s="22" t="str">
        <f>IF(DATOS_FORMS!N149="","",IFERROR(VLOOKUP(TRIM(DATOS_FORMS!N149),ESCALAS!$A$6:$B$12,2,0),"?"))</f>
        <v/>
      </c>
      <c r="O149" s="22" t="str">
        <f>IF(DATOS_FORMS!O149="","",IFERROR(VLOOKUP(TRIM(DATOS_FORMS!O149),ESCALAS!$A$6:$B$12,2,0),"?"))</f>
        <v/>
      </c>
      <c r="P149" s="22" t="str">
        <f>IF(DATOS_FORMS!P149="","",IFERROR(VLOOKUP(TRIM(DATOS_FORMS!P149),ESCALAS!$A$6:$B$12,2,0),"?"))</f>
        <v/>
      </c>
      <c r="Q149" s="22" t="str">
        <f>IF(DATOS_FORMS!Q149="","",IFERROR(VLOOKUP(TRIM(DATOS_FORMS!Q149),ESCALAS!$A$6:$B$12,2,0),"?"))</f>
        <v/>
      </c>
      <c r="R149" s="22" t="str">
        <f>IF(DATOS_FORMS!R149="","",IFERROR(VLOOKUP(TRIM(DATOS_FORMS!R149),ESCALAS!$A$6:$B$12,2,0),"?"))</f>
        <v/>
      </c>
      <c r="S149" s="22" t="str">
        <f>IF(DATOS_FORMS!S149="","",IFERROR(VLOOKUP(TRIM(DATOS_FORMS!S149),ESCALAS!$A$6:$B$12,2,0),"?"))</f>
        <v/>
      </c>
      <c r="T149" s="22" t="str">
        <f>IF(DATOS_FORMS!T149="","",IFERROR(VLOOKUP(TRIM(DATOS_FORMS!T149),ESCALAS!$A$6:$B$12,2,0),"?"))</f>
        <v/>
      </c>
      <c r="U149" s="22" t="str">
        <f>IF(DATOS_FORMS!U149="","",IFERROR(VLOOKUP(TRIM(DATOS_FORMS!U149),ESCALAS!$A$17:$B$20,2,0),"?"))</f>
        <v/>
      </c>
      <c r="V149" s="22" t="str">
        <f>IF(DATOS_FORMS!V149="","",IFERROR(VLOOKUP(TRIM(DATOS_FORMS!V149),ESCALAS!$A$17:$B$20,2,0),"?"))</f>
        <v/>
      </c>
      <c r="W149" s="22" t="str">
        <f>IF(DATOS_FORMS!W149="","",IFERROR(VLOOKUP(TRIM(DATOS_FORMS!W149),ESCALAS!$A$17:$B$20,2,0),"?"))</f>
        <v/>
      </c>
      <c r="X149" s="22" t="str">
        <f>IF(DATOS_FORMS!X149="","",IFERROR(VLOOKUP(TRIM(DATOS_FORMS!X149),ESCALAS!$A$17:$B$20,2,0),"?"))</f>
        <v/>
      </c>
      <c r="Y149" s="22" t="str">
        <f>IF(DATOS_FORMS!Y149="","",IFERROR(VLOOKUP(TRIM(DATOS_FORMS!Y149),ESCALAS!$A$17:$B$20,2,0),"?"))</f>
        <v/>
      </c>
      <c r="Z149" s="22" t="str">
        <f>IF(DATOS_FORMS!Z149="","",IFERROR(VLOOKUP(TRIM(DATOS_FORMS!Z149),ESCALAS!$A$17:$B$20,2,0),"?"))</f>
        <v/>
      </c>
      <c r="AA149" s="22" t="str">
        <f>IF(DATOS_FORMS!AA149="","",IFERROR(VLOOKUP(TRIM(DATOS_FORMS!AA149),ESCALAS!$A$17:$B$20,2,0),"?"))</f>
        <v/>
      </c>
      <c r="AB149" s="22" t="str">
        <f>IF(DATOS_FORMS!AB149="","",IFERROR(VLOOKUP(TRIM(DATOS_FORMS!AB149),ESCALAS!$A$17:$B$20,2,0),"?"))</f>
        <v/>
      </c>
      <c r="AC149" s="22" t="str">
        <f>IF(DATOS_FORMS!AC149="","",IFERROR(VLOOKUP(TRIM(DATOS_FORMS!AC149),ESCALAS!$A$25:$B$30,2,0),"?"))</f>
        <v/>
      </c>
      <c r="AD149" s="22" t="str">
        <f>IF(DATOS_FORMS!AD149="","",IFERROR(VLOOKUP(TRIM(DATOS_FORMS!AD149),ESCALAS!$A$25:$B$30,2,0),"?"))</f>
        <v/>
      </c>
      <c r="AE149" s="22" t="str">
        <f>IF(DATOS_FORMS!AE149="","",IFERROR(VLOOKUP(TRIM(DATOS_FORMS!AE149),ESCALAS!$A$25:$B$30,2,0),"?"))</f>
        <v/>
      </c>
      <c r="AF149" s="22" t="str">
        <f>IF(DATOS_FORMS!AF149="","",IFERROR(VLOOKUP(TRIM(DATOS_FORMS!AF149),ESCALAS!$A$25:$B$30,2,0),"?"))</f>
        <v/>
      </c>
      <c r="AG149" s="22" t="str">
        <f>IF(DATOS_FORMS!AG149="","",IFERROR(VLOOKUP(TRIM(DATOS_FORMS!AG149),ESCALAS!$A$25:$B$30,2,0),"?"))</f>
        <v/>
      </c>
      <c r="AH149" s="22" t="str">
        <f>IF(DATOS_FORMS!AH149="","",IFERROR(VLOOKUP(TRIM(DATOS_FORMS!AH149),ESCALAS!$A$25:$B$30,2,0),"?"))</f>
        <v/>
      </c>
      <c r="AI149" s="22" t="str">
        <f>IF(DATOS_FORMS!AI149="","",IFERROR(VLOOKUP(TRIM(DATOS_FORMS!AI149),ESCALAS!$A$25:$B$30,2,0),"?"))</f>
        <v/>
      </c>
      <c r="AJ149" s="22" t="str">
        <f>IF(DATOS_FORMS!AJ149="","",IFERROR(VLOOKUP(TRIM(DATOS_FORMS!AJ149),ESCALAS!$A$25:$B$30,2,0),"?"))</f>
        <v/>
      </c>
      <c r="AK149" s="22" t="str">
        <f>IF(DATOS_FORMS!AK149="","",IFERROR(VLOOKUP(TRIM(DATOS_FORMS!AK149),ESCALAS!$A$25:$B$30,2,0),"?"))</f>
        <v/>
      </c>
      <c r="AL149" s="22" t="str">
        <f>IF(DATOS_FORMS!AL149="","",IFERROR(VLOOKUP(TRIM(DATOS_FORMS!AL149),ESCALAS!$A$25:$B$30,2,0),"?"))</f>
        <v/>
      </c>
      <c r="AM149" s="22" t="str">
        <f>IF(DATOS_FORMS!AM149="","",IFERROR(VLOOKUP(TRIM(DATOS_FORMS!AM149),ESCALAS!$A$35:$B$41,2,0),"?"))</f>
        <v/>
      </c>
      <c r="AN149" s="22" t="str">
        <f>IF(DATOS_FORMS!AN149="","",IFERROR(VLOOKUP(TRIM(DATOS_FORMS!AN149),ESCALAS!$A$35:$B$41,2,0),"?"))</f>
        <v/>
      </c>
      <c r="AO149" s="22" t="str">
        <f>IF(DATOS_FORMS!AO149="","",IFERROR(VLOOKUP(TRIM(DATOS_FORMS!AO149),ESCALAS!$A$35:$B$41,2,0),"?"))</f>
        <v/>
      </c>
      <c r="AP149" s="22" t="str">
        <f>IF(DATOS_FORMS!AP149="","",IFERROR(VLOOKUP(TRIM(DATOS_FORMS!AP149),ESCALAS!$A$35:$B$41,2,0),"?"))</f>
        <v/>
      </c>
      <c r="AQ149" s="22" t="str">
        <f>IF(DATOS_FORMS!AQ149="","",IFERROR(VLOOKUP(TRIM(DATOS_FORMS!AQ149),ESCALAS!$A$35:$B$41,2,0),"?"))</f>
        <v/>
      </c>
      <c r="AR149" s="22" t="str">
        <f>IF(DATOS_FORMS!AR149="","",IFERROR(VLOOKUP(TRIM(DATOS_FORMS!AR149),ESCALAS!$A$35:$B$41,2,0),"?"))</f>
        <v/>
      </c>
      <c r="AS149" s="22" t="str">
        <f>IF(DATOS_FORMS!AS149="","",IFERROR(VLOOKUP(TRIM(DATOS_FORMS!AS149),ESCALAS!$A$35:$B$41,2,0),"?"))</f>
        <v/>
      </c>
      <c r="AT149" s="22" t="str">
        <f>IF(DATOS_FORMS!AT149="","",IFERROR(VLOOKUP(TRIM(DATOS_FORMS!AT149),ESCALAS!$A$35:$B$41,2,0),"?"))</f>
        <v/>
      </c>
      <c r="AU149" s="22" t="str">
        <f>IF(DATOS_FORMS!AU149="","",IFERROR(VLOOKUP(TRIM(DATOS_FORMS!AU149),ESCALAS!$A$35:$B$41,2,0),"?"))</f>
        <v/>
      </c>
      <c r="AV149" s="22" t="str">
        <f>IF(DATOS_FORMS!AV149="","",IFERROR(VLOOKUP(TRIM(DATOS_FORMS!AV149),ESCALAS!$A$46:$B$49,2,0),"?"))</f>
        <v/>
      </c>
      <c r="AW149" s="22" t="str">
        <f>IF(DATOS_FORMS!AW149="","",IFERROR(VLOOKUP(TRIM(DATOS_FORMS!AW149),ESCALAS!$A$46:$B$49,2,0),"?"))</f>
        <v/>
      </c>
      <c r="AX149" s="22" t="str">
        <f>IF(DATOS_FORMS!AX149="","",IFERROR(VLOOKUP(TRIM(DATOS_FORMS!AX149),ESCALAS!$A$46:$B$49,2,0),"?"))</f>
        <v/>
      </c>
      <c r="AY149" s="22" t="str">
        <f>IF(DATOS_FORMS!AY149="","",IFERROR(VLOOKUP(TRIM(DATOS_FORMS!AY149),ESCALAS!$A$46:$B$49,2,0),"?"))</f>
        <v/>
      </c>
      <c r="AZ149" s="22" t="str">
        <f>IF(DATOS_FORMS!AZ149="","",IFERROR(VLOOKUP(TRIM(DATOS_FORMS!AZ149),ESCALAS!$A$46:$B$49,2,0),"?"))</f>
        <v/>
      </c>
      <c r="BA149" s="22" t="str">
        <f>IF(DATOS_FORMS!BA149="","",IFERROR(VLOOKUP(TRIM(DATOS_FORMS!BA149),ESCALAS!$A$46:$B$49,2,0),"?"))</f>
        <v/>
      </c>
      <c r="BB149" s="22" t="str">
        <f>IF(DATOS_FORMS!BB149="","",IFERROR(VLOOKUP(TRIM(DATOS_FORMS!BB149),ESCALAS!$A$46:$B$49,2,0),"?"))</f>
        <v/>
      </c>
      <c r="BC149" s="22" t="str">
        <f>IF(DATOS_FORMS!BC149="","",IFERROR(VLOOKUP(TRIM(DATOS_FORMS!BC149),ESCALAS!$A$46:$B$49,2,0),"?"))</f>
        <v/>
      </c>
      <c r="BD149" s="22" t="str">
        <f>IF(DATOS_FORMS!BD149="","",IFERROR(VLOOKUP(TRIM(DATOS_FORMS!BD149),ESCALAS!$A$46:$B$49,2,0),"?"))</f>
        <v/>
      </c>
      <c r="BE149" s="22" t="str">
        <f>IF(DATOS_FORMS!BE149="","",IFERROR(VLOOKUP(TRIM(DATOS_FORMS!BE149),ESCALAS!$A$46:$B$49,2,0),"?"))</f>
        <v/>
      </c>
      <c r="BF149" s="22" t="str">
        <f>IF(DATOS_FORMS!BF149="","",IFERROR(VLOOKUP(TRIM(DATOS_FORMS!BF149),ESCALAS!$A$46:$B$49,2,0),"?"))</f>
        <v/>
      </c>
      <c r="BG149" s="22" t="str">
        <f>IF(DATOS_FORMS!BG149="","",IFERROR(VLOOKUP(TRIM(DATOS_FORMS!BG149),ESCALAS!$A$46:$B$49,2,0),"?"))</f>
        <v/>
      </c>
      <c r="BH149" s="22" t="str">
        <f>IF(DATOS_FORMS!BH149="","",IFERROR(VLOOKUP(TRIM(DATOS_FORMS!BH149),ESCALAS!$A$46:$B$49,2,0),"?"))</f>
        <v/>
      </c>
      <c r="BI149" s="22" t="str">
        <f>IF(DATOS_FORMS!BI149="","",IFERROR(VLOOKUP(TRIM(DATOS_FORMS!BI149),ESCALAS!$A$46:$B$49,2,0),"?"))</f>
        <v/>
      </c>
      <c r="BJ149" s="22" t="str">
        <f>IF(DATOS_FORMS!BJ149="","",IFERROR(VLOOKUP(TRIM(DATOS_FORMS!BJ149),ESCALAS!$A$46:$B$49,2,0),"?"))</f>
        <v/>
      </c>
    </row>
    <row r="150" spans="1:62" x14ac:dyDescent="0.25">
      <c r="A150" s="22" t="str">
        <f>IF(DATOS_FORMS!B150="","",ROW()-1)</f>
        <v/>
      </c>
      <c r="B150" s="22" t="str">
        <f>IF(DATOS_FORMS!B150="","",IFERROR(VALUE(TRIM(DATOS_FORMS!B150)),IFERROR(VALUE(LEFT(TRIM(DATOS_FORMS!B150),FIND(" ",TRIM(DATOS_FORMS!B150)&amp;" ")-1)),"?")))</f>
        <v/>
      </c>
      <c r="C150" s="22" t="str">
        <f>IF(DATOS_FORMS!C150="","",IFERROR(VLOOKUP(TRIM(DATOS_FORMS!C150),ESCALAS!$A$54:$B$55,2,0),"?"))</f>
        <v/>
      </c>
      <c r="D150" s="22" t="str">
        <f>IF(DATOS_FORMS!D150="","",IFERROR(VLOOKUP(TRIM(DATOS_FORMS!D150),ESCALAS!$A$67:$B$68,2,0),"?"))</f>
        <v/>
      </c>
      <c r="E150" s="23" t="str">
        <f>IF(DATOS_FORMS!E150="","",DATOS_FORMS!E150)</f>
        <v/>
      </c>
      <c r="F150" s="23" t="str">
        <f>IF(DATOS_FORMS!F150="","",DATOS_FORMS!F150)</f>
        <v/>
      </c>
      <c r="G150" s="22" t="str">
        <f>IF(DATOS_FORMS!G150="","",IFERROR(VLOOKUP(TRIM(DATOS_FORMS!G150),ESCALAS!$A$60:$B$62,2,0),"?"))</f>
        <v/>
      </c>
      <c r="H150" s="23" t="str">
        <f>IF(DATOS_FORMS!H150="","",DATOS_FORMS!H150)</f>
        <v/>
      </c>
      <c r="I150" s="22" t="str">
        <f>IF(DATOS_FORMS!I150="","",IFERROR(VLOOKUP(TRIM(DATOS_FORMS!I150),ESCALAS!$A$60:$B$62,2,0),"?"))</f>
        <v/>
      </c>
      <c r="J150" s="22" t="str">
        <f>IF(DATOS_FORMS!J150="","",IFERROR(VLOOKUP(TRIM(DATOS_FORMS!J150),ESCALAS!$A$73:$B$86,2,0),7))</f>
        <v/>
      </c>
      <c r="K150" s="22" t="str">
        <f>IF(DATOS_FORMS!K150="","",IFERROR(VLOOKUP(TRIM(DATOS_FORMS!K150),ESCALAS!$A$6:$B$12,2,0),"?"))</f>
        <v/>
      </c>
      <c r="L150" s="22" t="str">
        <f>IF(DATOS_FORMS!L150="","",IFERROR(VLOOKUP(TRIM(DATOS_FORMS!L150),ESCALAS!$A$6:$B$12,2,0),"?"))</f>
        <v/>
      </c>
      <c r="M150" s="22" t="str">
        <f>IF(DATOS_FORMS!M150="","",IFERROR(VLOOKUP(TRIM(DATOS_FORMS!M150),ESCALAS!$A$6:$B$12,2,0),"?"))</f>
        <v/>
      </c>
      <c r="N150" s="22" t="str">
        <f>IF(DATOS_FORMS!N150="","",IFERROR(VLOOKUP(TRIM(DATOS_FORMS!N150),ESCALAS!$A$6:$B$12,2,0),"?"))</f>
        <v/>
      </c>
      <c r="O150" s="22" t="str">
        <f>IF(DATOS_FORMS!O150="","",IFERROR(VLOOKUP(TRIM(DATOS_FORMS!O150),ESCALAS!$A$6:$B$12,2,0),"?"))</f>
        <v/>
      </c>
      <c r="P150" s="22" t="str">
        <f>IF(DATOS_FORMS!P150="","",IFERROR(VLOOKUP(TRIM(DATOS_FORMS!P150),ESCALAS!$A$6:$B$12,2,0),"?"))</f>
        <v/>
      </c>
      <c r="Q150" s="22" t="str">
        <f>IF(DATOS_FORMS!Q150="","",IFERROR(VLOOKUP(TRIM(DATOS_FORMS!Q150),ESCALAS!$A$6:$B$12,2,0),"?"))</f>
        <v/>
      </c>
      <c r="R150" s="22" t="str">
        <f>IF(DATOS_FORMS!R150="","",IFERROR(VLOOKUP(TRIM(DATOS_FORMS!R150),ESCALAS!$A$6:$B$12,2,0),"?"))</f>
        <v/>
      </c>
      <c r="S150" s="22" t="str">
        <f>IF(DATOS_FORMS!S150="","",IFERROR(VLOOKUP(TRIM(DATOS_FORMS!S150),ESCALAS!$A$6:$B$12,2,0),"?"))</f>
        <v/>
      </c>
      <c r="T150" s="22" t="str">
        <f>IF(DATOS_FORMS!T150="","",IFERROR(VLOOKUP(TRIM(DATOS_FORMS!T150),ESCALAS!$A$6:$B$12,2,0),"?"))</f>
        <v/>
      </c>
      <c r="U150" s="22" t="str">
        <f>IF(DATOS_FORMS!U150="","",IFERROR(VLOOKUP(TRIM(DATOS_FORMS!U150),ESCALAS!$A$17:$B$20,2,0),"?"))</f>
        <v/>
      </c>
      <c r="V150" s="22" t="str">
        <f>IF(DATOS_FORMS!V150="","",IFERROR(VLOOKUP(TRIM(DATOS_FORMS!V150),ESCALAS!$A$17:$B$20,2,0),"?"))</f>
        <v/>
      </c>
      <c r="W150" s="22" t="str">
        <f>IF(DATOS_FORMS!W150="","",IFERROR(VLOOKUP(TRIM(DATOS_FORMS!W150),ESCALAS!$A$17:$B$20,2,0),"?"))</f>
        <v/>
      </c>
      <c r="X150" s="22" t="str">
        <f>IF(DATOS_FORMS!X150="","",IFERROR(VLOOKUP(TRIM(DATOS_FORMS!X150),ESCALAS!$A$17:$B$20,2,0),"?"))</f>
        <v/>
      </c>
      <c r="Y150" s="22" t="str">
        <f>IF(DATOS_FORMS!Y150="","",IFERROR(VLOOKUP(TRIM(DATOS_FORMS!Y150),ESCALAS!$A$17:$B$20,2,0),"?"))</f>
        <v/>
      </c>
      <c r="Z150" s="22" t="str">
        <f>IF(DATOS_FORMS!Z150="","",IFERROR(VLOOKUP(TRIM(DATOS_FORMS!Z150),ESCALAS!$A$17:$B$20,2,0),"?"))</f>
        <v/>
      </c>
      <c r="AA150" s="22" t="str">
        <f>IF(DATOS_FORMS!AA150="","",IFERROR(VLOOKUP(TRIM(DATOS_FORMS!AA150),ESCALAS!$A$17:$B$20,2,0),"?"))</f>
        <v/>
      </c>
      <c r="AB150" s="22" t="str">
        <f>IF(DATOS_FORMS!AB150="","",IFERROR(VLOOKUP(TRIM(DATOS_FORMS!AB150),ESCALAS!$A$17:$B$20,2,0),"?"))</f>
        <v/>
      </c>
      <c r="AC150" s="22" t="str">
        <f>IF(DATOS_FORMS!AC150="","",IFERROR(VLOOKUP(TRIM(DATOS_FORMS!AC150),ESCALAS!$A$25:$B$30,2,0),"?"))</f>
        <v/>
      </c>
      <c r="AD150" s="22" t="str">
        <f>IF(DATOS_FORMS!AD150="","",IFERROR(VLOOKUP(TRIM(DATOS_FORMS!AD150),ESCALAS!$A$25:$B$30,2,0),"?"))</f>
        <v/>
      </c>
      <c r="AE150" s="22" t="str">
        <f>IF(DATOS_FORMS!AE150="","",IFERROR(VLOOKUP(TRIM(DATOS_FORMS!AE150),ESCALAS!$A$25:$B$30,2,0),"?"))</f>
        <v/>
      </c>
      <c r="AF150" s="22" t="str">
        <f>IF(DATOS_FORMS!AF150="","",IFERROR(VLOOKUP(TRIM(DATOS_FORMS!AF150),ESCALAS!$A$25:$B$30,2,0),"?"))</f>
        <v/>
      </c>
      <c r="AG150" s="22" t="str">
        <f>IF(DATOS_FORMS!AG150="","",IFERROR(VLOOKUP(TRIM(DATOS_FORMS!AG150),ESCALAS!$A$25:$B$30,2,0),"?"))</f>
        <v/>
      </c>
      <c r="AH150" s="22" t="str">
        <f>IF(DATOS_FORMS!AH150="","",IFERROR(VLOOKUP(TRIM(DATOS_FORMS!AH150),ESCALAS!$A$25:$B$30,2,0),"?"))</f>
        <v/>
      </c>
      <c r="AI150" s="22" t="str">
        <f>IF(DATOS_FORMS!AI150="","",IFERROR(VLOOKUP(TRIM(DATOS_FORMS!AI150),ESCALAS!$A$25:$B$30,2,0),"?"))</f>
        <v/>
      </c>
      <c r="AJ150" s="22" t="str">
        <f>IF(DATOS_FORMS!AJ150="","",IFERROR(VLOOKUP(TRIM(DATOS_FORMS!AJ150),ESCALAS!$A$25:$B$30,2,0),"?"))</f>
        <v/>
      </c>
      <c r="AK150" s="22" t="str">
        <f>IF(DATOS_FORMS!AK150="","",IFERROR(VLOOKUP(TRIM(DATOS_FORMS!AK150),ESCALAS!$A$25:$B$30,2,0),"?"))</f>
        <v/>
      </c>
      <c r="AL150" s="22" t="str">
        <f>IF(DATOS_FORMS!AL150="","",IFERROR(VLOOKUP(TRIM(DATOS_FORMS!AL150),ESCALAS!$A$25:$B$30,2,0),"?"))</f>
        <v/>
      </c>
      <c r="AM150" s="22" t="str">
        <f>IF(DATOS_FORMS!AM150="","",IFERROR(VLOOKUP(TRIM(DATOS_FORMS!AM150),ESCALAS!$A$35:$B$41,2,0),"?"))</f>
        <v/>
      </c>
      <c r="AN150" s="22" t="str">
        <f>IF(DATOS_FORMS!AN150="","",IFERROR(VLOOKUP(TRIM(DATOS_FORMS!AN150),ESCALAS!$A$35:$B$41,2,0),"?"))</f>
        <v/>
      </c>
      <c r="AO150" s="22" t="str">
        <f>IF(DATOS_FORMS!AO150="","",IFERROR(VLOOKUP(TRIM(DATOS_FORMS!AO150),ESCALAS!$A$35:$B$41,2,0),"?"))</f>
        <v/>
      </c>
      <c r="AP150" s="22" t="str">
        <f>IF(DATOS_FORMS!AP150="","",IFERROR(VLOOKUP(TRIM(DATOS_FORMS!AP150),ESCALAS!$A$35:$B$41,2,0),"?"))</f>
        <v/>
      </c>
      <c r="AQ150" s="22" t="str">
        <f>IF(DATOS_FORMS!AQ150="","",IFERROR(VLOOKUP(TRIM(DATOS_FORMS!AQ150),ESCALAS!$A$35:$B$41,2,0),"?"))</f>
        <v/>
      </c>
      <c r="AR150" s="22" t="str">
        <f>IF(DATOS_FORMS!AR150="","",IFERROR(VLOOKUP(TRIM(DATOS_FORMS!AR150),ESCALAS!$A$35:$B$41,2,0),"?"))</f>
        <v/>
      </c>
      <c r="AS150" s="22" t="str">
        <f>IF(DATOS_FORMS!AS150="","",IFERROR(VLOOKUP(TRIM(DATOS_FORMS!AS150),ESCALAS!$A$35:$B$41,2,0),"?"))</f>
        <v/>
      </c>
      <c r="AT150" s="22" t="str">
        <f>IF(DATOS_FORMS!AT150="","",IFERROR(VLOOKUP(TRIM(DATOS_FORMS!AT150),ESCALAS!$A$35:$B$41,2,0),"?"))</f>
        <v/>
      </c>
      <c r="AU150" s="22" t="str">
        <f>IF(DATOS_FORMS!AU150="","",IFERROR(VLOOKUP(TRIM(DATOS_FORMS!AU150),ESCALAS!$A$35:$B$41,2,0),"?"))</f>
        <v/>
      </c>
      <c r="AV150" s="22" t="str">
        <f>IF(DATOS_FORMS!AV150="","",IFERROR(VLOOKUP(TRIM(DATOS_FORMS!AV150),ESCALAS!$A$46:$B$49,2,0),"?"))</f>
        <v/>
      </c>
      <c r="AW150" s="22" t="str">
        <f>IF(DATOS_FORMS!AW150="","",IFERROR(VLOOKUP(TRIM(DATOS_FORMS!AW150),ESCALAS!$A$46:$B$49,2,0),"?"))</f>
        <v/>
      </c>
      <c r="AX150" s="22" t="str">
        <f>IF(DATOS_FORMS!AX150="","",IFERROR(VLOOKUP(TRIM(DATOS_FORMS!AX150),ESCALAS!$A$46:$B$49,2,0),"?"))</f>
        <v/>
      </c>
      <c r="AY150" s="22" t="str">
        <f>IF(DATOS_FORMS!AY150="","",IFERROR(VLOOKUP(TRIM(DATOS_FORMS!AY150),ESCALAS!$A$46:$B$49,2,0),"?"))</f>
        <v/>
      </c>
      <c r="AZ150" s="22" t="str">
        <f>IF(DATOS_FORMS!AZ150="","",IFERROR(VLOOKUP(TRIM(DATOS_FORMS!AZ150),ESCALAS!$A$46:$B$49,2,0),"?"))</f>
        <v/>
      </c>
      <c r="BA150" s="22" t="str">
        <f>IF(DATOS_FORMS!BA150="","",IFERROR(VLOOKUP(TRIM(DATOS_FORMS!BA150),ESCALAS!$A$46:$B$49,2,0),"?"))</f>
        <v/>
      </c>
      <c r="BB150" s="22" t="str">
        <f>IF(DATOS_FORMS!BB150="","",IFERROR(VLOOKUP(TRIM(DATOS_FORMS!BB150),ESCALAS!$A$46:$B$49,2,0),"?"))</f>
        <v/>
      </c>
      <c r="BC150" s="22" t="str">
        <f>IF(DATOS_FORMS!BC150="","",IFERROR(VLOOKUP(TRIM(DATOS_FORMS!BC150),ESCALAS!$A$46:$B$49,2,0),"?"))</f>
        <v/>
      </c>
      <c r="BD150" s="22" t="str">
        <f>IF(DATOS_FORMS!BD150="","",IFERROR(VLOOKUP(TRIM(DATOS_FORMS!BD150),ESCALAS!$A$46:$B$49,2,0),"?"))</f>
        <v/>
      </c>
      <c r="BE150" s="22" t="str">
        <f>IF(DATOS_FORMS!BE150="","",IFERROR(VLOOKUP(TRIM(DATOS_FORMS!BE150),ESCALAS!$A$46:$B$49,2,0),"?"))</f>
        <v/>
      </c>
      <c r="BF150" s="22" t="str">
        <f>IF(DATOS_FORMS!BF150="","",IFERROR(VLOOKUP(TRIM(DATOS_FORMS!BF150),ESCALAS!$A$46:$B$49,2,0),"?"))</f>
        <v/>
      </c>
      <c r="BG150" s="22" t="str">
        <f>IF(DATOS_FORMS!BG150="","",IFERROR(VLOOKUP(TRIM(DATOS_FORMS!BG150),ESCALAS!$A$46:$B$49,2,0),"?"))</f>
        <v/>
      </c>
      <c r="BH150" s="22" t="str">
        <f>IF(DATOS_FORMS!BH150="","",IFERROR(VLOOKUP(TRIM(DATOS_FORMS!BH150),ESCALAS!$A$46:$B$49,2,0),"?"))</f>
        <v/>
      </c>
      <c r="BI150" s="22" t="str">
        <f>IF(DATOS_FORMS!BI150="","",IFERROR(VLOOKUP(TRIM(DATOS_FORMS!BI150),ESCALAS!$A$46:$B$49,2,0),"?"))</f>
        <v/>
      </c>
      <c r="BJ150" s="22" t="str">
        <f>IF(DATOS_FORMS!BJ150="","",IFERROR(VLOOKUP(TRIM(DATOS_FORMS!BJ150),ESCALAS!$A$46:$B$49,2,0),"?"))</f>
        <v/>
      </c>
    </row>
    <row r="151" spans="1:62" x14ac:dyDescent="0.25">
      <c r="A151" s="22" t="str">
        <f>IF(DATOS_FORMS!B151="","",ROW()-1)</f>
        <v/>
      </c>
      <c r="B151" s="22" t="str">
        <f>IF(DATOS_FORMS!B151="","",IFERROR(VALUE(TRIM(DATOS_FORMS!B151)),IFERROR(VALUE(LEFT(TRIM(DATOS_FORMS!B151),FIND(" ",TRIM(DATOS_FORMS!B151)&amp;" ")-1)),"?")))</f>
        <v/>
      </c>
      <c r="C151" s="22" t="str">
        <f>IF(DATOS_FORMS!C151="","",IFERROR(VLOOKUP(TRIM(DATOS_FORMS!C151),ESCALAS!$A$54:$B$55,2,0),"?"))</f>
        <v/>
      </c>
      <c r="D151" s="22" t="str">
        <f>IF(DATOS_FORMS!D151="","",IFERROR(VLOOKUP(TRIM(DATOS_FORMS!D151),ESCALAS!$A$67:$B$68,2,0),"?"))</f>
        <v/>
      </c>
      <c r="E151" s="23" t="str">
        <f>IF(DATOS_FORMS!E151="","",DATOS_FORMS!E151)</f>
        <v/>
      </c>
      <c r="F151" s="23" t="str">
        <f>IF(DATOS_FORMS!F151="","",DATOS_FORMS!F151)</f>
        <v/>
      </c>
      <c r="G151" s="22" t="str">
        <f>IF(DATOS_FORMS!G151="","",IFERROR(VLOOKUP(TRIM(DATOS_FORMS!G151),ESCALAS!$A$60:$B$62,2,0),"?"))</f>
        <v/>
      </c>
      <c r="H151" s="23" t="str">
        <f>IF(DATOS_FORMS!H151="","",DATOS_FORMS!H151)</f>
        <v/>
      </c>
      <c r="I151" s="22" t="str">
        <f>IF(DATOS_FORMS!I151="","",IFERROR(VLOOKUP(TRIM(DATOS_FORMS!I151),ESCALAS!$A$60:$B$62,2,0),"?"))</f>
        <v/>
      </c>
      <c r="J151" s="22" t="str">
        <f>IF(DATOS_FORMS!J151="","",IFERROR(VLOOKUP(TRIM(DATOS_FORMS!J151),ESCALAS!$A$73:$B$86,2,0),7))</f>
        <v/>
      </c>
      <c r="K151" s="22" t="str">
        <f>IF(DATOS_FORMS!K151="","",IFERROR(VLOOKUP(TRIM(DATOS_FORMS!K151),ESCALAS!$A$6:$B$12,2,0),"?"))</f>
        <v/>
      </c>
      <c r="L151" s="22" t="str">
        <f>IF(DATOS_FORMS!L151="","",IFERROR(VLOOKUP(TRIM(DATOS_FORMS!L151),ESCALAS!$A$6:$B$12,2,0),"?"))</f>
        <v/>
      </c>
      <c r="M151" s="22" t="str">
        <f>IF(DATOS_FORMS!M151="","",IFERROR(VLOOKUP(TRIM(DATOS_FORMS!M151),ESCALAS!$A$6:$B$12,2,0),"?"))</f>
        <v/>
      </c>
      <c r="N151" s="22" t="str">
        <f>IF(DATOS_FORMS!N151="","",IFERROR(VLOOKUP(TRIM(DATOS_FORMS!N151),ESCALAS!$A$6:$B$12,2,0),"?"))</f>
        <v/>
      </c>
      <c r="O151" s="22" t="str">
        <f>IF(DATOS_FORMS!O151="","",IFERROR(VLOOKUP(TRIM(DATOS_FORMS!O151),ESCALAS!$A$6:$B$12,2,0),"?"))</f>
        <v/>
      </c>
      <c r="P151" s="22" t="str">
        <f>IF(DATOS_FORMS!P151="","",IFERROR(VLOOKUP(TRIM(DATOS_FORMS!P151),ESCALAS!$A$6:$B$12,2,0),"?"))</f>
        <v/>
      </c>
      <c r="Q151" s="22" t="str">
        <f>IF(DATOS_FORMS!Q151="","",IFERROR(VLOOKUP(TRIM(DATOS_FORMS!Q151),ESCALAS!$A$6:$B$12,2,0),"?"))</f>
        <v/>
      </c>
      <c r="R151" s="22" t="str">
        <f>IF(DATOS_FORMS!R151="","",IFERROR(VLOOKUP(TRIM(DATOS_FORMS!R151),ESCALAS!$A$6:$B$12,2,0),"?"))</f>
        <v/>
      </c>
      <c r="S151" s="22" t="str">
        <f>IF(DATOS_FORMS!S151="","",IFERROR(VLOOKUP(TRIM(DATOS_FORMS!S151),ESCALAS!$A$6:$B$12,2,0),"?"))</f>
        <v/>
      </c>
      <c r="T151" s="22" t="str">
        <f>IF(DATOS_FORMS!T151="","",IFERROR(VLOOKUP(TRIM(DATOS_FORMS!T151),ESCALAS!$A$6:$B$12,2,0),"?"))</f>
        <v/>
      </c>
      <c r="U151" s="22" t="str">
        <f>IF(DATOS_FORMS!U151="","",IFERROR(VLOOKUP(TRIM(DATOS_FORMS!U151),ESCALAS!$A$17:$B$20,2,0),"?"))</f>
        <v/>
      </c>
      <c r="V151" s="22" t="str">
        <f>IF(DATOS_FORMS!V151="","",IFERROR(VLOOKUP(TRIM(DATOS_FORMS!V151),ESCALAS!$A$17:$B$20,2,0),"?"))</f>
        <v/>
      </c>
      <c r="W151" s="22" t="str">
        <f>IF(DATOS_FORMS!W151="","",IFERROR(VLOOKUP(TRIM(DATOS_FORMS!W151),ESCALAS!$A$17:$B$20,2,0),"?"))</f>
        <v/>
      </c>
      <c r="X151" s="22" t="str">
        <f>IF(DATOS_FORMS!X151="","",IFERROR(VLOOKUP(TRIM(DATOS_FORMS!X151),ESCALAS!$A$17:$B$20,2,0),"?"))</f>
        <v/>
      </c>
      <c r="Y151" s="22" t="str">
        <f>IF(DATOS_FORMS!Y151="","",IFERROR(VLOOKUP(TRIM(DATOS_FORMS!Y151),ESCALAS!$A$17:$B$20,2,0),"?"))</f>
        <v/>
      </c>
      <c r="Z151" s="22" t="str">
        <f>IF(DATOS_FORMS!Z151="","",IFERROR(VLOOKUP(TRIM(DATOS_FORMS!Z151),ESCALAS!$A$17:$B$20,2,0),"?"))</f>
        <v/>
      </c>
      <c r="AA151" s="22" t="str">
        <f>IF(DATOS_FORMS!AA151="","",IFERROR(VLOOKUP(TRIM(DATOS_FORMS!AA151),ESCALAS!$A$17:$B$20,2,0),"?"))</f>
        <v/>
      </c>
      <c r="AB151" s="22" t="str">
        <f>IF(DATOS_FORMS!AB151="","",IFERROR(VLOOKUP(TRIM(DATOS_FORMS!AB151),ESCALAS!$A$17:$B$20,2,0),"?"))</f>
        <v/>
      </c>
      <c r="AC151" s="22" t="str">
        <f>IF(DATOS_FORMS!AC151="","",IFERROR(VLOOKUP(TRIM(DATOS_FORMS!AC151),ESCALAS!$A$25:$B$30,2,0),"?"))</f>
        <v/>
      </c>
      <c r="AD151" s="22" t="str">
        <f>IF(DATOS_FORMS!AD151="","",IFERROR(VLOOKUP(TRIM(DATOS_FORMS!AD151),ESCALAS!$A$25:$B$30,2,0),"?"))</f>
        <v/>
      </c>
      <c r="AE151" s="22" t="str">
        <f>IF(DATOS_FORMS!AE151="","",IFERROR(VLOOKUP(TRIM(DATOS_FORMS!AE151),ESCALAS!$A$25:$B$30,2,0),"?"))</f>
        <v/>
      </c>
      <c r="AF151" s="22" t="str">
        <f>IF(DATOS_FORMS!AF151="","",IFERROR(VLOOKUP(TRIM(DATOS_FORMS!AF151),ESCALAS!$A$25:$B$30,2,0),"?"))</f>
        <v/>
      </c>
      <c r="AG151" s="22" t="str">
        <f>IF(DATOS_FORMS!AG151="","",IFERROR(VLOOKUP(TRIM(DATOS_FORMS!AG151),ESCALAS!$A$25:$B$30,2,0),"?"))</f>
        <v/>
      </c>
      <c r="AH151" s="22" t="str">
        <f>IF(DATOS_FORMS!AH151="","",IFERROR(VLOOKUP(TRIM(DATOS_FORMS!AH151),ESCALAS!$A$25:$B$30,2,0),"?"))</f>
        <v/>
      </c>
      <c r="AI151" s="22" t="str">
        <f>IF(DATOS_FORMS!AI151="","",IFERROR(VLOOKUP(TRIM(DATOS_FORMS!AI151),ESCALAS!$A$25:$B$30,2,0),"?"))</f>
        <v/>
      </c>
      <c r="AJ151" s="22" t="str">
        <f>IF(DATOS_FORMS!AJ151="","",IFERROR(VLOOKUP(TRIM(DATOS_FORMS!AJ151),ESCALAS!$A$25:$B$30,2,0),"?"))</f>
        <v/>
      </c>
      <c r="AK151" s="22" t="str">
        <f>IF(DATOS_FORMS!AK151="","",IFERROR(VLOOKUP(TRIM(DATOS_FORMS!AK151),ESCALAS!$A$25:$B$30,2,0),"?"))</f>
        <v/>
      </c>
      <c r="AL151" s="22" t="str">
        <f>IF(DATOS_FORMS!AL151="","",IFERROR(VLOOKUP(TRIM(DATOS_FORMS!AL151),ESCALAS!$A$25:$B$30,2,0),"?"))</f>
        <v/>
      </c>
      <c r="AM151" s="22" t="str">
        <f>IF(DATOS_FORMS!AM151="","",IFERROR(VLOOKUP(TRIM(DATOS_FORMS!AM151),ESCALAS!$A$35:$B$41,2,0),"?"))</f>
        <v/>
      </c>
      <c r="AN151" s="22" t="str">
        <f>IF(DATOS_FORMS!AN151="","",IFERROR(VLOOKUP(TRIM(DATOS_FORMS!AN151),ESCALAS!$A$35:$B$41,2,0),"?"))</f>
        <v/>
      </c>
      <c r="AO151" s="22" t="str">
        <f>IF(DATOS_FORMS!AO151="","",IFERROR(VLOOKUP(TRIM(DATOS_FORMS!AO151),ESCALAS!$A$35:$B$41,2,0),"?"))</f>
        <v/>
      </c>
      <c r="AP151" s="22" t="str">
        <f>IF(DATOS_FORMS!AP151="","",IFERROR(VLOOKUP(TRIM(DATOS_FORMS!AP151),ESCALAS!$A$35:$B$41,2,0),"?"))</f>
        <v/>
      </c>
      <c r="AQ151" s="22" t="str">
        <f>IF(DATOS_FORMS!AQ151="","",IFERROR(VLOOKUP(TRIM(DATOS_FORMS!AQ151),ESCALAS!$A$35:$B$41,2,0),"?"))</f>
        <v/>
      </c>
      <c r="AR151" s="22" t="str">
        <f>IF(DATOS_FORMS!AR151="","",IFERROR(VLOOKUP(TRIM(DATOS_FORMS!AR151),ESCALAS!$A$35:$B$41,2,0),"?"))</f>
        <v/>
      </c>
      <c r="AS151" s="22" t="str">
        <f>IF(DATOS_FORMS!AS151="","",IFERROR(VLOOKUP(TRIM(DATOS_FORMS!AS151),ESCALAS!$A$35:$B$41,2,0),"?"))</f>
        <v/>
      </c>
      <c r="AT151" s="22" t="str">
        <f>IF(DATOS_FORMS!AT151="","",IFERROR(VLOOKUP(TRIM(DATOS_FORMS!AT151),ESCALAS!$A$35:$B$41,2,0),"?"))</f>
        <v/>
      </c>
      <c r="AU151" s="22" t="str">
        <f>IF(DATOS_FORMS!AU151="","",IFERROR(VLOOKUP(TRIM(DATOS_FORMS!AU151),ESCALAS!$A$35:$B$41,2,0),"?"))</f>
        <v/>
      </c>
      <c r="AV151" s="22" t="str">
        <f>IF(DATOS_FORMS!AV151="","",IFERROR(VLOOKUP(TRIM(DATOS_FORMS!AV151),ESCALAS!$A$46:$B$49,2,0),"?"))</f>
        <v/>
      </c>
      <c r="AW151" s="22" t="str">
        <f>IF(DATOS_FORMS!AW151="","",IFERROR(VLOOKUP(TRIM(DATOS_FORMS!AW151),ESCALAS!$A$46:$B$49,2,0),"?"))</f>
        <v/>
      </c>
      <c r="AX151" s="22" t="str">
        <f>IF(DATOS_FORMS!AX151="","",IFERROR(VLOOKUP(TRIM(DATOS_FORMS!AX151),ESCALAS!$A$46:$B$49,2,0),"?"))</f>
        <v/>
      </c>
      <c r="AY151" s="22" t="str">
        <f>IF(DATOS_FORMS!AY151="","",IFERROR(VLOOKUP(TRIM(DATOS_FORMS!AY151),ESCALAS!$A$46:$B$49,2,0),"?"))</f>
        <v/>
      </c>
      <c r="AZ151" s="22" t="str">
        <f>IF(DATOS_FORMS!AZ151="","",IFERROR(VLOOKUP(TRIM(DATOS_FORMS!AZ151),ESCALAS!$A$46:$B$49,2,0),"?"))</f>
        <v/>
      </c>
      <c r="BA151" s="22" t="str">
        <f>IF(DATOS_FORMS!BA151="","",IFERROR(VLOOKUP(TRIM(DATOS_FORMS!BA151),ESCALAS!$A$46:$B$49,2,0),"?"))</f>
        <v/>
      </c>
      <c r="BB151" s="22" t="str">
        <f>IF(DATOS_FORMS!BB151="","",IFERROR(VLOOKUP(TRIM(DATOS_FORMS!BB151),ESCALAS!$A$46:$B$49,2,0),"?"))</f>
        <v/>
      </c>
      <c r="BC151" s="22" t="str">
        <f>IF(DATOS_FORMS!BC151="","",IFERROR(VLOOKUP(TRIM(DATOS_FORMS!BC151),ESCALAS!$A$46:$B$49,2,0),"?"))</f>
        <v/>
      </c>
      <c r="BD151" s="22" t="str">
        <f>IF(DATOS_FORMS!BD151="","",IFERROR(VLOOKUP(TRIM(DATOS_FORMS!BD151),ESCALAS!$A$46:$B$49,2,0),"?"))</f>
        <v/>
      </c>
      <c r="BE151" s="22" t="str">
        <f>IF(DATOS_FORMS!BE151="","",IFERROR(VLOOKUP(TRIM(DATOS_FORMS!BE151),ESCALAS!$A$46:$B$49,2,0),"?"))</f>
        <v/>
      </c>
      <c r="BF151" s="22" t="str">
        <f>IF(DATOS_FORMS!BF151="","",IFERROR(VLOOKUP(TRIM(DATOS_FORMS!BF151),ESCALAS!$A$46:$B$49,2,0),"?"))</f>
        <v/>
      </c>
      <c r="BG151" s="22" t="str">
        <f>IF(DATOS_FORMS!BG151="","",IFERROR(VLOOKUP(TRIM(DATOS_FORMS!BG151),ESCALAS!$A$46:$B$49,2,0),"?"))</f>
        <v/>
      </c>
      <c r="BH151" s="22" t="str">
        <f>IF(DATOS_FORMS!BH151="","",IFERROR(VLOOKUP(TRIM(DATOS_FORMS!BH151),ESCALAS!$A$46:$B$49,2,0),"?"))</f>
        <v/>
      </c>
      <c r="BI151" s="22" t="str">
        <f>IF(DATOS_FORMS!BI151="","",IFERROR(VLOOKUP(TRIM(DATOS_FORMS!BI151),ESCALAS!$A$46:$B$49,2,0),"?"))</f>
        <v/>
      </c>
      <c r="BJ151" s="22" t="str">
        <f>IF(DATOS_FORMS!BJ151="","",IFERROR(VLOOKUP(TRIM(DATOS_FORMS!BJ151),ESCALAS!$A$46:$B$49,2,0),"?"))</f>
        <v/>
      </c>
    </row>
    <row r="152" spans="1:62" x14ac:dyDescent="0.25">
      <c r="A152" s="22" t="str">
        <f>IF(DATOS_FORMS!B152="","",ROW()-1)</f>
        <v/>
      </c>
      <c r="B152" s="22" t="str">
        <f>IF(DATOS_FORMS!B152="","",IFERROR(VALUE(TRIM(DATOS_FORMS!B152)),IFERROR(VALUE(LEFT(TRIM(DATOS_FORMS!B152),FIND(" ",TRIM(DATOS_FORMS!B152)&amp;" ")-1)),"?")))</f>
        <v/>
      </c>
      <c r="C152" s="22" t="str">
        <f>IF(DATOS_FORMS!C152="","",IFERROR(VLOOKUP(TRIM(DATOS_FORMS!C152),ESCALAS!$A$54:$B$55,2,0),"?"))</f>
        <v/>
      </c>
      <c r="D152" s="22" t="str">
        <f>IF(DATOS_FORMS!D152="","",IFERROR(VLOOKUP(TRIM(DATOS_FORMS!D152),ESCALAS!$A$67:$B$68,2,0),"?"))</f>
        <v/>
      </c>
      <c r="E152" s="23" t="str">
        <f>IF(DATOS_FORMS!E152="","",DATOS_FORMS!E152)</f>
        <v/>
      </c>
      <c r="F152" s="23" t="str">
        <f>IF(DATOS_FORMS!F152="","",DATOS_FORMS!F152)</f>
        <v/>
      </c>
      <c r="G152" s="22" t="str">
        <f>IF(DATOS_FORMS!G152="","",IFERROR(VLOOKUP(TRIM(DATOS_FORMS!G152),ESCALAS!$A$60:$B$62,2,0),"?"))</f>
        <v/>
      </c>
      <c r="H152" s="23" t="str">
        <f>IF(DATOS_FORMS!H152="","",DATOS_FORMS!H152)</f>
        <v/>
      </c>
      <c r="I152" s="22" t="str">
        <f>IF(DATOS_FORMS!I152="","",IFERROR(VLOOKUP(TRIM(DATOS_FORMS!I152),ESCALAS!$A$60:$B$62,2,0),"?"))</f>
        <v/>
      </c>
      <c r="J152" s="22" t="str">
        <f>IF(DATOS_FORMS!J152="","",IFERROR(VLOOKUP(TRIM(DATOS_FORMS!J152),ESCALAS!$A$73:$B$86,2,0),7))</f>
        <v/>
      </c>
      <c r="K152" s="22" t="str">
        <f>IF(DATOS_FORMS!K152="","",IFERROR(VLOOKUP(TRIM(DATOS_FORMS!K152),ESCALAS!$A$6:$B$12,2,0),"?"))</f>
        <v/>
      </c>
      <c r="L152" s="22" t="str">
        <f>IF(DATOS_FORMS!L152="","",IFERROR(VLOOKUP(TRIM(DATOS_FORMS!L152),ESCALAS!$A$6:$B$12,2,0),"?"))</f>
        <v/>
      </c>
      <c r="M152" s="22" t="str">
        <f>IF(DATOS_FORMS!M152="","",IFERROR(VLOOKUP(TRIM(DATOS_FORMS!M152),ESCALAS!$A$6:$B$12,2,0),"?"))</f>
        <v/>
      </c>
      <c r="N152" s="22" t="str">
        <f>IF(DATOS_FORMS!N152="","",IFERROR(VLOOKUP(TRIM(DATOS_FORMS!N152),ESCALAS!$A$6:$B$12,2,0),"?"))</f>
        <v/>
      </c>
      <c r="O152" s="22" t="str">
        <f>IF(DATOS_FORMS!O152="","",IFERROR(VLOOKUP(TRIM(DATOS_FORMS!O152),ESCALAS!$A$6:$B$12,2,0),"?"))</f>
        <v/>
      </c>
      <c r="P152" s="22" t="str">
        <f>IF(DATOS_FORMS!P152="","",IFERROR(VLOOKUP(TRIM(DATOS_FORMS!P152),ESCALAS!$A$6:$B$12,2,0),"?"))</f>
        <v/>
      </c>
      <c r="Q152" s="22" t="str">
        <f>IF(DATOS_FORMS!Q152="","",IFERROR(VLOOKUP(TRIM(DATOS_FORMS!Q152),ESCALAS!$A$6:$B$12,2,0),"?"))</f>
        <v/>
      </c>
      <c r="R152" s="22" t="str">
        <f>IF(DATOS_FORMS!R152="","",IFERROR(VLOOKUP(TRIM(DATOS_FORMS!R152),ESCALAS!$A$6:$B$12,2,0),"?"))</f>
        <v/>
      </c>
      <c r="S152" s="22" t="str">
        <f>IF(DATOS_FORMS!S152="","",IFERROR(VLOOKUP(TRIM(DATOS_FORMS!S152),ESCALAS!$A$6:$B$12,2,0),"?"))</f>
        <v/>
      </c>
      <c r="T152" s="22" t="str">
        <f>IF(DATOS_FORMS!T152="","",IFERROR(VLOOKUP(TRIM(DATOS_FORMS!T152),ESCALAS!$A$6:$B$12,2,0),"?"))</f>
        <v/>
      </c>
      <c r="U152" s="22" t="str">
        <f>IF(DATOS_FORMS!U152="","",IFERROR(VLOOKUP(TRIM(DATOS_FORMS!U152),ESCALAS!$A$17:$B$20,2,0),"?"))</f>
        <v/>
      </c>
      <c r="V152" s="22" t="str">
        <f>IF(DATOS_FORMS!V152="","",IFERROR(VLOOKUP(TRIM(DATOS_FORMS!V152),ESCALAS!$A$17:$B$20,2,0),"?"))</f>
        <v/>
      </c>
      <c r="W152" s="22" t="str">
        <f>IF(DATOS_FORMS!W152="","",IFERROR(VLOOKUP(TRIM(DATOS_FORMS!W152),ESCALAS!$A$17:$B$20,2,0),"?"))</f>
        <v/>
      </c>
      <c r="X152" s="22" t="str">
        <f>IF(DATOS_FORMS!X152="","",IFERROR(VLOOKUP(TRIM(DATOS_FORMS!X152),ESCALAS!$A$17:$B$20,2,0),"?"))</f>
        <v/>
      </c>
      <c r="Y152" s="22" t="str">
        <f>IF(DATOS_FORMS!Y152="","",IFERROR(VLOOKUP(TRIM(DATOS_FORMS!Y152),ESCALAS!$A$17:$B$20,2,0),"?"))</f>
        <v/>
      </c>
      <c r="Z152" s="22" t="str">
        <f>IF(DATOS_FORMS!Z152="","",IFERROR(VLOOKUP(TRIM(DATOS_FORMS!Z152),ESCALAS!$A$17:$B$20,2,0),"?"))</f>
        <v/>
      </c>
      <c r="AA152" s="22" t="str">
        <f>IF(DATOS_FORMS!AA152="","",IFERROR(VLOOKUP(TRIM(DATOS_FORMS!AA152),ESCALAS!$A$17:$B$20,2,0),"?"))</f>
        <v/>
      </c>
      <c r="AB152" s="22" t="str">
        <f>IF(DATOS_FORMS!AB152="","",IFERROR(VLOOKUP(TRIM(DATOS_FORMS!AB152),ESCALAS!$A$17:$B$20,2,0),"?"))</f>
        <v/>
      </c>
      <c r="AC152" s="22" t="str">
        <f>IF(DATOS_FORMS!AC152="","",IFERROR(VLOOKUP(TRIM(DATOS_FORMS!AC152),ESCALAS!$A$25:$B$30,2,0),"?"))</f>
        <v/>
      </c>
      <c r="AD152" s="22" t="str">
        <f>IF(DATOS_FORMS!AD152="","",IFERROR(VLOOKUP(TRIM(DATOS_FORMS!AD152),ESCALAS!$A$25:$B$30,2,0),"?"))</f>
        <v/>
      </c>
      <c r="AE152" s="22" t="str">
        <f>IF(DATOS_FORMS!AE152="","",IFERROR(VLOOKUP(TRIM(DATOS_FORMS!AE152),ESCALAS!$A$25:$B$30,2,0),"?"))</f>
        <v/>
      </c>
      <c r="AF152" s="22" t="str">
        <f>IF(DATOS_FORMS!AF152="","",IFERROR(VLOOKUP(TRIM(DATOS_FORMS!AF152),ESCALAS!$A$25:$B$30,2,0),"?"))</f>
        <v/>
      </c>
      <c r="AG152" s="22" t="str">
        <f>IF(DATOS_FORMS!AG152="","",IFERROR(VLOOKUP(TRIM(DATOS_FORMS!AG152),ESCALAS!$A$25:$B$30,2,0),"?"))</f>
        <v/>
      </c>
      <c r="AH152" s="22" t="str">
        <f>IF(DATOS_FORMS!AH152="","",IFERROR(VLOOKUP(TRIM(DATOS_FORMS!AH152),ESCALAS!$A$25:$B$30,2,0),"?"))</f>
        <v/>
      </c>
      <c r="AI152" s="22" t="str">
        <f>IF(DATOS_FORMS!AI152="","",IFERROR(VLOOKUP(TRIM(DATOS_FORMS!AI152),ESCALAS!$A$25:$B$30,2,0),"?"))</f>
        <v/>
      </c>
      <c r="AJ152" s="22" t="str">
        <f>IF(DATOS_FORMS!AJ152="","",IFERROR(VLOOKUP(TRIM(DATOS_FORMS!AJ152),ESCALAS!$A$25:$B$30,2,0),"?"))</f>
        <v/>
      </c>
      <c r="AK152" s="22" t="str">
        <f>IF(DATOS_FORMS!AK152="","",IFERROR(VLOOKUP(TRIM(DATOS_FORMS!AK152),ESCALAS!$A$25:$B$30,2,0),"?"))</f>
        <v/>
      </c>
      <c r="AL152" s="22" t="str">
        <f>IF(DATOS_FORMS!AL152="","",IFERROR(VLOOKUP(TRIM(DATOS_FORMS!AL152),ESCALAS!$A$25:$B$30,2,0),"?"))</f>
        <v/>
      </c>
      <c r="AM152" s="22" t="str">
        <f>IF(DATOS_FORMS!AM152="","",IFERROR(VLOOKUP(TRIM(DATOS_FORMS!AM152),ESCALAS!$A$35:$B$41,2,0),"?"))</f>
        <v/>
      </c>
      <c r="AN152" s="22" t="str">
        <f>IF(DATOS_FORMS!AN152="","",IFERROR(VLOOKUP(TRIM(DATOS_FORMS!AN152),ESCALAS!$A$35:$B$41,2,0),"?"))</f>
        <v/>
      </c>
      <c r="AO152" s="22" t="str">
        <f>IF(DATOS_FORMS!AO152="","",IFERROR(VLOOKUP(TRIM(DATOS_FORMS!AO152),ESCALAS!$A$35:$B$41,2,0),"?"))</f>
        <v/>
      </c>
      <c r="AP152" s="22" t="str">
        <f>IF(DATOS_FORMS!AP152="","",IFERROR(VLOOKUP(TRIM(DATOS_FORMS!AP152),ESCALAS!$A$35:$B$41,2,0),"?"))</f>
        <v/>
      </c>
      <c r="AQ152" s="22" t="str">
        <f>IF(DATOS_FORMS!AQ152="","",IFERROR(VLOOKUP(TRIM(DATOS_FORMS!AQ152),ESCALAS!$A$35:$B$41,2,0),"?"))</f>
        <v/>
      </c>
      <c r="AR152" s="22" t="str">
        <f>IF(DATOS_FORMS!AR152="","",IFERROR(VLOOKUP(TRIM(DATOS_FORMS!AR152),ESCALAS!$A$35:$B$41,2,0),"?"))</f>
        <v/>
      </c>
      <c r="AS152" s="22" t="str">
        <f>IF(DATOS_FORMS!AS152="","",IFERROR(VLOOKUP(TRIM(DATOS_FORMS!AS152),ESCALAS!$A$35:$B$41,2,0),"?"))</f>
        <v/>
      </c>
      <c r="AT152" s="22" t="str">
        <f>IF(DATOS_FORMS!AT152="","",IFERROR(VLOOKUP(TRIM(DATOS_FORMS!AT152),ESCALAS!$A$35:$B$41,2,0),"?"))</f>
        <v/>
      </c>
      <c r="AU152" s="22" t="str">
        <f>IF(DATOS_FORMS!AU152="","",IFERROR(VLOOKUP(TRIM(DATOS_FORMS!AU152),ESCALAS!$A$35:$B$41,2,0),"?"))</f>
        <v/>
      </c>
      <c r="AV152" s="22" t="str">
        <f>IF(DATOS_FORMS!AV152="","",IFERROR(VLOOKUP(TRIM(DATOS_FORMS!AV152),ESCALAS!$A$46:$B$49,2,0),"?"))</f>
        <v/>
      </c>
      <c r="AW152" s="22" t="str">
        <f>IF(DATOS_FORMS!AW152="","",IFERROR(VLOOKUP(TRIM(DATOS_FORMS!AW152),ESCALAS!$A$46:$B$49,2,0),"?"))</f>
        <v/>
      </c>
      <c r="AX152" s="22" t="str">
        <f>IF(DATOS_FORMS!AX152="","",IFERROR(VLOOKUP(TRIM(DATOS_FORMS!AX152),ESCALAS!$A$46:$B$49,2,0),"?"))</f>
        <v/>
      </c>
      <c r="AY152" s="22" t="str">
        <f>IF(DATOS_FORMS!AY152="","",IFERROR(VLOOKUP(TRIM(DATOS_FORMS!AY152),ESCALAS!$A$46:$B$49,2,0),"?"))</f>
        <v/>
      </c>
      <c r="AZ152" s="22" t="str">
        <f>IF(DATOS_FORMS!AZ152="","",IFERROR(VLOOKUP(TRIM(DATOS_FORMS!AZ152),ESCALAS!$A$46:$B$49,2,0),"?"))</f>
        <v/>
      </c>
      <c r="BA152" s="22" t="str">
        <f>IF(DATOS_FORMS!BA152="","",IFERROR(VLOOKUP(TRIM(DATOS_FORMS!BA152),ESCALAS!$A$46:$B$49,2,0),"?"))</f>
        <v/>
      </c>
      <c r="BB152" s="22" t="str">
        <f>IF(DATOS_FORMS!BB152="","",IFERROR(VLOOKUP(TRIM(DATOS_FORMS!BB152),ESCALAS!$A$46:$B$49,2,0),"?"))</f>
        <v/>
      </c>
      <c r="BC152" s="22" t="str">
        <f>IF(DATOS_FORMS!BC152="","",IFERROR(VLOOKUP(TRIM(DATOS_FORMS!BC152),ESCALAS!$A$46:$B$49,2,0),"?"))</f>
        <v/>
      </c>
      <c r="BD152" s="22" t="str">
        <f>IF(DATOS_FORMS!BD152="","",IFERROR(VLOOKUP(TRIM(DATOS_FORMS!BD152),ESCALAS!$A$46:$B$49,2,0),"?"))</f>
        <v/>
      </c>
      <c r="BE152" s="22" t="str">
        <f>IF(DATOS_FORMS!BE152="","",IFERROR(VLOOKUP(TRIM(DATOS_FORMS!BE152),ESCALAS!$A$46:$B$49,2,0),"?"))</f>
        <v/>
      </c>
      <c r="BF152" s="22" t="str">
        <f>IF(DATOS_FORMS!BF152="","",IFERROR(VLOOKUP(TRIM(DATOS_FORMS!BF152),ESCALAS!$A$46:$B$49,2,0),"?"))</f>
        <v/>
      </c>
      <c r="BG152" s="22" t="str">
        <f>IF(DATOS_FORMS!BG152="","",IFERROR(VLOOKUP(TRIM(DATOS_FORMS!BG152),ESCALAS!$A$46:$B$49,2,0),"?"))</f>
        <v/>
      </c>
      <c r="BH152" s="22" t="str">
        <f>IF(DATOS_FORMS!BH152="","",IFERROR(VLOOKUP(TRIM(DATOS_FORMS!BH152),ESCALAS!$A$46:$B$49,2,0),"?"))</f>
        <v/>
      </c>
      <c r="BI152" s="22" t="str">
        <f>IF(DATOS_FORMS!BI152="","",IFERROR(VLOOKUP(TRIM(DATOS_FORMS!BI152),ESCALAS!$A$46:$B$49,2,0),"?"))</f>
        <v/>
      </c>
      <c r="BJ152" s="22" t="str">
        <f>IF(DATOS_FORMS!BJ152="","",IFERROR(VLOOKUP(TRIM(DATOS_FORMS!BJ152),ESCALAS!$A$46:$B$49,2,0),"?"))</f>
        <v/>
      </c>
    </row>
    <row r="153" spans="1:62" x14ac:dyDescent="0.25">
      <c r="A153" s="22" t="str">
        <f>IF(DATOS_FORMS!B153="","",ROW()-1)</f>
        <v/>
      </c>
      <c r="B153" s="22" t="str">
        <f>IF(DATOS_FORMS!B153="","",IFERROR(VALUE(TRIM(DATOS_FORMS!B153)),IFERROR(VALUE(LEFT(TRIM(DATOS_FORMS!B153),FIND(" ",TRIM(DATOS_FORMS!B153)&amp;" ")-1)),"?")))</f>
        <v/>
      </c>
      <c r="C153" s="22" t="str">
        <f>IF(DATOS_FORMS!C153="","",IFERROR(VLOOKUP(TRIM(DATOS_FORMS!C153),ESCALAS!$A$54:$B$55,2,0),"?"))</f>
        <v/>
      </c>
      <c r="D153" s="22" t="str">
        <f>IF(DATOS_FORMS!D153="","",IFERROR(VLOOKUP(TRIM(DATOS_FORMS!D153),ESCALAS!$A$67:$B$68,2,0),"?"))</f>
        <v/>
      </c>
      <c r="E153" s="23" t="str">
        <f>IF(DATOS_FORMS!E153="","",DATOS_FORMS!E153)</f>
        <v/>
      </c>
      <c r="F153" s="23" t="str">
        <f>IF(DATOS_FORMS!F153="","",DATOS_FORMS!F153)</f>
        <v/>
      </c>
      <c r="G153" s="22" t="str">
        <f>IF(DATOS_FORMS!G153="","",IFERROR(VLOOKUP(TRIM(DATOS_FORMS!G153),ESCALAS!$A$60:$B$62,2,0),"?"))</f>
        <v/>
      </c>
      <c r="H153" s="23" t="str">
        <f>IF(DATOS_FORMS!H153="","",DATOS_FORMS!H153)</f>
        <v/>
      </c>
      <c r="I153" s="22" t="str">
        <f>IF(DATOS_FORMS!I153="","",IFERROR(VLOOKUP(TRIM(DATOS_FORMS!I153),ESCALAS!$A$60:$B$62,2,0),"?"))</f>
        <v/>
      </c>
      <c r="J153" s="22" t="str">
        <f>IF(DATOS_FORMS!J153="","",IFERROR(VLOOKUP(TRIM(DATOS_FORMS!J153),ESCALAS!$A$73:$B$86,2,0),7))</f>
        <v/>
      </c>
      <c r="K153" s="22" t="str">
        <f>IF(DATOS_FORMS!K153="","",IFERROR(VLOOKUP(TRIM(DATOS_FORMS!K153),ESCALAS!$A$6:$B$12,2,0),"?"))</f>
        <v/>
      </c>
      <c r="L153" s="22" t="str">
        <f>IF(DATOS_FORMS!L153="","",IFERROR(VLOOKUP(TRIM(DATOS_FORMS!L153),ESCALAS!$A$6:$B$12,2,0),"?"))</f>
        <v/>
      </c>
      <c r="M153" s="22" t="str">
        <f>IF(DATOS_FORMS!M153="","",IFERROR(VLOOKUP(TRIM(DATOS_FORMS!M153),ESCALAS!$A$6:$B$12,2,0),"?"))</f>
        <v/>
      </c>
      <c r="N153" s="22" t="str">
        <f>IF(DATOS_FORMS!N153="","",IFERROR(VLOOKUP(TRIM(DATOS_FORMS!N153),ESCALAS!$A$6:$B$12,2,0),"?"))</f>
        <v/>
      </c>
      <c r="O153" s="22" t="str">
        <f>IF(DATOS_FORMS!O153="","",IFERROR(VLOOKUP(TRIM(DATOS_FORMS!O153),ESCALAS!$A$6:$B$12,2,0),"?"))</f>
        <v/>
      </c>
      <c r="P153" s="22" t="str">
        <f>IF(DATOS_FORMS!P153="","",IFERROR(VLOOKUP(TRIM(DATOS_FORMS!P153),ESCALAS!$A$6:$B$12,2,0),"?"))</f>
        <v/>
      </c>
      <c r="Q153" s="22" t="str">
        <f>IF(DATOS_FORMS!Q153="","",IFERROR(VLOOKUP(TRIM(DATOS_FORMS!Q153),ESCALAS!$A$6:$B$12,2,0),"?"))</f>
        <v/>
      </c>
      <c r="R153" s="22" t="str">
        <f>IF(DATOS_FORMS!R153="","",IFERROR(VLOOKUP(TRIM(DATOS_FORMS!R153),ESCALAS!$A$6:$B$12,2,0),"?"))</f>
        <v/>
      </c>
      <c r="S153" s="22" t="str">
        <f>IF(DATOS_FORMS!S153="","",IFERROR(VLOOKUP(TRIM(DATOS_FORMS!S153),ESCALAS!$A$6:$B$12,2,0),"?"))</f>
        <v/>
      </c>
      <c r="T153" s="22" t="str">
        <f>IF(DATOS_FORMS!T153="","",IFERROR(VLOOKUP(TRIM(DATOS_FORMS!T153),ESCALAS!$A$6:$B$12,2,0),"?"))</f>
        <v/>
      </c>
      <c r="U153" s="22" t="str">
        <f>IF(DATOS_FORMS!U153="","",IFERROR(VLOOKUP(TRIM(DATOS_FORMS!U153),ESCALAS!$A$17:$B$20,2,0),"?"))</f>
        <v/>
      </c>
      <c r="V153" s="22" t="str">
        <f>IF(DATOS_FORMS!V153="","",IFERROR(VLOOKUP(TRIM(DATOS_FORMS!V153),ESCALAS!$A$17:$B$20,2,0),"?"))</f>
        <v/>
      </c>
      <c r="W153" s="22" t="str">
        <f>IF(DATOS_FORMS!W153="","",IFERROR(VLOOKUP(TRIM(DATOS_FORMS!W153),ESCALAS!$A$17:$B$20,2,0),"?"))</f>
        <v/>
      </c>
      <c r="X153" s="22" t="str">
        <f>IF(DATOS_FORMS!X153="","",IFERROR(VLOOKUP(TRIM(DATOS_FORMS!X153),ESCALAS!$A$17:$B$20,2,0),"?"))</f>
        <v/>
      </c>
      <c r="Y153" s="22" t="str">
        <f>IF(DATOS_FORMS!Y153="","",IFERROR(VLOOKUP(TRIM(DATOS_FORMS!Y153),ESCALAS!$A$17:$B$20,2,0),"?"))</f>
        <v/>
      </c>
      <c r="Z153" s="22" t="str">
        <f>IF(DATOS_FORMS!Z153="","",IFERROR(VLOOKUP(TRIM(DATOS_FORMS!Z153),ESCALAS!$A$17:$B$20,2,0),"?"))</f>
        <v/>
      </c>
      <c r="AA153" s="22" t="str">
        <f>IF(DATOS_FORMS!AA153="","",IFERROR(VLOOKUP(TRIM(DATOS_FORMS!AA153),ESCALAS!$A$17:$B$20,2,0),"?"))</f>
        <v/>
      </c>
      <c r="AB153" s="22" t="str">
        <f>IF(DATOS_FORMS!AB153="","",IFERROR(VLOOKUP(TRIM(DATOS_FORMS!AB153),ESCALAS!$A$17:$B$20,2,0),"?"))</f>
        <v/>
      </c>
      <c r="AC153" s="22" t="str">
        <f>IF(DATOS_FORMS!AC153="","",IFERROR(VLOOKUP(TRIM(DATOS_FORMS!AC153),ESCALAS!$A$25:$B$30,2,0),"?"))</f>
        <v/>
      </c>
      <c r="AD153" s="22" t="str">
        <f>IF(DATOS_FORMS!AD153="","",IFERROR(VLOOKUP(TRIM(DATOS_FORMS!AD153),ESCALAS!$A$25:$B$30,2,0),"?"))</f>
        <v/>
      </c>
      <c r="AE153" s="22" t="str">
        <f>IF(DATOS_FORMS!AE153="","",IFERROR(VLOOKUP(TRIM(DATOS_FORMS!AE153),ESCALAS!$A$25:$B$30,2,0),"?"))</f>
        <v/>
      </c>
      <c r="AF153" s="22" t="str">
        <f>IF(DATOS_FORMS!AF153="","",IFERROR(VLOOKUP(TRIM(DATOS_FORMS!AF153),ESCALAS!$A$25:$B$30,2,0),"?"))</f>
        <v/>
      </c>
      <c r="AG153" s="22" t="str">
        <f>IF(DATOS_FORMS!AG153="","",IFERROR(VLOOKUP(TRIM(DATOS_FORMS!AG153),ESCALAS!$A$25:$B$30,2,0),"?"))</f>
        <v/>
      </c>
      <c r="AH153" s="22" t="str">
        <f>IF(DATOS_FORMS!AH153="","",IFERROR(VLOOKUP(TRIM(DATOS_FORMS!AH153),ESCALAS!$A$25:$B$30,2,0),"?"))</f>
        <v/>
      </c>
      <c r="AI153" s="22" t="str">
        <f>IF(DATOS_FORMS!AI153="","",IFERROR(VLOOKUP(TRIM(DATOS_FORMS!AI153),ESCALAS!$A$25:$B$30,2,0),"?"))</f>
        <v/>
      </c>
      <c r="AJ153" s="22" t="str">
        <f>IF(DATOS_FORMS!AJ153="","",IFERROR(VLOOKUP(TRIM(DATOS_FORMS!AJ153),ESCALAS!$A$25:$B$30,2,0),"?"))</f>
        <v/>
      </c>
      <c r="AK153" s="22" t="str">
        <f>IF(DATOS_FORMS!AK153="","",IFERROR(VLOOKUP(TRIM(DATOS_FORMS!AK153),ESCALAS!$A$25:$B$30,2,0),"?"))</f>
        <v/>
      </c>
      <c r="AL153" s="22" t="str">
        <f>IF(DATOS_FORMS!AL153="","",IFERROR(VLOOKUP(TRIM(DATOS_FORMS!AL153),ESCALAS!$A$25:$B$30,2,0),"?"))</f>
        <v/>
      </c>
      <c r="AM153" s="22" t="str">
        <f>IF(DATOS_FORMS!AM153="","",IFERROR(VLOOKUP(TRIM(DATOS_FORMS!AM153),ESCALAS!$A$35:$B$41,2,0),"?"))</f>
        <v/>
      </c>
      <c r="AN153" s="22" t="str">
        <f>IF(DATOS_FORMS!AN153="","",IFERROR(VLOOKUP(TRIM(DATOS_FORMS!AN153),ESCALAS!$A$35:$B$41,2,0),"?"))</f>
        <v/>
      </c>
      <c r="AO153" s="22" t="str">
        <f>IF(DATOS_FORMS!AO153="","",IFERROR(VLOOKUP(TRIM(DATOS_FORMS!AO153),ESCALAS!$A$35:$B$41,2,0),"?"))</f>
        <v/>
      </c>
      <c r="AP153" s="22" t="str">
        <f>IF(DATOS_FORMS!AP153="","",IFERROR(VLOOKUP(TRIM(DATOS_FORMS!AP153),ESCALAS!$A$35:$B$41,2,0),"?"))</f>
        <v/>
      </c>
      <c r="AQ153" s="22" t="str">
        <f>IF(DATOS_FORMS!AQ153="","",IFERROR(VLOOKUP(TRIM(DATOS_FORMS!AQ153),ESCALAS!$A$35:$B$41,2,0),"?"))</f>
        <v/>
      </c>
      <c r="AR153" s="22" t="str">
        <f>IF(DATOS_FORMS!AR153="","",IFERROR(VLOOKUP(TRIM(DATOS_FORMS!AR153),ESCALAS!$A$35:$B$41,2,0),"?"))</f>
        <v/>
      </c>
      <c r="AS153" s="22" t="str">
        <f>IF(DATOS_FORMS!AS153="","",IFERROR(VLOOKUP(TRIM(DATOS_FORMS!AS153),ESCALAS!$A$35:$B$41,2,0),"?"))</f>
        <v/>
      </c>
      <c r="AT153" s="22" t="str">
        <f>IF(DATOS_FORMS!AT153="","",IFERROR(VLOOKUP(TRIM(DATOS_FORMS!AT153),ESCALAS!$A$35:$B$41,2,0),"?"))</f>
        <v/>
      </c>
      <c r="AU153" s="22" t="str">
        <f>IF(DATOS_FORMS!AU153="","",IFERROR(VLOOKUP(TRIM(DATOS_FORMS!AU153),ESCALAS!$A$35:$B$41,2,0),"?"))</f>
        <v/>
      </c>
      <c r="AV153" s="22" t="str">
        <f>IF(DATOS_FORMS!AV153="","",IFERROR(VLOOKUP(TRIM(DATOS_FORMS!AV153),ESCALAS!$A$46:$B$49,2,0),"?"))</f>
        <v/>
      </c>
      <c r="AW153" s="22" t="str">
        <f>IF(DATOS_FORMS!AW153="","",IFERROR(VLOOKUP(TRIM(DATOS_FORMS!AW153),ESCALAS!$A$46:$B$49,2,0),"?"))</f>
        <v/>
      </c>
      <c r="AX153" s="22" t="str">
        <f>IF(DATOS_FORMS!AX153="","",IFERROR(VLOOKUP(TRIM(DATOS_FORMS!AX153),ESCALAS!$A$46:$B$49,2,0),"?"))</f>
        <v/>
      </c>
      <c r="AY153" s="22" t="str">
        <f>IF(DATOS_FORMS!AY153="","",IFERROR(VLOOKUP(TRIM(DATOS_FORMS!AY153),ESCALAS!$A$46:$B$49,2,0),"?"))</f>
        <v/>
      </c>
      <c r="AZ153" s="22" t="str">
        <f>IF(DATOS_FORMS!AZ153="","",IFERROR(VLOOKUP(TRIM(DATOS_FORMS!AZ153),ESCALAS!$A$46:$B$49,2,0),"?"))</f>
        <v/>
      </c>
      <c r="BA153" s="22" t="str">
        <f>IF(DATOS_FORMS!BA153="","",IFERROR(VLOOKUP(TRIM(DATOS_FORMS!BA153),ESCALAS!$A$46:$B$49,2,0),"?"))</f>
        <v/>
      </c>
      <c r="BB153" s="22" t="str">
        <f>IF(DATOS_FORMS!BB153="","",IFERROR(VLOOKUP(TRIM(DATOS_FORMS!BB153),ESCALAS!$A$46:$B$49,2,0),"?"))</f>
        <v/>
      </c>
      <c r="BC153" s="22" t="str">
        <f>IF(DATOS_FORMS!BC153="","",IFERROR(VLOOKUP(TRIM(DATOS_FORMS!BC153),ESCALAS!$A$46:$B$49,2,0),"?"))</f>
        <v/>
      </c>
      <c r="BD153" s="22" t="str">
        <f>IF(DATOS_FORMS!BD153="","",IFERROR(VLOOKUP(TRIM(DATOS_FORMS!BD153),ESCALAS!$A$46:$B$49,2,0),"?"))</f>
        <v/>
      </c>
      <c r="BE153" s="22" t="str">
        <f>IF(DATOS_FORMS!BE153="","",IFERROR(VLOOKUP(TRIM(DATOS_FORMS!BE153),ESCALAS!$A$46:$B$49,2,0),"?"))</f>
        <v/>
      </c>
      <c r="BF153" s="22" t="str">
        <f>IF(DATOS_FORMS!BF153="","",IFERROR(VLOOKUP(TRIM(DATOS_FORMS!BF153),ESCALAS!$A$46:$B$49,2,0),"?"))</f>
        <v/>
      </c>
      <c r="BG153" s="22" t="str">
        <f>IF(DATOS_FORMS!BG153="","",IFERROR(VLOOKUP(TRIM(DATOS_FORMS!BG153),ESCALAS!$A$46:$B$49,2,0),"?"))</f>
        <v/>
      </c>
      <c r="BH153" s="22" t="str">
        <f>IF(DATOS_FORMS!BH153="","",IFERROR(VLOOKUP(TRIM(DATOS_FORMS!BH153),ESCALAS!$A$46:$B$49,2,0),"?"))</f>
        <v/>
      </c>
      <c r="BI153" s="22" t="str">
        <f>IF(DATOS_FORMS!BI153="","",IFERROR(VLOOKUP(TRIM(DATOS_FORMS!BI153),ESCALAS!$A$46:$B$49,2,0),"?"))</f>
        <v/>
      </c>
      <c r="BJ153" s="22" t="str">
        <f>IF(DATOS_FORMS!BJ153="","",IFERROR(VLOOKUP(TRIM(DATOS_FORMS!BJ153),ESCALAS!$A$46:$B$49,2,0),"?"))</f>
        <v/>
      </c>
    </row>
    <row r="154" spans="1:62" x14ac:dyDescent="0.25">
      <c r="A154" s="22" t="str">
        <f>IF(DATOS_FORMS!B154="","",ROW()-1)</f>
        <v/>
      </c>
      <c r="B154" s="22" t="str">
        <f>IF(DATOS_FORMS!B154="","",IFERROR(VALUE(TRIM(DATOS_FORMS!B154)),IFERROR(VALUE(LEFT(TRIM(DATOS_FORMS!B154),FIND(" ",TRIM(DATOS_FORMS!B154)&amp;" ")-1)),"?")))</f>
        <v/>
      </c>
      <c r="C154" s="22" t="str">
        <f>IF(DATOS_FORMS!C154="","",IFERROR(VLOOKUP(TRIM(DATOS_FORMS!C154),ESCALAS!$A$54:$B$55,2,0),"?"))</f>
        <v/>
      </c>
      <c r="D154" s="22" t="str">
        <f>IF(DATOS_FORMS!D154="","",IFERROR(VLOOKUP(TRIM(DATOS_FORMS!D154),ESCALAS!$A$67:$B$68,2,0),"?"))</f>
        <v/>
      </c>
      <c r="E154" s="23" t="str">
        <f>IF(DATOS_FORMS!E154="","",DATOS_FORMS!E154)</f>
        <v/>
      </c>
      <c r="F154" s="23" t="str">
        <f>IF(DATOS_FORMS!F154="","",DATOS_FORMS!F154)</f>
        <v/>
      </c>
      <c r="G154" s="22" t="str">
        <f>IF(DATOS_FORMS!G154="","",IFERROR(VLOOKUP(TRIM(DATOS_FORMS!G154),ESCALAS!$A$60:$B$62,2,0),"?"))</f>
        <v/>
      </c>
      <c r="H154" s="23" t="str">
        <f>IF(DATOS_FORMS!H154="","",DATOS_FORMS!H154)</f>
        <v/>
      </c>
      <c r="I154" s="22" t="str">
        <f>IF(DATOS_FORMS!I154="","",IFERROR(VLOOKUP(TRIM(DATOS_FORMS!I154),ESCALAS!$A$60:$B$62,2,0),"?"))</f>
        <v/>
      </c>
      <c r="J154" s="22" t="str">
        <f>IF(DATOS_FORMS!J154="","",IFERROR(VLOOKUP(TRIM(DATOS_FORMS!J154),ESCALAS!$A$73:$B$86,2,0),7))</f>
        <v/>
      </c>
      <c r="K154" s="22" t="str">
        <f>IF(DATOS_FORMS!K154="","",IFERROR(VLOOKUP(TRIM(DATOS_FORMS!K154),ESCALAS!$A$6:$B$12,2,0),"?"))</f>
        <v/>
      </c>
      <c r="L154" s="22" t="str">
        <f>IF(DATOS_FORMS!L154="","",IFERROR(VLOOKUP(TRIM(DATOS_FORMS!L154),ESCALAS!$A$6:$B$12,2,0),"?"))</f>
        <v/>
      </c>
      <c r="M154" s="22" t="str">
        <f>IF(DATOS_FORMS!M154="","",IFERROR(VLOOKUP(TRIM(DATOS_FORMS!M154),ESCALAS!$A$6:$B$12,2,0),"?"))</f>
        <v/>
      </c>
      <c r="N154" s="22" t="str">
        <f>IF(DATOS_FORMS!N154="","",IFERROR(VLOOKUP(TRIM(DATOS_FORMS!N154),ESCALAS!$A$6:$B$12,2,0),"?"))</f>
        <v/>
      </c>
      <c r="O154" s="22" t="str">
        <f>IF(DATOS_FORMS!O154="","",IFERROR(VLOOKUP(TRIM(DATOS_FORMS!O154),ESCALAS!$A$6:$B$12,2,0),"?"))</f>
        <v/>
      </c>
      <c r="P154" s="22" t="str">
        <f>IF(DATOS_FORMS!P154="","",IFERROR(VLOOKUP(TRIM(DATOS_FORMS!P154),ESCALAS!$A$6:$B$12,2,0),"?"))</f>
        <v/>
      </c>
      <c r="Q154" s="22" t="str">
        <f>IF(DATOS_FORMS!Q154="","",IFERROR(VLOOKUP(TRIM(DATOS_FORMS!Q154),ESCALAS!$A$6:$B$12,2,0),"?"))</f>
        <v/>
      </c>
      <c r="R154" s="22" t="str">
        <f>IF(DATOS_FORMS!R154="","",IFERROR(VLOOKUP(TRIM(DATOS_FORMS!R154),ESCALAS!$A$6:$B$12,2,0),"?"))</f>
        <v/>
      </c>
      <c r="S154" s="22" t="str">
        <f>IF(DATOS_FORMS!S154="","",IFERROR(VLOOKUP(TRIM(DATOS_FORMS!S154),ESCALAS!$A$6:$B$12,2,0),"?"))</f>
        <v/>
      </c>
      <c r="T154" s="22" t="str">
        <f>IF(DATOS_FORMS!T154="","",IFERROR(VLOOKUP(TRIM(DATOS_FORMS!T154),ESCALAS!$A$6:$B$12,2,0),"?"))</f>
        <v/>
      </c>
      <c r="U154" s="22" t="str">
        <f>IF(DATOS_FORMS!U154="","",IFERROR(VLOOKUP(TRIM(DATOS_FORMS!U154),ESCALAS!$A$17:$B$20,2,0),"?"))</f>
        <v/>
      </c>
      <c r="V154" s="22" t="str">
        <f>IF(DATOS_FORMS!V154="","",IFERROR(VLOOKUP(TRIM(DATOS_FORMS!V154),ESCALAS!$A$17:$B$20,2,0),"?"))</f>
        <v/>
      </c>
      <c r="W154" s="22" t="str">
        <f>IF(DATOS_FORMS!W154="","",IFERROR(VLOOKUP(TRIM(DATOS_FORMS!W154),ESCALAS!$A$17:$B$20,2,0),"?"))</f>
        <v/>
      </c>
      <c r="X154" s="22" t="str">
        <f>IF(DATOS_FORMS!X154="","",IFERROR(VLOOKUP(TRIM(DATOS_FORMS!X154),ESCALAS!$A$17:$B$20,2,0),"?"))</f>
        <v/>
      </c>
      <c r="Y154" s="22" t="str">
        <f>IF(DATOS_FORMS!Y154="","",IFERROR(VLOOKUP(TRIM(DATOS_FORMS!Y154),ESCALAS!$A$17:$B$20,2,0),"?"))</f>
        <v/>
      </c>
      <c r="Z154" s="22" t="str">
        <f>IF(DATOS_FORMS!Z154="","",IFERROR(VLOOKUP(TRIM(DATOS_FORMS!Z154),ESCALAS!$A$17:$B$20,2,0),"?"))</f>
        <v/>
      </c>
      <c r="AA154" s="22" t="str">
        <f>IF(DATOS_FORMS!AA154="","",IFERROR(VLOOKUP(TRIM(DATOS_FORMS!AA154),ESCALAS!$A$17:$B$20,2,0),"?"))</f>
        <v/>
      </c>
      <c r="AB154" s="22" t="str">
        <f>IF(DATOS_FORMS!AB154="","",IFERROR(VLOOKUP(TRIM(DATOS_FORMS!AB154),ESCALAS!$A$17:$B$20,2,0),"?"))</f>
        <v/>
      </c>
      <c r="AC154" s="22" t="str">
        <f>IF(DATOS_FORMS!AC154="","",IFERROR(VLOOKUP(TRIM(DATOS_FORMS!AC154),ESCALAS!$A$25:$B$30,2,0),"?"))</f>
        <v/>
      </c>
      <c r="AD154" s="22" t="str">
        <f>IF(DATOS_FORMS!AD154="","",IFERROR(VLOOKUP(TRIM(DATOS_FORMS!AD154),ESCALAS!$A$25:$B$30,2,0),"?"))</f>
        <v/>
      </c>
      <c r="AE154" s="22" t="str">
        <f>IF(DATOS_FORMS!AE154="","",IFERROR(VLOOKUP(TRIM(DATOS_FORMS!AE154),ESCALAS!$A$25:$B$30,2,0),"?"))</f>
        <v/>
      </c>
      <c r="AF154" s="22" t="str">
        <f>IF(DATOS_FORMS!AF154="","",IFERROR(VLOOKUP(TRIM(DATOS_FORMS!AF154),ESCALAS!$A$25:$B$30,2,0),"?"))</f>
        <v/>
      </c>
      <c r="AG154" s="22" t="str">
        <f>IF(DATOS_FORMS!AG154="","",IFERROR(VLOOKUP(TRIM(DATOS_FORMS!AG154),ESCALAS!$A$25:$B$30,2,0),"?"))</f>
        <v/>
      </c>
      <c r="AH154" s="22" t="str">
        <f>IF(DATOS_FORMS!AH154="","",IFERROR(VLOOKUP(TRIM(DATOS_FORMS!AH154),ESCALAS!$A$25:$B$30,2,0),"?"))</f>
        <v/>
      </c>
      <c r="AI154" s="22" t="str">
        <f>IF(DATOS_FORMS!AI154="","",IFERROR(VLOOKUP(TRIM(DATOS_FORMS!AI154),ESCALAS!$A$25:$B$30,2,0),"?"))</f>
        <v/>
      </c>
      <c r="AJ154" s="22" t="str">
        <f>IF(DATOS_FORMS!AJ154="","",IFERROR(VLOOKUP(TRIM(DATOS_FORMS!AJ154),ESCALAS!$A$25:$B$30,2,0),"?"))</f>
        <v/>
      </c>
      <c r="AK154" s="22" t="str">
        <f>IF(DATOS_FORMS!AK154="","",IFERROR(VLOOKUP(TRIM(DATOS_FORMS!AK154),ESCALAS!$A$25:$B$30,2,0),"?"))</f>
        <v/>
      </c>
      <c r="AL154" s="22" t="str">
        <f>IF(DATOS_FORMS!AL154="","",IFERROR(VLOOKUP(TRIM(DATOS_FORMS!AL154),ESCALAS!$A$25:$B$30,2,0),"?"))</f>
        <v/>
      </c>
      <c r="AM154" s="22" t="str">
        <f>IF(DATOS_FORMS!AM154="","",IFERROR(VLOOKUP(TRIM(DATOS_FORMS!AM154),ESCALAS!$A$35:$B$41,2,0),"?"))</f>
        <v/>
      </c>
      <c r="AN154" s="22" t="str">
        <f>IF(DATOS_FORMS!AN154="","",IFERROR(VLOOKUP(TRIM(DATOS_FORMS!AN154),ESCALAS!$A$35:$B$41,2,0),"?"))</f>
        <v/>
      </c>
      <c r="AO154" s="22" t="str">
        <f>IF(DATOS_FORMS!AO154="","",IFERROR(VLOOKUP(TRIM(DATOS_FORMS!AO154),ESCALAS!$A$35:$B$41,2,0),"?"))</f>
        <v/>
      </c>
      <c r="AP154" s="22" t="str">
        <f>IF(DATOS_FORMS!AP154="","",IFERROR(VLOOKUP(TRIM(DATOS_FORMS!AP154),ESCALAS!$A$35:$B$41,2,0),"?"))</f>
        <v/>
      </c>
      <c r="AQ154" s="22" t="str">
        <f>IF(DATOS_FORMS!AQ154="","",IFERROR(VLOOKUP(TRIM(DATOS_FORMS!AQ154),ESCALAS!$A$35:$B$41,2,0),"?"))</f>
        <v/>
      </c>
      <c r="AR154" s="22" t="str">
        <f>IF(DATOS_FORMS!AR154="","",IFERROR(VLOOKUP(TRIM(DATOS_FORMS!AR154),ESCALAS!$A$35:$B$41,2,0),"?"))</f>
        <v/>
      </c>
      <c r="AS154" s="22" t="str">
        <f>IF(DATOS_FORMS!AS154="","",IFERROR(VLOOKUP(TRIM(DATOS_FORMS!AS154),ESCALAS!$A$35:$B$41,2,0),"?"))</f>
        <v/>
      </c>
      <c r="AT154" s="22" t="str">
        <f>IF(DATOS_FORMS!AT154="","",IFERROR(VLOOKUP(TRIM(DATOS_FORMS!AT154),ESCALAS!$A$35:$B$41,2,0),"?"))</f>
        <v/>
      </c>
      <c r="AU154" s="22" t="str">
        <f>IF(DATOS_FORMS!AU154="","",IFERROR(VLOOKUP(TRIM(DATOS_FORMS!AU154),ESCALAS!$A$35:$B$41,2,0),"?"))</f>
        <v/>
      </c>
      <c r="AV154" s="22" t="str">
        <f>IF(DATOS_FORMS!AV154="","",IFERROR(VLOOKUP(TRIM(DATOS_FORMS!AV154),ESCALAS!$A$46:$B$49,2,0),"?"))</f>
        <v/>
      </c>
      <c r="AW154" s="22" t="str">
        <f>IF(DATOS_FORMS!AW154="","",IFERROR(VLOOKUP(TRIM(DATOS_FORMS!AW154),ESCALAS!$A$46:$B$49,2,0),"?"))</f>
        <v/>
      </c>
      <c r="AX154" s="22" t="str">
        <f>IF(DATOS_FORMS!AX154="","",IFERROR(VLOOKUP(TRIM(DATOS_FORMS!AX154),ESCALAS!$A$46:$B$49,2,0),"?"))</f>
        <v/>
      </c>
      <c r="AY154" s="22" t="str">
        <f>IF(DATOS_FORMS!AY154="","",IFERROR(VLOOKUP(TRIM(DATOS_FORMS!AY154),ESCALAS!$A$46:$B$49,2,0),"?"))</f>
        <v/>
      </c>
      <c r="AZ154" s="22" t="str">
        <f>IF(DATOS_FORMS!AZ154="","",IFERROR(VLOOKUP(TRIM(DATOS_FORMS!AZ154),ESCALAS!$A$46:$B$49,2,0),"?"))</f>
        <v/>
      </c>
      <c r="BA154" s="22" t="str">
        <f>IF(DATOS_FORMS!BA154="","",IFERROR(VLOOKUP(TRIM(DATOS_FORMS!BA154),ESCALAS!$A$46:$B$49,2,0),"?"))</f>
        <v/>
      </c>
      <c r="BB154" s="22" t="str">
        <f>IF(DATOS_FORMS!BB154="","",IFERROR(VLOOKUP(TRIM(DATOS_FORMS!BB154),ESCALAS!$A$46:$B$49,2,0),"?"))</f>
        <v/>
      </c>
      <c r="BC154" s="22" t="str">
        <f>IF(DATOS_FORMS!BC154="","",IFERROR(VLOOKUP(TRIM(DATOS_FORMS!BC154),ESCALAS!$A$46:$B$49,2,0),"?"))</f>
        <v/>
      </c>
      <c r="BD154" s="22" t="str">
        <f>IF(DATOS_FORMS!BD154="","",IFERROR(VLOOKUP(TRIM(DATOS_FORMS!BD154),ESCALAS!$A$46:$B$49,2,0),"?"))</f>
        <v/>
      </c>
      <c r="BE154" s="22" t="str">
        <f>IF(DATOS_FORMS!BE154="","",IFERROR(VLOOKUP(TRIM(DATOS_FORMS!BE154),ESCALAS!$A$46:$B$49,2,0),"?"))</f>
        <v/>
      </c>
      <c r="BF154" s="22" t="str">
        <f>IF(DATOS_FORMS!BF154="","",IFERROR(VLOOKUP(TRIM(DATOS_FORMS!BF154),ESCALAS!$A$46:$B$49,2,0),"?"))</f>
        <v/>
      </c>
      <c r="BG154" s="22" t="str">
        <f>IF(DATOS_FORMS!BG154="","",IFERROR(VLOOKUP(TRIM(DATOS_FORMS!BG154),ESCALAS!$A$46:$B$49,2,0),"?"))</f>
        <v/>
      </c>
      <c r="BH154" s="22" t="str">
        <f>IF(DATOS_FORMS!BH154="","",IFERROR(VLOOKUP(TRIM(DATOS_FORMS!BH154),ESCALAS!$A$46:$B$49,2,0),"?"))</f>
        <v/>
      </c>
      <c r="BI154" s="22" t="str">
        <f>IF(DATOS_FORMS!BI154="","",IFERROR(VLOOKUP(TRIM(DATOS_FORMS!BI154),ESCALAS!$A$46:$B$49,2,0),"?"))</f>
        <v/>
      </c>
      <c r="BJ154" s="22" t="str">
        <f>IF(DATOS_FORMS!BJ154="","",IFERROR(VLOOKUP(TRIM(DATOS_FORMS!BJ154),ESCALAS!$A$46:$B$49,2,0),"?"))</f>
        <v/>
      </c>
    </row>
    <row r="155" spans="1:62" x14ac:dyDescent="0.25">
      <c r="A155" s="22" t="str">
        <f>IF(DATOS_FORMS!B155="","",ROW()-1)</f>
        <v/>
      </c>
      <c r="B155" s="22" t="str">
        <f>IF(DATOS_FORMS!B155="","",IFERROR(VALUE(TRIM(DATOS_FORMS!B155)),IFERROR(VALUE(LEFT(TRIM(DATOS_FORMS!B155),FIND(" ",TRIM(DATOS_FORMS!B155)&amp;" ")-1)),"?")))</f>
        <v/>
      </c>
      <c r="C155" s="22" t="str">
        <f>IF(DATOS_FORMS!C155="","",IFERROR(VLOOKUP(TRIM(DATOS_FORMS!C155),ESCALAS!$A$54:$B$55,2,0),"?"))</f>
        <v/>
      </c>
      <c r="D155" s="22" t="str">
        <f>IF(DATOS_FORMS!D155="","",IFERROR(VLOOKUP(TRIM(DATOS_FORMS!D155),ESCALAS!$A$67:$B$68,2,0),"?"))</f>
        <v/>
      </c>
      <c r="E155" s="23" t="str">
        <f>IF(DATOS_FORMS!E155="","",DATOS_FORMS!E155)</f>
        <v/>
      </c>
      <c r="F155" s="23" t="str">
        <f>IF(DATOS_FORMS!F155="","",DATOS_FORMS!F155)</f>
        <v/>
      </c>
      <c r="G155" s="22" t="str">
        <f>IF(DATOS_FORMS!G155="","",IFERROR(VLOOKUP(TRIM(DATOS_FORMS!G155),ESCALAS!$A$60:$B$62,2,0),"?"))</f>
        <v/>
      </c>
      <c r="H155" s="23" t="str">
        <f>IF(DATOS_FORMS!H155="","",DATOS_FORMS!H155)</f>
        <v/>
      </c>
      <c r="I155" s="22" t="str">
        <f>IF(DATOS_FORMS!I155="","",IFERROR(VLOOKUP(TRIM(DATOS_FORMS!I155),ESCALAS!$A$60:$B$62,2,0),"?"))</f>
        <v/>
      </c>
      <c r="J155" s="22" t="str">
        <f>IF(DATOS_FORMS!J155="","",IFERROR(VLOOKUP(TRIM(DATOS_FORMS!J155),ESCALAS!$A$73:$B$86,2,0),7))</f>
        <v/>
      </c>
      <c r="K155" s="22" t="str">
        <f>IF(DATOS_FORMS!K155="","",IFERROR(VLOOKUP(TRIM(DATOS_FORMS!K155),ESCALAS!$A$6:$B$12,2,0),"?"))</f>
        <v/>
      </c>
      <c r="L155" s="22" t="str">
        <f>IF(DATOS_FORMS!L155="","",IFERROR(VLOOKUP(TRIM(DATOS_FORMS!L155),ESCALAS!$A$6:$B$12,2,0),"?"))</f>
        <v/>
      </c>
      <c r="M155" s="22" t="str">
        <f>IF(DATOS_FORMS!M155="","",IFERROR(VLOOKUP(TRIM(DATOS_FORMS!M155),ESCALAS!$A$6:$B$12,2,0),"?"))</f>
        <v/>
      </c>
      <c r="N155" s="22" t="str">
        <f>IF(DATOS_FORMS!N155="","",IFERROR(VLOOKUP(TRIM(DATOS_FORMS!N155),ESCALAS!$A$6:$B$12,2,0),"?"))</f>
        <v/>
      </c>
      <c r="O155" s="22" t="str">
        <f>IF(DATOS_FORMS!O155="","",IFERROR(VLOOKUP(TRIM(DATOS_FORMS!O155),ESCALAS!$A$6:$B$12,2,0),"?"))</f>
        <v/>
      </c>
      <c r="P155" s="22" t="str">
        <f>IF(DATOS_FORMS!P155="","",IFERROR(VLOOKUP(TRIM(DATOS_FORMS!P155),ESCALAS!$A$6:$B$12,2,0),"?"))</f>
        <v/>
      </c>
      <c r="Q155" s="22" t="str">
        <f>IF(DATOS_FORMS!Q155="","",IFERROR(VLOOKUP(TRIM(DATOS_FORMS!Q155),ESCALAS!$A$6:$B$12,2,0),"?"))</f>
        <v/>
      </c>
      <c r="R155" s="22" t="str">
        <f>IF(DATOS_FORMS!R155="","",IFERROR(VLOOKUP(TRIM(DATOS_FORMS!R155),ESCALAS!$A$6:$B$12,2,0),"?"))</f>
        <v/>
      </c>
      <c r="S155" s="22" t="str">
        <f>IF(DATOS_FORMS!S155="","",IFERROR(VLOOKUP(TRIM(DATOS_FORMS!S155),ESCALAS!$A$6:$B$12,2,0),"?"))</f>
        <v/>
      </c>
      <c r="T155" s="22" t="str">
        <f>IF(DATOS_FORMS!T155="","",IFERROR(VLOOKUP(TRIM(DATOS_FORMS!T155),ESCALAS!$A$6:$B$12,2,0),"?"))</f>
        <v/>
      </c>
      <c r="U155" s="22" t="str">
        <f>IF(DATOS_FORMS!U155="","",IFERROR(VLOOKUP(TRIM(DATOS_FORMS!U155),ESCALAS!$A$17:$B$20,2,0),"?"))</f>
        <v/>
      </c>
      <c r="V155" s="22" t="str">
        <f>IF(DATOS_FORMS!V155="","",IFERROR(VLOOKUP(TRIM(DATOS_FORMS!V155),ESCALAS!$A$17:$B$20,2,0),"?"))</f>
        <v/>
      </c>
      <c r="W155" s="22" t="str">
        <f>IF(DATOS_FORMS!W155="","",IFERROR(VLOOKUP(TRIM(DATOS_FORMS!W155),ESCALAS!$A$17:$B$20,2,0),"?"))</f>
        <v/>
      </c>
      <c r="X155" s="22" t="str">
        <f>IF(DATOS_FORMS!X155="","",IFERROR(VLOOKUP(TRIM(DATOS_FORMS!X155),ESCALAS!$A$17:$B$20,2,0),"?"))</f>
        <v/>
      </c>
      <c r="Y155" s="22" t="str">
        <f>IF(DATOS_FORMS!Y155="","",IFERROR(VLOOKUP(TRIM(DATOS_FORMS!Y155),ESCALAS!$A$17:$B$20,2,0),"?"))</f>
        <v/>
      </c>
      <c r="Z155" s="22" t="str">
        <f>IF(DATOS_FORMS!Z155="","",IFERROR(VLOOKUP(TRIM(DATOS_FORMS!Z155),ESCALAS!$A$17:$B$20,2,0),"?"))</f>
        <v/>
      </c>
      <c r="AA155" s="22" t="str">
        <f>IF(DATOS_FORMS!AA155="","",IFERROR(VLOOKUP(TRIM(DATOS_FORMS!AA155),ESCALAS!$A$17:$B$20,2,0),"?"))</f>
        <v/>
      </c>
      <c r="AB155" s="22" t="str">
        <f>IF(DATOS_FORMS!AB155="","",IFERROR(VLOOKUP(TRIM(DATOS_FORMS!AB155),ESCALAS!$A$17:$B$20,2,0),"?"))</f>
        <v/>
      </c>
      <c r="AC155" s="22" t="str">
        <f>IF(DATOS_FORMS!AC155="","",IFERROR(VLOOKUP(TRIM(DATOS_FORMS!AC155),ESCALAS!$A$25:$B$30,2,0),"?"))</f>
        <v/>
      </c>
      <c r="AD155" s="22" t="str">
        <f>IF(DATOS_FORMS!AD155="","",IFERROR(VLOOKUP(TRIM(DATOS_FORMS!AD155),ESCALAS!$A$25:$B$30,2,0),"?"))</f>
        <v/>
      </c>
      <c r="AE155" s="22" t="str">
        <f>IF(DATOS_FORMS!AE155="","",IFERROR(VLOOKUP(TRIM(DATOS_FORMS!AE155),ESCALAS!$A$25:$B$30,2,0),"?"))</f>
        <v/>
      </c>
      <c r="AF155" s="22" t="str">
        <f>IF(DATOS_FORMS!AF155="","",IFERROR(VLOOKUP(TRIM(DATOS_FORMS!AF155),ESCALAS!$A$25:$B$30,2,0),"?"))</f>
        <v/>
      </c>
      <c r="AG155" s="22" t="str">
        <f>IF(DATOS_FORMS!AG155="","",IFERROR(VLOOKUP(TRIM(DATOS_FORMS!AG155),ESCALAS!$A$25:$B$30,2,0),"?"))</f>
        <v/>
      </c>
      <c r="AH155" s="22" t="str">
        <f>IF(DATOS_FORMS!AH155="","",IFERROR(VLOOKUP(TRIM(DATOS_FORMS!AH155),ESCALAS!$A$25:$B$30,2,0),"?"))</f>
        <v/>
      </c>
      <c r="AI155" s="22" t="str">
        <f>IF(DATOS_FORMS!AI155="","",IFERROR(VLOOKUP(TRIM(DATOS_FORMS!AI155),ESCALAS!$A$25:$B$30,2,0),"?"))</f>
        <v/>
      </c>
      <c r="AJ155" s="22" t="str">
        <f>IF(DATOS_FORMS!AJ155="","",IFERROR(VLOOKUP(TRIM(DATOS_FORMS!AJ155),ESCALAS!$A$25:$B$30,2,0),"?"))</f>
        <v/>
      </c>
      <c r="AK155" s="22" t="str">
        <f>IF(DATOS_FORMS!AK155="","",IFERROR(VLOOKUP(TRIM(DATOS_FORMS!AK155),ESCALAS!$A$25:$B$30,2,0),"?"))</f>
        <v/>
      </c>
      <c r="AL155" s="22" t="str">
        <f>IF(DATOS_FORMS!AL155="","",IFERROR(VLOOKUP(TRIM(DATOS_FORMS!AL155),ESCALAS!$A$25:$B$30,2,0),"?"))</f>
        <v/>
      </c>
      <c r="AM155" s="22" t="str">
        <f>IF(DATOS_FORMS!AM155="","",IFERROR(VLOOKUP(TRIM(DATOS_FORMS!AM155),ESCALAS!$A$35:$B$41,2,0),"?"))</f>
        <v/>
      </c>
      <c r="AN155" s="22" t="str">
        <f>IF(DATOS_FORMS!AN155="","",IFERROR(VLOOKUP(TRIM(DATOS_FORMS!AN155),ESCALAS!$A$35:$B$41,2,0),"?"))</f>
        <v/>
      </c>
      <c r="AO155" s="22" t="str">
        <f>IF(DATOS_FORMS!AO155="","",IFERROR(VLOOKUP(TRIM(DATOS_FORMS!AO155),ESCALAS!$A$35:$B$41,2,0),"?"))</f>
        <v/>
      </c>
      <c r="AP155" s="22" t="str">
        <f>IF(DATOS_FORMS!AP155="","",IFERROR(VLOOKUP(TRIM(DATOS_FORMS!AP155),ESCALAS!$A$35:$B$41,2,0),"?"))</f>
        <v/>
      </c>
      <c r="AQ155" s="22" t="str">
        <f>IF(DATOS_FORMS!AQ155="","",IFERROR(VLOOKUP(TRIM(DATOS_FORMS!AQ155),ESCALAS!$A$35:$B$41,2,0),"?"))</f>
        <v/>
      </c>
      <c r="AR155" s="22" t="str">
        <f>IF(DATOS_FORMS!AR155="","",IFERROR(VLOOKUP(TRIM(DATOS_FORMS!AR155),ESCALAS!$A$35:$B$41,2,0),"?"))</f>
        <v/>
      </c>
      <c r="AS155" s="22" t="str">
        <f>IF(DATOS_FORMS!AS155="","",IFERROR(VLOOKUP(TRIM(DATOS_FORMS!AS155),ESCALAS!$A$35:$B$41,2,0),"?"))</f>
        <v/>
      </c>
      <c r="AT155" s="22" t="str">
        <f>IF(DATOS_FORMS!AT155="","",IFERROR(VLOOKUP(TRIM(DATOS_FORMS!AT155),ESCALAS!$A$35:$B$41,2,0),"?"))</f>
        <v/>
      </c>
      <c r="AU155" s="22" t="str">
        <f>IF(DATOS_FORMS!AU155="","",IFERROR(VLOOKUP(TRIM(DATOS_FORMS!AU155),ESCALAS!$A$35:$B$41,2,0),"?"))</f>
        <v/>
      </c>
      <c r="AV155" s="22" t="str">
        <f>IF(DATOS_FORMS!AV155="","",IFERROR(VLOOKUP(TRIM(DATOS_FORMS!AV155),ESCALAS!$A$46:$B$49,2,0),"?"))</f>
        <v/>
      </c>
      <c r="AW155" s="22" t="str">
        <f>IF(DATOS_FORMS!AW155="","",IFERROR(VLOOKUP(TRIM(DATOS_FORMS!AW155),ESCALAS!$A$46:$B$49,2,0),"?"))</f>
        <v/>
      </c>
      <c r="AX155" s="22" t="str">
        <f>IF(DATOS_FORMS!AX155="","",IFERROR(VLOOKUP(TRIM(DATOS_FORMS!AX155),ESCALAS!$A$46:$B$49,2,0),"?"))</f>
        <v/>
      </c>
      <c r="AY155" s="22" t="str">
        <f>IF(DATOS_FORMS!AY155="","",IFERROR(VLOOKUP(TRIM(DATOS_FORMS!AY155),ESCALAS!$A$46:$B$49,2,0),"?"))</f>
        <v/>
      </c>
      <c r="AZ155" s="22" t="str">
        <f>IF(DATOS_FORMS!AZ155="","",IFERROR(VLOOKUP(TRIM(DATOS_FORMS!AZ155),ESCALAS!$A$46:$B$49,2,0),"?"))</f>
        <v/>
      </c>
      <c r="BA155" s="22" t="str">
        <f>IF(DATOS_FORMS!BA155="","",IFERROR(VLOOKUP(TRIM(DATOS_FORMS!BA155),ESCALAS!$A$46:$B$49,2,0),"?"))</f>
        <v/>
      </c>
      <c r="BB155" s="22" t="str">
        <f>IF(DATOS_FORMS!BB155="","",IFERROR(VLOOKUP(TRIM(DATOS_FORMS!BB155),ESCALAS!$A$46:$B$49,2,0),"?"))</f>
        <v/>
      </c>
      <c r="BC155" s="22" t="str">
        <f>IF(DATOS_FORMS!BC155="","",IFERROR(VLOOKUP(TRIM(DATOS_FORMS!BC155),ESCALAS!$A$46:$B$49,2,0),"?"))</f>
        <v/>
      </c>
      <c r="BD155" s="22" t="str">
        <f>IF(DATOS_FORMS!BD155="","",IFERROR(VLOOKUP(TRIM(DATOS_FORMS!BD155),ESCALAS!$A$46:$B$49,2,0),"?"))</f>
        <v/>
      </c>
      <c r="BE155" s="22" t="str">
        <f>IF(DATOS_FORMS!BE155="","",IFERROR(VLOOKUP(TRIM(DATOS_FORMS!BE155),ESCALAS!$A$46:$B$49,2,0),"?"))</f>
        <v/>
      </c>
      <c r="BF155" s="22" t="str">
        <f>IF(DATOS_FORMS!BF155="","",IFERROR(VLOOKUP(TRIM(DATOS_FORMS!BF155),ESCALAS!$A$46:$B$49,2,0),"?"))</f>
        <v/>
      </c>
      <c r="BG155" s="22" t="str">
        <f>IF(DATOS_FORMS!BG155="","",IFERROR(VLOOKUP(TRIM(DATOS_FORMS!BG155),ESCALAS!$A$46:$B$49,2,0),"?"))</f>
        <v/>
      </c>
      <c r="BH155" s="22" t="str">
        <f>IF(DATOS_FORMS!BH155="","",IFERROR(VLOOKUP(TRIM(DATOS_FORMS!BH155),ESCALAS!$A$46:$B$49,2,0),"?"))</f>
        <v/>
      </c>
      <c r="BI155" s="22" t="str">
        <f>IF(DATOS_FORMS!BI155="","",IFERROR(VLOOKUP(TRIM(DATOS_FORMS!BI155),ESCALAS!$A$46:$B$49,2,0),"?"))</f>
        <v/>
      </c>
      <c r="BJ155" s="22" t="str">
        <f>IF(DATOS_FORMS!BJ155="","",IFERROR(VLOOKUP(TRIM(DATOS_FORMS!BJ155),ESCALAS!$A$46:$B$49,2,0),"?"))</f>
        <v/>
      </c>
    </row>
    <row r="156" spans="1:62" x14ac:dyDescent="0.25">
      <c r="A156" s="22" t="str">
        <f>IF(DATOS_FORMS!B156="","",ROW()-1)</f>
        <v/>
      </c>
      <c r="B156" s="22" t="str">
        <f>IF(DATOS_FORMS!B156="","",IFERROR(VALUE(TRIM(DATOS_FORMS!B156)),IFERROR(VALUE(LEFT(TRIM(DATOS_FORMS!B156),FIND(" ",TRIM(DATOS_FORMS!B156)&amp;" ")-1)),"?")))</f>
        <v/>
      </c>
      <c r="C156" s="22" t="str">
        <f>IF(DATOS_FORMS!C156="","",IFERROR(VLOOKUP(TRIM(DATOS_FORMS!C156),ESCALAS!$A$54:$B$55,2,0),"?"))</f>
        <v/>
      </c>
      <c r="D156" s="22" t="str">
        <f>IF(DATOS_FORMS!D156="","",IFERROR(VLOOKUP(TRIM(DATOS_FORMS!D156),ESCALAS!$A$67:$B$68,2,0),"?"))</f>
        <v/>
      </c>
      <c r="E156" s="23" t="str">
        <f>IF(DATOS_FORMS!E156="","",DATOS_FORMS!E156)</f>
        <v/>
      </c>
      <c r="F156" s="23" t="str">
        <f>IF(DATOS_FORMS!F156="","",DATOS_FORMS!F156)</f>
        <v/>
      </c>
      <c r="G156" s="22" t="str">
        <f>IF(DATOS_FORMS!G156="","",IFERROR(VLOOKUP(TRIM(DATOS_FORMS!G156),ESCALAS!$A$60:$B$62,2,0),"?"))</f>
        <v/>
      </c>
      <c r="H156" s="23" t="str">
        <f>IF(DATOS_FORMS!H156="","",DATOS_FORMS!H156)</f>
        <v/>
      </c>
      <c r="I156" s="22" t="str">
        <f>IF(DATOS_FORMS!I156="","",IFERROR(VLOOKUP(TRIM(DATOS_FORMS!I156),ESCALAS!$A$60:$B$62,2,0),"?"))</f>
        <v/>
      </c>
      <c r="J156" s="22" t="str">
        <f>IF(DATOS_FORMS!J156="","",IFERROR(VLOOKUP(TRIM(DATOS_FORMS!J156),ESCALAS!$A$73:$B$86,2,0),7))</f>
        <v/>
      </c>
      <c r="K156" s="22" t="str">
        <f>IF(DATOS_FORMS!K156="","",IFERROR(VLOOKUP(TRIM(DATOS_FORMS!K156),ESCALAS!$A$6:$B$12,2,0),"?"))</f>
        <v/>
      </c>
      <c r="L156" s="22" t="str">
        <f>IF(DATOS_FORMS!L156="","",IFERROR(VLOOKUP(TRIM(DATOS_FORMS!L156),ESCALAS!$A$6:$B$12,2,0),"?"))</f>
        <v/>
      </c>
      <c r="M156" s="22" t="str">
        <f>IF(DATOS_FORMS!M156="","",IFERROR(VLOOKUP(TRIM(DATOS_FORMS!M156),ESCALAS!$A$6:$B$12,2,0),"?"))</f>
        <v/>
      </c>
      <c r="N156" s="22" t="str">
        <f>IF(DATOS_FORMS!N156="","",IFERROR(VLOOKUP(TRIM(DATOS_FORMS!N156),ESCALAS!$A$6:$B$12,2,0),"?"))</f>
        <v/>
      </c>
      <c r="O156" s="22" t="str">
        <f>IF(DATOS_FORMS!O156="","",IFERROR(VLOOKUP(TRIM(DATOS_FORMS!O156),ESCALAS!$A$6:$B$12,2,0),"?"))</f>
        <v/>
      </c>
      <c r="P156" s="22" t="str">
        <f>IF(DATOS_FORMS!P156="","",IFERROR(VLOOKUP(TRIM(DATOS_FORMS!P156),ESCALAS!$A$6:$B$12,2,0),"?"))</f>
        <v/>
      </c>
      <c r="Q156" s="22" t="str">
        <f>IF(DATOS_FORMS!Q156="","",IFERROR(VLOOKUP(TRIM(DATOS_FORMS!Q156),ESCALAS!$A$6:$B$12,2,0),"?"))</f>
        <v/>
      </c>
      <c r="R156" s="22" t="str">
        <f>IF(DATOS_FORMS!R156="","",IFERROR(VLOOKUP(TRIM(DATOS_FORMS!R156),ESCALAS!$A$6:$B$12,2,0),"?"))</f>
        <v/>
      </c>
      <c r="S156" s="22" t="str">
        <f>IF(DATOS_FORMS!S156="","",IFERROR(VLOOKUP(TRIM(DATOS_FORMS!S156),ESCALAS!$A$6:$B$12,2,0),"?"))</f>
        <v/>
      </c>
      <c r="T156" s="22" t="str">
        <f>IF(DATOS_FORMS!T156="","",IFERROR(VLOOKUP(TRIM(DATOS_FORMS!T156),ESCALAS!$A$6:$B$12,2,0),"?"))</f>
        <v/>
      </c>
      <c r="U156" s="22" t="str">
        <f>IF(DATOS_FORMS!U156="","",IFERROR(VLOOKUP(TRIM(DATOS_FORMS!U156),ESCALAS!$A$17:$B$20,2,0),"?"))</f>
        <v/>
      </c>
      <c r="V156" s="22" t="str">
        <f>IF(DATOS_FORMS!V156="","",IFERROR(VLOOKUP(TRIM(DATOS_FORMS!V156),ESCALAS!$A$17:$B$20,2,0),"?"))</f>
        <v/>
      </c>
      <c r="W156" s="22" t="str">
        <f>IF(DATOS_FORMS!W156="","",IFERROR(VLOOKUP(TRIM(DATOS_FORMS!W156),ESCALAS!$A$17:$B$20,2,0),"?"))</f>
        <v/>
      </c>
      <c r="X156" s="22" t="str">
        <f>IF(DATOS_FORMS!X156="","",IFERROR(VLOOKUP(TRIM(DATOS_FORMS!X156),ESCALAS!$A$17:$B$20,2,0),"?"))</f>
        <v/>
      </c>
      <c r="Y156" s="22" t="str">
        <f>IF(DATOS_FORMS!Y156="","",IFERROR(VLOOKUP(TRIM(DATOS_FORMS!Y156),ESCALAS!$A$17:$B$20,2,0),"?"))</f>
        <v/>
      </c>
      <c r="Z156" s="22" t="str">
        <f>IF(DATOS_FORMS!Z156="","",IFERROR(VLOOKUP(TRIM(DATOS_FORMS!Z156),ESCALAS!$A$17:$B$20,2,0),"?"))</f>
        <v/>
      </c>
      <c r="AA156" s="22" t="str">
        <f>IF(DATOS_FORMS!AA156="","",IFERROR(VLOOKUP(TRIM(DATOS_FORMS!AA156),ESCALAS!$A$17:$B$20,2,0),"?"))</f>
        <v/>
      </c>
      <c r="AB156" s="22" t="str">
        <f>IF(DATOS_FORMS!AB156="","",IFERROR(VLOOKUP(TRIM(DATOS_FORMS!AB156),ESCALAS!$A$17:$B$20,2,0),"?"))</f>
        <v/>
      </c>
      <c r="AC156" s="22" t="str">
        <f>IF(DATOS_FORMS!AC156="","",IFERROR(VLOOKUP(TRIM(DATOS_FORMS!AC156),ESCALAS!$A$25:$B$30,2,0),"?"))</f>
        <v/>
      </c>
      <c r="AD156" s="22" t="str">
        <f>IF(DATOS_FORMS!AD156="","",IFERROR(VLOOKUP(TRIM(DATOS_FORMS!AD156),ESCALAS!$A$25:$B$30,2,0),"?"))</f>
        <v/>
      </c>
      <c r="AE156" s="22" t="str">
        <f>IF(DATOS_FORMS!AE156="","",IFERROR(VLOOKUP(TRIM(DATOS_FORMS!AE156),ESCALAS!$A$25:$B$30,2,0),"?"))</f>
        <v/>
      </c>
      <c r="AF156" s="22" t="str">
        <f>IF(DATOS_FORMS!AF156="","",IFERROR(VLOOKUP(TRIM(DATOS_FORMS!AF156),ESCALAS!$A$25:$B$30,2,0),"?"))</f>
        <v/>
      </c>
      <c r="AG156" s="22" t="str">
        <f>IF(DATOS_FORMS!AG156="","",IFERROR(VLOOKUP(TRIM(DATOS_FORMS!AG156),ESCALAS!$A$25:$B$30,2,0),"?"))</f>
        <v/>
      </c>
      <c r="AH156" s="22" t="str">
        <f>IF(DATOS_FORMS!AH156="","",IFERROR(VLOOKUP(TRIM(DATOS_FORMS!AH156),ESCALAS!$A$25:$B$30,2,0),"?"))</f>
        <v/>
      </c>
      <c r="AI156" s="22" t="str">
        <f>IF(DATOS_FORMS!AI156="","",IFERROR(VLOOKUP(TRIM(DATOS_FORMS!AI156),ESCALAS!$A$25:$B$30,2,0),"?"))</f>
        <v/>
      </c>
      <c r="AJ156" s="22" t="str">
        <f>IF(DATOS_FORMS!AJ156="","",IFERROR(VLOOKUP(TRIM(DATOS_FORMS!AJ156),ESCALAS!$A$25:$B$30,2,0),"?"))</f>
        <v/>
      </c>
      <c r="AK156" s="22" t="str">
        <f>IF(DATOS_FORMS!AK156="","",IFERROR(VLOOKUP(TRIM(DATOS_FORMS!AK156),ESCALAS!$A$25:$B$30,2,0),"?"))</f>
        <v/>
      </c>
      <c r="AL156" s="22" t="str">
        <f>IF(DATOS_FORMS!AL156="","",IFERROR(VLOOKUP(TRIM(DATOS_FORMS!AL156),ESCALAS!$A$25:$B$30,2,0),"?"))</f>
        <v/>
      </c>
      <c r="AM156" s="22" t="str">
        <f>IF(DATOS_FORMS!AM156="","",IFERROR(VLOOKUP(TRIM(DATOS_FORMS!AM156),ESCALAS!$A$35:$B$41,2,0),"?"))</f>
        <v/>
      </c>
      <c r="AN156" s="22" t="str">
        <f>IF(DATOS_FORMS!AN156="","",IFERROR(VLOOKUP(TRIM(DATOS_FORMS!AN156),ESCALAS!$A$35:$B$41,2,0),"?"))</f>
        <v/>
      </c>
      <c r="AO156" s="22" t="str">
        <f>IF(DATOS_FORMS!AO156="","",IFERROR(VLOOKUP(TRIM(DATOS_FORMS!AO156),ESCALAS!$A$35:$B$41,2,0),"?"))</f>
        <v/>
      </c>
      <c r="AP156" s="22" t="str">
        <f>IF(DATOS_FORMS!AP156="","",IFERROR(VLOOKUP(TRIM(DATOS_FORMS!AP156),ESCALAS!$A$35:$B$41,2,0),"?"))</f>
        <v/>
      </c>
      <c r="AQ156" s="22" t="str">
        <f>IF(DATOS_FORMS!AQ156="","",IFERROR(VLOOKUP(TRIM(DATOS_FORMS!AQ156),ESCALAS!$A$35:$B$41,2,0),"?"))</f>
        <v/>
      </c>
      <c r="AR156" s="22" t="str">
        <f>IF(DATOS_FORMS!AR156="","",IFERROR(VLOOKUP(TRIM(DATOS_FORMS!AR156),ESCALAS!$A$35:$B$41,2,0),"?"))</f>
        <v/>
      </c>
      <c r="AS156" s="22" t="str">
        <f>IF(DATOS_FORMS!AS156="","",IFERROR(VLOOKUP(TRIM(DATOS_FORMS!AS156),ESCALAS!$A$35:$B$41,2,0),"?"))</f>
        <v/>
      </c>
      <c r="AT156" s="22" t="str">
        <f>IF(DATOS_FORMS!AT156="","",IFERROR(VLOOKUP(TRIM(DATOS_FORMS!AT156),ESCALAS!$A$35:$B$41,2,0),"?"))</f>
        <v/>
      </c>
      <c r="AU156" s="22" t="str">
        <f>IF(DATOS_FORMS!AU156="","",IFERROR(VLOOKUP(TRIM(DATOS_FORMS!AU156),ESCALAS!$A$35:$B$41,2,0),"?"))</f>
        <v/>
      </c>
      <c r="AV156" s="22" t="str">
        <f>IF(DATOS_FORMS!AV156="","",IFERROR(VLOOKUP(TRIM(DATOS_FORMS!AV156),ESCALAS!$A$46:$B$49,2,0),"?"))</f>
        <v/>
      </c>
      <c r="AW156" s="22" t="str">
        <f>IF(DATOS_FORMS!AW156="","",IFERROR(VLOOKUP(TRIM(DATOS_FORMS!AW156),ESCALAS!$A$46:$B$49,2,0),"?"))</f>
        <v/>
      </c>
      <c r="AX156" s="22" t="str">
        <f>IF(DATOS_FORMS!AX156="","",IFERROR(VLOOKUP(TRIM(DATOS_FORMS!AX156),ESCALAS!$A$46:$B$49,2,0),"?"))</f>
        <v/>
      </c>
      <c r="AY156" s="22" t="str">
        <f>IF(DATOS_FORMS!AY156="","",IFERROR(VLOOKUP(TRIM(DATOS_FORMS!AY156),ESCALAS!$A$46:$B$49,2,0),"?"))</f>
        <v/>
      </c>
      <c r="AZ156" s="22" t="str">
        <f>IF(DATOS_FORMS!AZ156="","",IFERROR(VLOOKUP(TRIM(DATOS_FORMS!AZ156),ESCALAS!$A$46:$B$49,2,0),"?"))</f>
        <v/>
      </c>
      <c r="BA156" s="22" t="str">
        <f>IF(DATOS_FORMS!BA156="","",IFERROR(VLOOKUP(TRIM(DATOS_FORMS!BA156),ESCALAS!$A$46:$B$49,2,0),"?"))</f>
        <v/>
      </c>
      <c r="BB156" s="22" t="str">
        <f>IF(DATOS_FORMS!BB156="","",IFERROR(VLOOKUP(TRIM(DATOS_FORMS!BB156),ESCALAS!$A$46:$B$49,2,0),"?"))</f>
        <v/>
      </c>
      <c r="BC156" s="22" t="str">
        <f>IF(DATOS_FORMS!BC156="","",IFERROR(VLOOKUP(TRIM(DATOS_FORMS!BC156),ESCALAS!$A$46:$B$49,2,0),"?"))</f>
        <v/>
      </c>
      <c r="BD156" s="22" t="str">
        <f>IF(DATOS_FORMS!BD156="","",IFERROR(VLOOKUP(TRIM(DATOS_FORMS!BD156),ESCALAS!$A$46:$B$49,2,0),"?"))</f>
        <v/>
      </c>
      <c r="BE156" s="22" t="str">
        <f>IF(DATOS_FORMS!BE156="","",IFERROR(VLOOKUP(TRIM(DATOS_FORMS!BE156),ESCALAS!$A$46:$B$49,2,0),"?"))</f>
        <v/>
      </c>
      <c r="BF156" s="22" t="str">
        <f>IF(DATOS_FORMS!BF156="","",IFERROR(VLOOKUP(TRIM(DATOS_FORMS!BF156),ESCALAS!$A$46:$B$49,2,0),"?"))</f>
        <v/>
      </c>
      <c r="BG156" s="22" t="str">
        <f>IF(DATOS_FORMS!BG156="","",IFERROR(VLOOKUP(TRIM(DATOS_FORMS!BG156),ESCALAS!$A$46:$B$49,2,0),"?"))</f>
        <v/>
      </c>
      <c r="BH156" s="22" t="str">
        <f>IF(DATOS_FORMS!BH156="","",IFERROR(VLOOKUP(TRIM(DATOS_FORMS!BH156),ESCALAS!$A$46:$B$49,2,0),"?"))</f>
        <v/>
      </c>
      <c r="BI156" s="22" t="str">
        <f>IF(DATOS_FORMS!BI156="","",IFERROR(VLOOKUP(TRIM(DATOS_FORMS!BI156),ESCALAS!$A$46:$B$49,2,0),"?"))</f>
        <v/>
      </c>
      <c r="BJ156" s="22" t="str">
        <f>IF(DATOS_FORMS!BJ156="","",IFERROR(VLOOKUP(TRIM(DATOS_FORMS!BJ156),ESCALAS!$A$46:$B$49,2,0),"?"))</f>
        <v/>
      </c>
    </row>
    <row r="157" spans="1:62" x14ac:dyDescent="0.25">
      <c r="A157" s="22" t="str">
        <f>IF(DATOS_FORMS!B157="","",ROW()-1)</f>
        <v/>
      </c>
      <c r="B157" s="22" t="str">
        <f>IF(DATOS_FORMS!B157="","",IFERROR(VALUE(TRIM(DATOS_FORMS!B157)),IFERROR(VALUE(LEFT(TRIM(DATOS_FORMS!B157),FIND(" ",TRIM(DATOS_FORMS!B157)&amp;" ")-1)),"?")))</f>
        <v/>
      </c>
      <c r="C157" s="22" t="str">
        <f>IF(DATOS_FORMS!C157="","",IFERROR(VLOOKUP(TRIM(DATOS_FORMS!C157),ESCALAS!$A$54:$B$55,2,0),"?"))</f>
        <v/>
      </c>
      <c r="D157" s="22" t="str">
        <f>IF(DATOS_FORMS!D157="","",IFERROR(VLOOKUP(TRIM(DATOS_FORMS!D157),ESCALAS!$A$67:$B$68,2,0),"?"))</f>
        <v/>
      </c>
      <c r="E157" s="23" t="str">
        <f>IF(DATOS_FORMS!E157="","",DATOS_FORMS!E157)</f>
        <v/>
      </c>
      <c r="F157" s="23" t="str">
        <f>IF(DATOS_FORMS!F157="","",DATOS_FORMS!F157)</f>
        <v/>
      </c>
      <c r="G157" s="22" t="str">
        <f>IF(DATOS_FORMS!G157="","",IFERROR(VLOOKUP(TRIM(DATOS_FORMS!G157),ESCALAS!$A$60:$B$62,2,0),"?"))</f>
        <v/>
      </c>
      <c r="H157" s="23" t="str">
        <f>IF(DATOS_FORMS!H157="","",DATOS_FORMS!H157)</f>
        <v/>
      </c>
      <c r="I157" s="22" t="str">
        <f>IF(DATOS_FORMS!I157="","",IFERROR(VLOOKUP(TRIM(DATOS_FORMS!I157),ESCALAS!$A$60:$B$62,2,0),"?"))</f>
        <v/>
      </c>
      <c r="J157" s="22" t="str">
        <f>IF(DATOS_FORMS!J157="","",IFERROR(VLOOKUP(TRIM(DATOS_FORMS!J157),ESCALAS!$A$73:$B$86,2,0),7))</f>
        <v/>
      </c>
      <c r="K157" s="22" t="str">
        <f>IF(DATOS_FORMS!K157="","",IFERROR(VLOOKUP(TRIM(DATOS_FORMS!K157),ESCALAS!$A$6:$B$12,2,0),"?"))</f>
        <v/>
      </c>
      <c r="L157" s="22" t="str">
        <f>IF(DATOS_FORMS!L157="","",IFERROR(VLOOKUP(TRIM(DATOS_FORMS!L157),ESCALAS!$A$6:$B$12,2,0),"?"))</f>
        <v/>
      </c>
      <c r="M157" s="22" t="str">
        <f>IF(DATOS_FORMS!M157="","",IFERROR(VLOOKUP(TRIM(DATOS_FORMS!M157),ESCALAS!$A$6:$B$12,2,0),"?"))</f>
        <v/>
      </c>
      <c r="N157" s="22" t="str">
        <f>IF(DATOS_FORMS!N157="","",IFERROR(VLOOKUP(TRIM(DATOS_FORMS!N157),ESCALAS!$A$6:$B$12,2,0),"?"))</f>
        <v/>
      </c>
      <c r="O157" s="22" t="str">
        <f>IF(DATOS_FORMS!O157="","",IFERROR(VLOOKUP(TRIM(DATOS_FORMS!O157),ESCALAS!$A$6:$B$12,2,0),"?"))</f>
        <v/>
      </c>
      <c r="P157" s="22" t="str">
        <f>IF(DATOS_FORMS!P157="","",IFERROR(VLOOKUP(TRIM(DATOS_FORMS!P157),ESCALAS!$A$6:$B$12,2,0),"?"))</f>
        <v/>
      </c>
      <c r="Q157" s="22" t="str">
        <f>IF(DATOS_FORMS!Q157="","",IFERROR(VLOOKUP(TRIM(DATOS_FORMS!Q157),ESCALAS!$A$6:$B$12,2,0),"?"))</f>
        <v/>
      </c>
      <c r="R157" s="22" t="str">
        <f>IF(DATOS_FORMS!R157="","",IFERROR(VLOOKUP(TRIM(DATOS_FORMS!R157),ESCALAS!$A$6:$B$12,2,0),"?"))</f>
        <v/>
      </c>
      <c r="S157" s="22" t="str">
        <f>IF(DATOS_FORMS!S157="","",IFERROR(VLOOKUP(TRIM(DATOS_FORMS!S157),ESCALAS!$A$6:$B$12,2,0),"?"))</f>
        <v/>
      </c>
      <c r="T157" s="22" t="str">
        <f>IF(DATOS_FORMS!T157="","",IFERROR(VLOOKUP(TRIM(DATOS_FORMS!T157),ESCALAS!$A$6:$B$12,2,0),"?"))</f>
        <v/>
      </c>
      <c r="U157" s="22" t="str">
        <f>IF(DATOS_FORMS!U157="","",IFERROR(VLOOKUP(TRIM(DATOS_FORMS!U157),ESCALAS!$A$17:$B$20,2,0),"?"))</f>
        <v/>
      </c>
      <c r="V157" s="22" t="str">
        <f>IF(DATOS_FORMS!V157="","",IFERROR(VLOOKUP(TRIM(DATOS_FORMS!V157),ESCALAS!$A$17:$B$20,2,0),"?"))</f>
        <v/>
      </c>
      <c r="W157" s="22" t="str">
        <f>IF(DATOS_FORMS!W157="","",IFERROR(VLOOKUP(TRIM(DATOS_FORMS!W157),ESCALAS!$A$17:$B$20,2,0),"?"))</f>
        <v/>
      </c>
      <c r="X157" s="22" t="str">
        <f>IF(DATOS_FORMS!X157="","",IFERROR(VLOOKUP(TRIM(DATOS_FORMS!X157),ESCALAS!$A$17:$B$20,2,0),"?"))</f>
        <v/>
      </c>
      <c r="Y157" s="22" t="str">
        <f>IF(DATOS_FORMS!Y157="","",IFERROR(VLOOKUP(TRIM(DATOS_FORMS!Y157),ESCALAS!$A$17:$B$20,2,0),"?"))</f>
        <v/>
      </c>
      <c r="Z157" s="22" t="str">
        <f>IF(DATOS_FORMS!Z157="","",IFERROR(VLOOKUP(TRIM(DATOS_FORMS!Z157),ESCALAS!$A$17:$B$20,2,0),"?"))</f>
        <v/>
      </c>
      <c r="AA157" s="22" t="str">
        <f>IF(DATOS_FORMS!AA157="","",IFERROR(VLOOKUP(TRIM(DATOS_FORMS!AA157),ESCALAS!$A$17:$B$20,2,0),"?"))</f>
        <v/>
      </c>
      <c r="AB157" s="22" t="str">
        <f>IF(DATOS_FORMS!AB157="","",IFERROR(VLOOKUP(TRIM(DATOS_FORMS!AB157),ESCALAS!$A$17:$B$20,2,0),"?"))</f>
        <v/>
      </c>
      <c r="AC157" s="22" t="str">
        <f>IF(DATOS_FORMS!AC157="","",IFERROR(VLOOKUP(TRIM(DATOS_FORMS!AC157),ESCALAS!$A$25:$B$30,2,0),"?"))</f>
        <v/>
      </c>
      <c r="AD157" s="22" t="str">
        <f>IF(DATOS_FORMS!AD157="","",IFERROR(VLOOKUP(TRIM(DATOS_FORMS!AD157),ESCALAS!$A$25:$B$30,2,0),"?"))</f>
        <v/>
      </c>
      <c r="AE157" s="22" t="str">
        <f>IF(DATOS_FORMS!AE157="","",IFERROR(VLOOKUP(TRIM(DATOS_FORMS!AE157),ESCALAS!$A$25:$B$30,2,0),"?"))</f>
        <v/>
      </c>
      <c r="AF157" s="22" t="str">
        <f>IF(DATOS_FORMS!AF157="","",IFERROR(VLOOKUP(TRIM(DATOS_FORMS!AF157),ESCALAS!$A$25:$B$30,2,0),"?"))</f>
        <v/>
      </c>
      <c r="AG157" s="22" t="str">
        <f>IF(DATOS_FORMS!AG157="","",IFERROR(VLOOKUP(TRIM(DATOS_FORMS!AG157),ESCALAS!$A$25:$B$30,2,0),"?"))</f>
        <v/>
      </c>
      <c r="AH157" s="22" t="str">
        <f>IF(DATOS_FORMS!AH157="","",IFERROR(VLOOKUP(TRIM(DATOS_FORMS!AH157),ESCALAS!$A$25:$B$30,2,0),"?"))</f>
        <v/>
      </c>
      <c r="AI157" s="22" t="str">
        <f>IF(DATOS_FORMS!AI157="","",IFERROR(VLOOKUP(TRIM(DATOS_FORMS!AI157),ESCALAS!$A$25:$B$30,2,0),"?"))</f>
        <v/>
      </c>
      <c r="AJ157" s="22" t="str">
        <f>IF(DATOS_FORMS!AJ157="","",IFERROR(VLOOKUP(TRIM(DATOS_FORMS!AJ157),ESCALAS!$A$25:$B$30,2,0),"?"))</f>
        <v/>
      </c>
      <c r="AK157" s="22" t="str">
        <f>IF(DATOS_FORMS!AK157="","",IFERROR(VLOOKUP(TRIM(DATOS_FORMS!AK157),ESCALAS!$A$25:$B$30,2,0),"?"))</f>
        <v/>
      </c>
      <c r="AL157" s="22" t="str">
        <f>IF(DATOS_FORMS!AL157="","",IFERROR(VLOOKUP(TRIM(DATOS_FORMS!AL157),ESCALAS!$A$25:$B$30,2,0),"?"))</f>
        <v/>
      </c>
      <c r="AM157" s="22" t="str">
        <f>IF(DATOS_FORMS!AM157="","",IFERROR(VLOOKUP(TRIM(DATOS_FORMS!AM157),ESCALAS!$A$35:$B$41,2,0),"?"))</f>
        <v/>
      </c>
      <c r="AN157" s="22" t="str">
        <f>IF(DATOS_FORMS!AN157="","",IFERROR(VLOOKUP(TRIM(DATOS_FORMS!AN157),ESCALAS!$A$35:$B$41,2,0),"?"))</f>
        <v/>
      </c>
      <c r="AO157" s="22" t="str">
        <f>IF(DATOS_FORMS!AO157="","",IFERROR(VLOOKUP(TRIM(DATOS_FORMS!AO157),ESCALAS!$A$35:$B$41,2,0),"?"))</f>
        <v/>
      </c>
      <c r="AP157" s="22" t="str">
        <f>IF(DATOS_FORMS!AP157="","",IFERROR(VLOOKUP(TRIM(DATOS_FORMS!AP157),ESCALAS!$A$35:$B$41,2,0),"?"))</f>
        <v/>
      </c>
      <c r="AQ157" s="22" t="str">
        <f>IF(DATOS_FORMS!AQ157="","",IFERROR(VLOOKUP(TRIM(DATOS_FORMS!AQ157),ESCALAS!$A$35:$B$41,2,0),"?"))</f>
        <v/>
      </c>
      <c r="AR157" s="22" t="str">
        <f>IF(DATOS_FORMS!AR157="","",IFERROR(VLOOKUP(TRIM(DATOS_FORMS!AR157),ESCALAS!$A$35:$B$41,2,0),"?"))</f>
        <v/>
      </c>
      <c r="AS157" s="22" t="str">
        <f>IF(DATOS_FORMS!AS157="","",IFERROR(VLOOKUP(TRIM(DATOS_FORMS!AS157),ESCALAS!$A$35:$B$41,2,0),"?"))</f>
        <v/>
      </c>
      <c r="AT157" s="22" t="str">
        <f>IF(DATOS_FORMS!AT157="","",IFERROR(VLOOKUP(TRIM(DATOS_FORMS!AT157),ESCALAS!$A$35:$B$41,2,0),"?"))</f>
        <v/>
      </c>
      <c r="AU157" s="22" t="str">
        <f>IF(DATOS_FORMS!AU157="","",IFERROR(VLOOKUP(TRIM(DATOS_FORMS!AU157),ESCALAS!$A$35:$B$41,2,0),"?"))</f>
        <v/>
      </c>
      <c r="AV157" s="22" t="str">
        <f>IF(DATOS_FORMS!AV157="","",IFERROR(VLOOKUP(TRIM(DATOS_FORMS!AV157),ESCALAS!$A$46:$B$49,2,0),"?"))</f>
        <v/>
      </c>
      <c r="AW157" s="22" t="str">
        <f>IF(DATOS_FORMS!AW157="","",IFERROR(VLOOKUP(TRIM(DATOS_FORMS!AW157),ESCALAS!$A$46:$B$49,2,0),"?"))</f>
        <v/>
      </c>
      <c r="AX157" s="22" t="str">
        <f>IF(DATOS_FORMS!AX157="","",IFERROR(VLOOKUP(TRIM(DATOS_FORMS!AX157),ESCALAS!$A$46:$B$49,2,0),"?"))</f>
        <v/>
      </c>
      <c r="AY157" s="22" t="str">
        <f>IF(DATOS_FORMS!AY157="","",IFERROR(VLOOKUP(TRIM(DATOS_FORMS!AY157),ESCALAS!$A$46:$B$49,2,0),"?"))</f>
        <v/>
      </c>
      <c r="AZ157" s="22" t="str">
        <f>IF(DATOS_FORMS!AZ157="","",IFERROR(VLOOKUP(TRIM(DATOS_FORMS!AZ157),ESCALAS!$A$46:$B$49,2,0),"?"))</f>
        <v/>
      </c>
      <c r="BA157" s="22" t="str">
        <f>IF(DATOS_FORMS!BA157="","",IFERROR(VLOOKUP(TRIM(DATOS_FORMS!BA157),ESCALAS!$A$46:$B$49,2,0),"?"))</f>
        <v/>
      </c>
      <c r="BB157" s="22" t="str">
        <f>IF(DATOS_FORMS!BB157="","",IFERROR(VLOOKUP(TRIM(DATOS_FORMS!BB157),ESCALAS!$A$46:$B$49,2,0),"?"))</f>
        <v/>
      </c>
      <c r="BC157" s="22" t="str">
        <f>IF(DATOS_FORMS!BC157="","",IFERROR(VLOOKUP(TRIM(DATOS_FORMS!BC157),ESCALAS!$A$46:$B$49,2,0),"?"))</f>
        <v/>
      </c>
      <c r="BD157" s="22" t="str">
        <f>IF(DATOS_FORMS!BD157="","",IFERROR(VLOOKUP(TRIM(DATOS_FORMS!BD157),ESCALAS!$A$46:$B$49,2,0),"?"))</f>
        <v/>
      </c>
      <c r="BE157" s="22" t="str">
        <f>IF(DATOS_FORMS!BE157="","",IFERROR(VLOOKUP(TRIM(DATOS_FORMS!BE157),ESCALAS!$A$46:$B$49,2,0),"?"))</f>
        <v/>
      </c>
      <c r="BF157" s="22" t="str">
        <f>IF(DATOS_FORMS!BF157="","",IFERROR(VLOOKUP(TRIM(DATOS_FORMS!BF157),ESCALAS!$A$46:$B$49,2,0),"?"))</f>
        <v/>
      </c>
      <c r="BG157" s="22" t="str">
        <f>IF(DATOS_FORMS!BG157="","",IFERROR(VLOOKUP(TRIM(DATOS_FORMS!BG157),ESCALAS!$A$46:$B$49,2,0),"?"))</f>
        <v/>
      </c>
      <c r="BH157" s="22" t="str">
        <f>IF(DATOS_FORMS!BH157="","",IFERROR(VLOOKUP(TRIM(DATOS_FORMS!BH157),ESCALAS!$A$46:$B$49,2,0),"?"))</f>
        <v/>
      </c>
      <c r="BI157" s="22" t="str">
        <f>IF(DATOS_FORMS!BI157="","",IFERROR(VLOOKUP(TRIM(DATOS_FORMS!BI157),ESCALAS!$A$46:$B$49,2,0),"?"))</f>
        <v/>
      </c>
      <c r="BJ157" s="22" t="str">
        <f>IF(DATOS_FORMS!BJ157="","",IFERROR(VLOOKUP(TRIM(DATOS_FORMS!BJ157),ESCALAS!$A$46:$B$49,2,0),"?"))</f>
        <v/>
      </c>
    </row>
    <row r="158" spans="1:62" x14ac:dyDescent="0.25">
      <c r="A158" s="22" t="str">
        <f>IF(DATOS_FORMS!B158="","",ROW()-1)</f>
        <v/>
      </c>
      <c r="B158" s="22" t="str">
        <f>IF(DATOS_FORMS!B158="","",IFERROR(VALUE(TRIM(DATOS_FORMS!B158)),IFERROR(VALUE(LEFT(TRIM(DATOS_FORMS!B158),FIND(" ",TRIM(DATOS_FORMS!B158)&amp;" ")-1)),"?")))</f>
        <v/>
      </c>
      <c r="C158" s="22" t="str">
        <f>IF(DATOS_FORMS!C158="","",IFERROR(VLOOKUP(TRIM(DATOS_FORMS!C158),ESCALAS!$A$54:$B$55,2,0),"?"))</f>
        <v/>
      </c>
      <c r="D158" s="22" t="str">
        <f>IF(DATOS_FORMS!D158="","",IFERROR(VLOOKUP(TRIM(DATOS_FORMS!D158),ESCALAS!$A$67:$B$68,2,0),"?"))</f>
        <v/>
      </c>
      <c r="E158" s="23" t="str">
        <f>IF(DATOS_FORMS!E158="","",DATOS_FORMS!E158)</f>
        <v/>
      </c>
      <c r="F158" s="23" t="str">
        <f>IF(DATOS_FORMS!F158="","",DATOS_FORMS!F158)</f>
        <v/>
      </c>
      <c r="G158" s="22" t="str">
        <f>IF(DATOS_FORMS!G158="","",IFERROR(VLOOKUP(TRIM(DATOS_FORMS!G158),ESCALAS!$A$60:$B$62,2,0),"?"))</f>
        <v/>
      </c>
      <c r="H158" s="23" t="str">
        <f>IF(DATOS_FORMS!H158="","",DATOS_FORMS!H158)</f>
        <v/>
      </c>
      <c r="I158" s="22" t="str">
        <f>IF(DATOS_FORMS!I158="","",IFERROR(VLOOKUP(TRIM(DATOS_FORMS!I158),ESCALAS!$A$60:$B$62,2,0),"?"))</f>
        <v/>
      </c>
      <c r="J158" s="22" t="str">
        <f>IF(DATOS_FORMS!J158="","",IFERROR(VLOOKUP(TRIM(DATOS_FORMS!J158),ESCALAS!$A$73:$B$86,2,0),7))</f>
        <v/>
      </c>
      <c r="K158" s="22" t="str">
        <f>IF(DATOS_FORMS!K158="","",IFERROR(VLOOKUP(TRIM(DATOS_FORMS!K158),ESCALAS!$A$6:$B$12,2,0),"?"))</f>
        <v/>
      </c>
      <c r="L158" s="22" t="str">
        <f>IF(DATOS_FORMS!L158="","",IFERROR(VLOOKUP(TRIM(DATOS_FORMS!L158),ESCALAS!$A$6:$B$12,2,0),"?"))</f>
        <v/>
      </c>
      <c r="M158" s="22" t="str">
        <f>IF(DATOS_FORMS!M158="","",IFERROR(VLOOKUP(TRIM(DATOS_FORMS!M158),ESCALAS!$A$6:$B$12,2,0),"?"))</f>
        <v/>
      </c>
      <c r="N158" s="22" t="str">
        <f>IF(DATOS_FORMS!N158="","",IFERROR(VLOOKUP(TRIM(DATOS_FORMS!N158),ESCALAS!$A$6:$B$12,2,0),"?"))</f>
        <v/>
      </c>
      <c r="O158" s="22" t="str">
        <f>IF(DATOS_FORMS!O158="","",IFERROR(VLOOKUP(TRIM(DATOS_FORMS!O158),ESCALAS!$A$6:$B$12,2,0),"?"))</f>
        <v/>
      </c>
      <c r="P158" s="22" t="str">
        <f>IF(DATOS_FORMS!P158="","",IFERROR(VLOOKUP(TRIM(DATOS_FORMS!P158),ESCALAS!$A$6:$B$12,2,0),"?"))</f>
        <v/>
      </c>
      <c r="Q158" s="22" t="str">
        <f>IF(DATOS_FORMS!Q158="","",IFERROR(VLOOKUP(TRIM(DATOS_FORMS!Q158),ESCALAS!$A$6:$B$12,2,0),"?"))</f>
        <v/>
      </c>
      <c r="R158" s="22" t="str">
        <f>IF(DATOS_FORMS!R158="","",IFERROR(VLOOKUP(TRIM(DATOS_FORMS!R158),ESCALAS!$A$6:$B$12,2,0),"?"))</f>
        <v/>
      </c>
      <c r="S158" s="22" t="str">
        <f>IF(DATOS_FORMS!S158="","",IFERROR(VLOOKUP(TRIM(DATOS_FORMS!S158),ESCALAS!$A$6:$B$12,2,0),"?"))</f>
        <v/>
      </c>
      <c r="T158" s="22" t="str">
        <f>IF(DATOS_FORMS!T158="","",IFERROR(VLOOKUP(TRIM(DATOS_FORMS!T158),ESCALAS!$A$6:$B$12,2,0),"?"))</f>
        <v/>
      </c>
      <c r="U158" s="22" t="str">
        <f>IF(DATOS_FORMS!U158="","",IFERROR(VLOOKUP(TRIM(DATOS_FORMS!U158),ESCALAS!$A$17:$B$20,2,0),"?"))</f>
        <v/>
      </c>
      <c r="V158" s="22" t="str">
        <f>IF(DATOS_FORMS!V158="","",IFERROR(VLOOKUP(TRIM(DATOS_FORMS!V158),ESCALAS!$A$17:$B$20,2,0),"?"))</f>
        <v/>
      </c>
      <c r="W158" s="22" t="str">
        <f>IF(DATOS_FORMS!W158="","",IFERROR(VLOOKUP(TRIM(DATOS_FORMS!W158),ESCALAS!$A$17:$B$20,2,0),"?"))</f>
        <v/>
      </c>
      <c r="X158" s="22" t="str">
        <f>IF(DATOS_FORMS!X158="","",IFERROR(VLOOKUP(TRIM(DATOS_FORMS!X158),ESCALAS!$A$17:$B$20,2,0),"?"))</f>
        <v/>
      </c>
      <c r="Y158" s="22" t="str">
        <f>IF(DATOS_FORMS!Y158="","",IFERROR(VLOOKUP(TRIM(DATOS_FORMS!Y158),ESCALAS!$A$17:$B$20,2,0),"?"))</f>
        <v/>
      </c>
      <c r="Z158" s="22" t="str">
        <f>IF(DATOS_FORMS!Z158="","",IFERROR(VLOOKUP(TRIM(DATOS_FORMS!Z158),ESCALAS!$A$17:$B$20,2,0),"?"))</f>
        <v/>
      </c>
      <c r="AA158" s="22" t="str">
        <f>IF(DATOS_FORMS!AA158="","",IFERROR(VLOOKUP(TRIM(DATOS_FORMS!AA158),ESCALAS!$A$17:$B$20,2,0),"?"))</f>
        <v/>
      </c>
      <c r="AB158" s="22" t="str">
        <f>IF(DATOS_FORMS!AB158="","",IFERROR(VLOOKUP(TRIM(DATOS_FORMS!AB158),ESCALAS!$A$17:$B$20,2,0),"?"))</f>
        <v/>
      </c>
      <c r="AC158" s="22" t="str">
        <f>IF(DATOS_FORMS!AC158="","",IFERROR(VLOOKUP(TRIM(DATOS_FORMS!AC158),ESCALAS!$A$25:$B$30,2,0),"?"))</f>
        <v/>
      </c>
      <c r="AD158" s="22" t="str">
        <f>IF(DATOS_FORMS!AD158="","",IFERROR(VLOOKUP(TRIM(DATOS_FORMS!AD158),ESCALAS!$A$25:$B$30,2,0),"?"))</f>
        <v/>
      </c>
      <c r="AE158" s="22" t="str">
        <f>IF(DATOS_FORMS!AE158="","",IFERROR(VLOOKUP(TRIM(DATOS_FORMS!AE158),ESCALAS!$A$25:$B$30,2,0),"?"))</f>
        <v/>
      </c>
      <c r="AF158" s="22" t="str">
        <f>IF(DATOS_FORMS!AF158="","",IFERROR(VLOOKUP(TRIM(DATOS_FORMS!AF158),ESCALAS!$A$25:$B$30,2,0),"?"))</f>
        <v/>
      </c>
      <c r="AG158" s="22" t="str">
        <f>IF(DATOS_FORMS!AG158="","",IFERROR(VLOOKUP(TRIM(DATOS_FORMS!AG158),ESCALAS!$A$25:$B$30,2,0),"?"))</f>
        <v/>
      </c>
      <c r="AH158" s="22" t="str">
        <f>IF(DATOS_FORMS!AH158="","",IFERROR(VLOOKUP(TRIM(DATOS_FORMS!AH158),ESCALAS!$A$25:$B$30,2,0),"?"))</f>
        <v/>
      </c>
      <c r="AI158" s="22" t="str">
        <f>IF(DATOS_FORMS!AI158="","",IFERROR(VLOOKUP(TRIM(DATOS_FORMS!AI158),ESCALAS!$A$25:$B$30,2,0),"?"))</f>
        <v/>
      </c>
      <c r="AJ158" s="22" t="str">
        <f>IF(DATOS_FORMS!AJ158="","",IFERROR(VLOOKUP(TRIM(DATOS_FORMS!AJ158),ESCALAS!$A$25:$B$30,2,0),"?"))</f>
        <v/>
      </c>
      <c r="AK158" s="22" t="str">
        <f>IF(DATOS_FORMS!AK158="","",IFERROR(VLOOKUP(TRIM(DATOS_FORMS!AK158),ESCALAS!$A$25:$B$30,2,0),"?"))</f>
        <v/>
      </c>
      <c r="AL158" s="22" t="str">
        <f>IF(DATOS_FORMS!AL158="","",IFERROR(VLOOKUP(TRIM(DATOS_FORMS!AL158),ESCALAS!$A$25:$B$30,2,0),"?"))</f>
        <v/>
      </c>
      <c r="AM158" s="22" t="str">
        <f>IF(DATOS_FORMS!AM158="","",IFERROR(VLOOKUP(TRIM(DATOS_FORMS!AM158),ESCALAS!$A$35:$B$41,2,0),"?"))</f>
        <v/>
      </c>
      <c r="AN158" s="22" t="str">
        <f>IF(DATOS_FORMS!AN158="","",IFERROR(VLOOKUP(TRIM(DATOS_FORMS!AN158),ESCALAS!$A$35:$B$41,2,0),"?"))</f>
        <v/>
      </c>
      <c r="AO158" s="22" t="str">
        <f>IF(DATOS_FORMS!AO158="","",IFERROR(VLOOKUP(TRIM(DATOS_FORMS!AO158),ESCALAS!$A$35:$B$41,2,0),"?"))</f>
        <v/>
      </c>
      <c r="AP158" s="22" t="str">
        <f>IF(DATOS_FORMS!AP158="","",IFERROR(VLOOKUP(TRIM(DATOS_FORMS!AP158),ESCALAS!$A$35:$B$41,2,0),"?"))</f>
        <v/>
      </c>
      <c r="AQ158" s="22" t="str">
        <f>IF(DATOS_FORMS!AQ158="","",IFERROR(VLOOKUP(TRIM(DATOS_FORMS!AQ158),ESCALAS!$A$35:$B$41,2,0),"?"))</f>
        <v/>
      </c>
      <c r="AR158" s="22" t="str">
        <f>IF(DATOS_FORMS!AR158="","",IFERROR(VLOOKUP(TRIM(DATOS_FORMS!AR158),ESCALAS!$A$35:$B$41,2,0),"?"))</f>
        <v/>
      </c>
      <c r="AS158" s="22" t="str">
        <f>IF(DATOS_FORMS!AS158="","",IFERROR(VLOOKUP(TRIM(DATOS_FORMS!AS158),ESCALAS!$A$35:$B$41,2,0),"?"))</f>
        <v/>
      </c>
      <c r="AT158" s="22" t="str">
        <f>IF(DATOS_FORMS!AT158="","",IFERROR(VLOOKUP(TRIM(DATOS_FORMS!AT158),ESCALAS!$A$35:$B$41,2,0),"?"))</f>
        <v/>
      </c>
      <c r="AU158" s="22" t="str">
        <f>IF(DATOS_FORMS!AU158="","",IFERROR(VLOOKUP(TRIM(DATOS_FORMS!AU158),ESCALAS!$A$35:$B$41,2,0),"?"))</f>
        <v/>
      </c>
      <c r="AV158" s="22" t="str">
        <f>IF(DATOS_FORMS!AV158="","",IFERROR(VLOOKUP(TRIM(DATOS_FORMS!AV158),ESCALAS!$A$46:$B$49,2,0),"?"))</f>
        <v/>
      </c>
      <c r="AW158" s="22" t="str">
        <f>IF(DATOS_FORMS!AW158="","",IFERROR(VLOOKUP(TRIM(DATOS_FORMS!AW158),ESCALAS!$A$46:$B$49,2,0),"?"))</f>
        <v/>
      </c>
      <c r="AX158" s="22" t="str">
        <f>IF(DATOS_FORMS!AX158="","",IFERROR(VLOOKUP(TRIM(DATOS_FORMS!AX158),ESCALAS!$A$46:$B$49,2,0),"?"))</f>
        <v/>
      </c>
      <c r="AY158" s="22" t="str">
        <f>IF(DATOS_FORMS!AY158="","",IFERROR(VLOOKUP(TRIM(DATOS_FORMS!AY158),ESCALAS!$A$46:$B$49,2,0),"?"))</f>
        <v/>
      </c>
      <c r="AZ158" s="22" t="str">
        <f>IF(DATOS_FORMS!AZ158="","",IFERROR(VLOOKUP(TRIM(DATOS_FORMS!AZ158),ESCALAS!$A$46:$B$49,2,0),"?"))</f>
        <v/>
      </c>
      <c r="BA158" s="22" t="str">
        <f>IF(DATOS_FORMS!BA158="","",IFERROR(VLOOKUP(TRIM(DATOS_FORMS!BA158),ESCALAS!$A$46:$B$49,2,0),"?"))</f>
        <v/>
      </c>
      <c r="BB158" s="22" t="str">
        <f>IF(DATOS_FORMS!BB158="","",IFERROR(VLOOKUP(TRIM(DATOS_FORMS!BB158),ESCALAS!$A$46:$B$49,2,0),"?"))</f>
        <v/>
      </c>
      <c r="BC158" s="22" t="str">
        <f>IF(DATOS_FORMS!BC158="","",IFERROR(VLOOKUP(TRIM(DATOS_FORMS!BC158),ESCALAS!$A$46:$B$49,2,0),"?"))</f>
        <v/>
      </c>
      <c r="BD158" s="22" t="str">
        <f>IF(DATOS_FORMS!BD158="","",IFERROR(VLOOKUP(TRIM(DATOS_FORMS!BD158),ESCALAS!$A$46:$B$49,2,0),"?"))</f>
        <v/>
      </c>
      <c r="BE158" s="22" t="str">
        <f>IF(DATOS_FORMS!BE158="","",IFERROR(VLOOKUP(TRIM(DATOS_FORMS!BE158),ESCALAS!$A$46:$B$49,2,0),"?"))</f>
        <v/>
      </c>
      <c r="BF158" s="22" t="str">
        <f>IF(DATOS_FORMS!BF158="","",IFERROR(VLOOKUP(TRIM(DATOS_FORMS!BF158),ESCALAS!$A$46:$B$49,2,0),"?"))</f>
        <v/>
      </c>
      <c r="BG158" s="22" t="str">
        <f>IF(DATOS_FORMS!BG158="","",IFERROR(VLOOKUP(TRIM(DATOS_FORMS!BG158),ESCALAS!$A$46:$B$49,2,0),"?"))</f>
        <v/>
      </c>
      <c r="BH158" s="22" t="str">
        <f>IF(DATOS_FORMS!BH158="","",IFERROR(VLOOKUP(TRIM(DATOS_FORMS!BH158),ESCALAS!$A$46:$B$49,2,0),"?"))</f>
        <v/>
      </c>
      <c r="BI158" s="22" t="str">
        <f>IF(DATOS_FORMS!BI158="","",IFERROR(VLOOKUP(TRIM(DATOS_FORMS!BI158),ESCALAS!$A$46:$B$49,2,0),"?"))</f>
        <v/>
      </c>
      <c r="BJ158" s="22" t="str">
        <f>IF(DATOS_FORMS!BJ158="","",IFERROR(VLOOKUP(TRIM(DATOS_FORMS!BJ158),ESCALAS!$A$46:$B$49,2,0),"?"))</f>
        <v/>
      </c>
    </row>
    <row r="159" spans="1:62" x14ac:dyDescent="0.25">
      <c r="A159" s="22" t="str">
        <f>IF(DATOS_FORMS!B159="","",ROW()-1)</f>
        <v/>
      </c>
      <c r="B159" s="22" t="str">
        <f>IF(DATOS_FORMS!B159="","",IFERROR(VALUE(TRIM(DATOS_FORMS!B159)),IFERROR(VALUE(LEFT(TRIM(DATOS_FORMS!B159),FIND(" ",TRIM(DATOS_FORMS!B159)&amp;" ")-1)),"?")))</f>
        <v/>
      </c>
      <c r="C159" s="22" t="str">
        <f>IF(DATOS_FORMS!C159="","",IFERROR(VLOOKUP(TRIM(DATOS_FORMS!C159),ESCALAS!$A$54:$B$55,2,0),"?"))</f>
        <v/>
      </c>
      <c r="D159" s="22" t="str">
        <f>IF(DATOS_FORMS!D159="","",IFERROR(VLOOKUP(TRIM(DATOS_FORMS!D159),ESCALAS!$A$67:$B$68,2,0),"?"))</f>
        <v/>
      </c>
      <c r="E159" s="23" t="str">
        <f>IF(DATOS_FORMS!E159="","",DATOS_FORMS!E159)</f>
        <v/>
      </c>
      <c r="F159" s="23" t="str">
        <f>IF(DATOS_FORMS!F159="","",DATOS_FORMS!F159)</f>
        <v/>
      </c>
      <c r="G159" s="22" t="str">
        <f>IF(DATOS_FORMS!G159="","",IFERROR(VLOOKUP(TRIM(DATOS_FORMS!G159),ESCALAS!$A$60:$B$62,2,0),"?"))</f>
        <v/>
      </c>
      <c r="H159" s="23" t="str">
        <f>IF(DATOS_FORMS!H159="","",DATOS_FORMS!H159)</f>
        <v/>
      </c>
      <c r="I159" s="22" t="str">
        <f>IF(DATOS_FORMS!I159="","",IFERROR(VLOOKUP(TRIM(DATOS_FORMS!I159),ESCALAS!$A$60:$B$62,2,0),"?"))</f>
        <v/>
      </c>
      <c r="J159" s="22" t="str">
        <f>IF(DATOS_FORMS!J159="","",IFERROR(VLOOKUP(TRIM(DATOS_FORMS!J159),ESCALAS!$A$73:$B$86,2,0),7))</f>
        <v/>
      </c>
      <c r="K159" s="22" t="str">
        <f>IF(DATOS_FORMS!K159="","",IFERROR(VLOOKUP(TRIM(DATOS_FORMS!K159),ESCALAS!$A$6:$B$12,2,0),"?"))</f>
        <v/>
      </c>
      <c r="L159" s="22" t="str">
        <f>IF(DATOS_FORMS!L159="","",IFERROR(VLOOKUP(TRIM(DATOS_FORMS!L159),ESCALAS!$A$6:$B$12,2,0),"?"))</f>
        <v/>
      </c>
      <c r="M159" s="22" t="str">
        <f>IF(DATOS_FORMS!M159="","",IFERROR(VLOOKUP(TRIM(DATOS_FORMS!M159),ESCALAS!$A$6:$B$12,2,0),"?"))</f>
        <v/>
      </c>
      <c r="N159" s="22" t="str">
        <f>IF(DATOS_FORMS!N159="","",IFERROR(VLOOKUP(TRIM(DATOS_FORMS!N159),ESCALAS!$A$6:$B$12,2,0),"?"))</f>
        <v/>
      </c>
      <c r="O159" s="22" t="str">
        <f>IF(DATOS_FORMS!O159="","",IFERROR(VLOOKUP(TRIM(DATOS_FORMS!O159),ESCALAS!$A$6:$B$12,2,0),"?"))</f>
        <v/>
      </c>
      <c r="P159" s="22" t="str">
        <f>IF(DATOS_FORMS!P159="","",IFERROR(VLOOKUP(TRIM(DATOS_FORMS!P159),ESCALAS!$A$6:$B$12,2,0),"?"))</f>
        <v/>
      </c>
      <c r="Q159" s="22" t="str">
        <f>IF(DATOS_FORMS!Q159="","",IFERROR(VLOOKUP(TRIM(DATOS_FORMS!Q159),ESCALAS!$A$6:$B$12,2,0),"?"))</f>
        <v/>
      </c>
      <c r="R159" s="22" t="str">
        <f>IF(DATOS_FORMS!R159="","",IFERROR(VLOOKUP(TRIM(DATOS_FORMS!R159),ESCALAS!$A$6:$B$12,2,0),"?"))</f>
        <v/>
      </c>
      <c r="S159" s="22" t="str">
        <f>IF(DATOS_FORMS!S159="","",IFERROR(VLOOKUP(TRIM(DATOS_FORMS!S159),ESCALAS!$A$6:$B$12,2,0),"?"))</f>
        <v/>
      </c>
      <c r="T159" s="22" t="str">
        <f>IF(DATOS_FORMS!T159="","",IFERROR(VLOOKUP(TRIM(DATOS_FORMS!T159),ESCALAS!$A$6:$B$12,2,0),"?"))</f>
        <v/>
      </c>
      <c r="U159" s="22" t="str">
        <f>IF(DATOS_FORMS!U159="","",IFERROR(VLOOKUP(TRIM(DATOS_FORMS!U159),ESCALAS!$A$17:$B$20,2,0),"?"))</f>
        <v/>
      </c>
      <c r="V159" s="22" t="str">
        <f>IF(DATOS_FORMS!V159="","",IFERROR(VLOOKUP(TRIM(DATOS_FORMS!V159),ESCALAS!$A$17:$B$20,2,0),"?"))</f>
        <v/>
      </c>
      <c r="W159" s="22" t="str">
        <f>IF(DATOS_FORMS!W159="","",IFERROR(VLOOKUP(TRIM(DATOS_FORMS!W159),ESCALAS!$A$17:$B$20,2,0),"?"))</f>
        <v/>
      </c>
      <c r="X159" s="22" t="str">
        <f>IF(DATOS_FORMS!X159="","",IFERROR(VLOOKUP(TRIM(DATOS_FORMS!X159),ESCALAS!$A$17:$B$20,2,0),"?"))</f>
        <v/>
      </c>
      <c r="Y159" s="22" t="str">
        <f>IF(DATOS_FORMS!Y159="","",IFERROR(VLOOKUP(TRIM(DATOS_FORMS!Y159),ESCALAS!$A$17:$B$20,2,0),"?"))</f>
        <v/>
      </c>
      <c r="Z159" s="22" t="str">
        <f>IF(DATOS_FORMS!Z159="","",IFERROR(VLOOKUP(TRIM(DATOS_FORMS!Z159),ESCALAS!$A$17:$B$20,2,0),"?"))</f>
        <v/>
      </c>
      <c r="AA159" s="22" t="str">
        <f>IF(DATOS_FORMS!AA159="","",IFERROR(VLOOKUP(TRIM(DATOS_FORMS!AA159),ESCALAS!$A$17:$B$20,2,0),"?"))</f>
        <v/>
      </c>
      <c r="AB159" s="22" t="str">
        <f>IF(DATOS_FORMS!AB159="","",IFERROR(VLOOKUP(TRIM(DATOS_FORMS!AB159),ESCALAS!$A$17:$B$20,2,0),"?"))</f>
        <v/>
      </c>
      <c r="AC159" s="22" t="str">
        <f>IF(DATOS_FORMS!AC159="","",IFERROR(VLOOKUP(TRIM(DATOS_FORMS!AC159),ESCALAS!$A$25:$B$30,2,0),"?"))</f>
        <v/>
      </c>
      <c r="AD159" s="22" t="str">
        <f>IF(DATOS_FORMS!AD159="","",IFERROR(VLOOKUP(TRIM(DATOS_FORMS!AD159),ESCALAS!$A$25:$B$30,2,0),"?"))</f>
        <v/>
      </c>
      <c r="AE159" s="22" t="str">
        <f>IF(DATOS_FORMS!AE159="","",IFERROR(VLOOKUP(TRIM(DATOS_FORMS!AE159),ESCALAS!$A$25:$B$30,2,0),"?"))</f>
        <v/>
      </c>
      <c r="AF159" s="22" t="str">
        <f>IF(DATOS_FORMS!AF159="","",IFERROR(VLOOKUP(TRIM(DATOS_FORMS!AF159),ESCALAS!$A$25:$B$30,2,0),"?"))</f>
        <v/>
      </c>
      <c r="AG159" s="22" t="str">
        <f>IF(DATOS_FORMS!AG159="","",IFERROR(VLOOKUP(TRIM(DATOS_FORMS!AG159),ESCALAS!$A$25:$B$30,2,0),"?"))</f>
        <v/>
      </c>
      <c r="AH159" s="22" t="str">
        <f>IF(DATOS_FORMS!AH159="","",IFERROR(VLOOKUP(TRIM(DATOS_FORMS!AH159),ESCALAS!$A$25:$B$30,2,0),"?"))</f>
        <v/>
      </c>
      <c r="AI159" s="22" t="str">
        <f>IF(DATOS_FORMS!AI159="","",IFERROR(VLOOKUP(TRIM(DATOS_FORMS!AI159),ESCALAS!$A$25:$B$30,2,0),"?"))</f>
        <v/>
      </c>
      <c r="AJ159" s="22" t="str">
        <f>IF(DATOS_FORMS!AJ159="","",IFERROR(VLOOKUP(TRIM(DATOS_FORMS!AJ159),ESCALAS!$A$25:$B$30,2,0),"?"))</f>
        <v/>
      </c>
      <c r="AK159" s="22" t="str">
        <f>IF(DATOS_FORMS!AK159="","",IFERROR(VLOOKUP(TRIM(DATOS_FORMS!AK159),ESCALAS!$A$25:$B$30,2,0),"?"))</f>
        <v/>
      </c>
      <c r="AL159" s="22" t="str">
        <f>IF(DATOS_FORMS!AL159="","",IFERROR(VLOOKUP(TRIM(DATOS_FORMS!AL159),ESCALAS!$A$25:$B$30,2,0),"?"))</f>
        <v/>
      </c>
      <c r="AM159" s="22" t="str">
        <f>IF(DATOS_FORMS!AM159="","",IFERROR(VLOOKUP(TRIM(DATOS_FORMS!AM159),ESCALAS!$A$35:$B$41,2,0),"?"))</f>
        <v/>
      </c>
      <c r="AN159" s="22" t="str">
        <f>IF(DATOS_FORMS!AN159="","",IFERROR(VLOOKUP(TRIM(DATOS_FORMS!AN159),ESCALAS!$A$35:$B$41,2,0),"?"))</f>
        <v/>
      </c>
      <c r="AO159" s="22" t="str">
        <f>IF(DATOS_FORMS!AO159="","",IFERROR(VLOOKUP(TRIM(DATOS_FORMS!AO159),ESCALAS!$A$35:$B$41,2,0),"?"))</f>
        <v/>
      </c>
      <c r="AP159" s="22" t="str">
        <f>IF(DATOS_FORMS!AP159="","",IFERROR(VLOOKUP(TRIM(DATOS_FORMS!AP159),ESCALAS!$A$35:$B$41,2,0),"?"))</f>
        <v/>
      </c>
      <c r="AQ159" s="22" t="str">
        <f>IF(DATOS_FORMS!AQ159="","",IFERROR(VLOOKUP(TRIM(DATOS_FORMS!AQ159),ESCALAS!$A$35:$B$41,2,0),"?"))</f>
        <v/>
      </c>
      <c r="AR159" s="22" t="str">
        <f>IF(DATOS_FORMS!AR159="","",IFERROR(VLOOKUP(TRIM(DATOS_FORMS!AR159),ESCALAS!$A$35:$B$41,2,0),"?"))</f>
        <v/>
      </c>
      <c r="AS159" s="22" t="str">
        <f>IF(DATOS_FORMS!AS159="","",IFERROR(VLOOKUP(TRIM(DATOS_FORMS!AS159),ESCALAS!$A$35:$B$41,2,0),"?"))</f>
        <v/>
      </c>
      <c r="AT159" s="22" t="str">
        <f>IF(DATOS_FORMS!AT159="","",IFERROR(VLOOKUP(TRIM(DATOS_FORMS!AT159),ESCALAS!$A$35:$B$41,2,0),"?"))</f>
        <v/>
      </c>
      <c r="AU159" s="22" t="str">
        <f>IF(DATOS_FORMS!AU159="","",IFERROR(VLOOKUP(TRIM(DATOS_FORMS!AU159),ESCALAS!$A$35:$B$41,2,0),"?"))</f>
        <v/>
      </c>
      <c r="AV159" s="22" t="str">
        <f>IF(DATOS_FORMS!AV159="","",IFERROR(VLOOKUP(TRIM(DATOS_FORMS!AV159),ESCALAS!$A$46:$B$49,2,0),"?"))</f>
        <v/>
      </c>
      <c r="AW159" s="22" t="str">
        <f>IF(DATOS_FORMS!AW159="","",IFERROR(VLOOKUP(TRIM(DATOS_FORMS!AW159),ESCALAS!$A$46:$B$49,2,0),"?"))</f>
        <v/>
      </c>
      <c r="AX159" s="22" t="str">
        <f>IF(DATOS_FORMS!AX159="","",IFERROR(VLOOKUP(TRIM(DATOS_FORMS!AX159),ESCALAS!$A$46:$B$49,2,0),"?"))</f>
        <v/>
      </c>
      <c r="AY159" s="22" t="str">
        <f>IF(DATOS_FORMS!AY159="","",IFERROR(VLOOKUP(TRIM(DATOS_FORMS!AY159),ESCALAS!$A$46:$B$49,2,0),"?"))</f>
        <v/>
      </c>
      <c r="AZ159" s="22" t="str">
        <f>IF(DATOS_FORMS!AZ159="","",IFERROR(VLOOKUP(TRIM(DATOS_FORMS!AZ159),ESCALAS!$A$46:$B$49,2,0),"?"))</f>
        <v/>
      </c>
      <c r="BA159" s="22" t="str">
        <f>IF(DATOS_FORMS!BA159="","",IFERROR(VLOOKUP(TRIM(DATOS_FORMS!BA159),ESCALAS!$A$46:$B$49,2,0),"?"))</f>
        <v/>
      </c>
      <c r="BB159" s="22" t="str">
        <f>IF(DATOS_FORMS!BB159="","",IFERROR(VLOOKUP(TRIM(DATOS_FORMS!BB159),ESCALAS!$A$46:$B$49,2,0),"?"))</f>
        <v/>
      </c>
      <c r="BC159" s="22" t="str">
        <f>IF(DATOS_FORMS!BC159="","",IFERROR(VLOOKUP(TRIM(DATOS_FORMS!BC159),ESCALAS!$A$46:$B$49,2,0),"?"))</f>
        <v/>
      </c>
      <c r="BD159" s="22" t="str">
        <f>IF(DATOS_FORMS!BD159="","",IFERROR(VLOOKUP(TRIM(DATOS_FORMS!BD159),ESCALAS!$A$46:$B$49,2,0),"?"))</f>
        <v/>
      </c>
      <c r="BE159" s="22" t="str">
        <f>IF(DATOS_FORMS!BE159="","",IFERROR(VLOOKUP(TRIM(DATOS_FORMS!BE159),ESCALAS!$A$46:$B$49,2,0),"?"))</f>
        <v/>
      </c>
      <c r="BF159" s="22" t="str">
        <f>IF(DATOS_FORMS!BF159="","",IFERROR(VLOOKUP(TRIM(DATOS_FORMS!BF159),ESCALAS!$A$46:$B$49,2,0),"?"))</f>
        <v/>
      </c>
      <c r="BG159" s="22" t="str">
        <f>IF(DATOS_FORMS!BG159="","",IFERROR(VLOOKUP(TRIM(DATOS_FORMS!BG159),ESCALAS!$A$46:$B$49,2,0),"?"))</f>
        <v/>
      </c>
      <c r="BH159" s="22" t="str">
        <f>IF(DATOS_FORMS!BH159="","",IFERROR(VLOOKUP(TRIM(DATOS_FORMS!BH159),ESCALAS!$A$46:$B$49,2,0),"?"))</f>
        <v/>
      </c>
      <c r="BI159" s="22" t="str">
        <f>IF(DATOS_FORMS!BI159="","",IFERROR(VLOOKUP(TRIM(DATOS_FORMS!BI159),ESCALAS!$A$46:$B$49,2,0),"?"))</f>
        <v/>
      </c>
      <c r="BJ159" s="22" t="str">
        <f>IF(DATOS_FORMS!BJ159="","",IFERROR(VLOOKUP(TRIM(DATOS_FORMS!BJ159),ESCALAS!$A$46:$B$49,2,0),"?"))</f>
        <v/>
      </c>
    </row>
    <row r="160" spans="1:62" x14ac:dyDescent="0.25">
      <c r="A160" s="22" t="str">
        <f>IF(DATOS_FORMS!B160="","",ROW()-1)</f>
        <v/>
      </c>
      <c r="B160" s="22" t="str">
        <f>IF(DATOS_FORMS!B160="","",IFERROR(VALUE(TRIM(DATOS_FORMS!B160)),IFERROR(VALUE(LEFT(TRIM(DATOS_FORMS!B160),FIND(" ",TRIM(DATOS_FORMS!B160)&amp;" ")-1)),"?")))</f>
        <v/>
      </c>
      <c r="C160" s="22" t="str">
        <f>IF(DATOS_FORMS!C160="","",IFERROR(VLOOKUP(TRIM(DATOS_FORMS!C160),ESCALAS!$A$54:$B$55,2,0),"?"))</f>
        <v/>
      </c>
      <c r="D160" s="22" t="str">
        <f>IF(DATOS_FORMS!D160="","",IFERROR(VLOOKUP(TRIM(DATOS_FORMS!D160),ESCALAS!$A$67:$B$68,2,0),"?"))</f>
        <v/>
      </c>
      <c r="E160" s="23" t="str">
        <f>IF(DATOS_FORMS!E160="","",DATOS_FORMS!E160)</f>
        <v/>
      </c>
      <c r="F160" s="23" t="str">
        <f>IF(DATOS_FORMS!F160="","",DATOS_FORMS!F160)</f>
        <v/>
      </c>
      <c r="G160" s="22" t="str">
        <f>IF(DATOS_FORMS!G160="","",IFERROR(VLOOKUP(TRIM(DATOS_FORMS!G160),ESCALAS!$A$60:$B$62,2,0),"?"))</f>
        <v/>
      </c>
      <c r="H160" s="23" t="str">
        <f>IF(DATOS_FORMS!H160="","",DATOS_FORMS!H160)</f>
        <v/>
      </c>
      <c r="I160" s="22" t="str">
        <f>IF(DATOS_FORMS!I160="","",IFERROR(VLOOKUP(TRIM(DATOS_FORMS!I160),ESCALAS!$A$60:$B$62,2,0),"?"))</f>
        <v/>
      </c>
      <c r="J160" s="22" t="str">
        <f>IF(DATOS_FORMS!J160="","",IFERROR(VLOOKUP(TRIM(DATOS_FORMS!J160),ESCALAS!$A$73:$B$86,2,0),7))</f>
        <v/>
      </c>
      <c r="K160" s="22" t="str">
        <f>IF(DATOS_FORMS!K160="","",IFERROR(VLOOKUP(TRIM(DATOS_FORMS!K160),ESCALAS!$A$6:$B$12,2,0),"?"))</f>
        <v/>
      </c>
      <c r="L160" s="22" t="str">
        <f>IF(DATOS_FORMS!L160="","",IFERROR(VLOOKUP(TRIM(DATOS_FORMS!L160),ESCALAS!$A$6:$B$12,2,0),"?"))</f>
        <v/>
      </c>
      <c r="M160" s="22" t="str">
        <f>IF(DATOS_FORMS!M160="","",IFERROR(VLOOKUP(TRIM(DATOS_FORMS!M160),ESCALAS!$A$6:$B$12,2,0),"?"))</f>
        <v/>
      </c>
      <c r="N160" s="22" t="str">
        <f>IF(DATOS_FORMS!N160="","",IFERROR(VLOOKUP(TRIM(DATOS_FORMS!N160),ESCALAS!$A$6:$B$12,2,0),"?"))</f>
        <v/>
      </c>
      <c r="O160" s="22" t="str">
        <f>IF(DATOS_FORMS!O160="","",IFERROR(VLOOKUP(TRIM(DATOS_FORMS!O160),ESCALAS!$A$6:$B$12,2,0),"?"))</f>
        <v/>
      </c>
      <c r="P160" s="22" t="str">
        <f>IF(DATOS_FORMS!P160="","",IFERROR(VLOOKUP(TRIM(DATOS_FORMS!P160),ESCALAS!$A$6:$B$12,2,0),"?"))</f>
        <v/>
      </c>
      <c r="Q160" s="22" t="str">
        <f>IF(DATOS_FORMS!Q160="","",IFERROR(VLOOKUP(TRIM(DATOS_FORMS!Q160),ESCALAS!$A$6:$B$12,2,0),"?"))</f>
        <v/>
      </c>
      <c r="R160" s="22" t="str">
        <f>IF(DATOS_FORMS!R160="","",IFERROR(VLOOKUP(TRIM(DATOS_FORMS!R160),ESCALAS!$A$6:$B$12,2,0),"?"))</f>
        <v/>
      </c>
      <c r="S160" s="22" t="str">
        <f>IF(DATOS_FORMS!S160="","",IFERROR(VLOOKUP(TRIM(DATOS_FORMS!S160),ESCALAS!$A$6:$B$12,2,0),"?"))</f>
        <v/>
      </c>
      <c r="T160" s="22" t="str">
        <f>IF(DATOS_FORMS!T160="","",IFERROR(VLOOKUP(TRIM(DATOS_FORMS!T160),ESCALAS!$A$6:$B$12,2,0),"?"))</f>
        <v/>
      </c>
      <c r="U160" s="22" t="str">
        <f>IF(DATOS_FORMS!U160="","",IFERROR(VLOOKUP(TRIM(DATOS_FORMS!U160),ESCALAS!$A$17:$B$20,2,0),"?"))</f>
        <v/>
      </c>
      <c r="V160" s="22" t="str">
        <f>IF(DATOS_FORMS!V160="","",IFERROR(VLOOKUP(TRIM(DATOS_FORMS!V160),ESCALAS!$A$17:$B$20,2,0),"?"))</f>
        <v/>
      </c>
      <c r="W160" s="22" t="str">
        <f>IF(DATOS_FORMS!W160="","",IFERROR(VLOOKUP(TRIM(DATOS_FORMS!W160),ESCALAS!$A$17:$B$20,2,0),"?"))</f>
        <v/>
      </c>
      <c r="X160" s="22" t="str">
        <f>IF(DATOS_FORMS!X160="","",IFERROR(VLOOKUP(TRIM(DATOS_FORMS!X160),ESCALAS!$A$17:$B$20,2,0),"?"))</f>
        <v/>
      </c>
      <c r="Y160" s="22" t="str">
        <f>IF(DATOS_FORMS!Y160="","",IFERROR(VLOOKUP(TRIM(DATOS_FORMS!Y160),ESCALAS!$A$17:$B$20,2,0),"?"))</f>
        <v/>
      </c>
      <c r="Z160" s="22" t="str">
        <f>IF(DATOS_FORMS!Z160="","",IFERROR(VLOOKUP(TRIM(DATOS_FORMS!Z160),ESCALAS!$A$17:$B$20,2,0),"?"))</f>
        <v/>
      </c>
      <c r="AA160" s="22" t="str">
        <f>IF(DATOS_FORMS!AA160="","",IFERROR(VLOOKUP(TRIM(DATOS_FORMS!AA160),ESCALAS!$A$17:$B$20,2,0),"?"))</f>
        <v/>
      </c>
      <c r="AB160" s="22" t="str">
        <f>IF(DATOS_FORMS!AB160="","",IFERROR(VLOOKUP(TRIM(DATOS_FORMS!AB160),ESCALAS!$A$17:$B$20,2,0),"?"))</f>
        <v/>
      </c>
      <c r="AC160" s="22" t="str">
        <f>IF(DATOS_FORMS!AC160="","",IFERROR(VLOOKUP(TRIM(DATOS_FORMS!AC160),ESCALAS!$A$25:$B$30,2,0),"?"))</f>
        <v/>
      </c>
      <c r="AD160" s="22" t="str">
        <f>IF(DATOS_FORMS!AD160="","",IFERROR(VLOOKUP(TRIM(DATOS_FORMS!AD160),ESCALAS!$A$25:$B$30,2,0),"?"))</f>
        <v/>
      </c>
      <c r="AE160" s="22" t="str">
        <f>IF(DATOS_FORMS!AE160="","",IFERROR(VLOOKUP(TRIM(DATOS_FORMS!AE160),ESCALAS!$A$25:$B$30,2,0),"?"))</f>
        <v/>
      </c>
      <c r="AF160" s="22" t="str">
        <f>IF(DATOS_FORMS!AF160="","",IFERROR(VLOOKUP(TRIM(DATOS_FORMS!AF160),ESCALAS!$A$25:$B$30,2,0),"?"))</f>
        <v/>
      </c>
      <c r="AG160" s="22" t="str">
        <f>IF(DATOS_FORMS!AG160="","",IFERROR(VLOOKUP(TRIM(DATOS_FORMS!AG160),ESCALAS!$A$25:$B$30,2,0),"?"))</f>
        <v/>
      </c>
      <c r="AH160" s="22" t="str">
        <f>IF(DATOS_FORMS!AH160="","",IFERROR(VLOOKUP(TRIM(DATOS_FORMS!AH160),ESCALAS!$A$25:$B$30,2,0),"?"))</f>
        <v/>
      </c>
      <c r="AI160" s="22" t="str">
        <f>IF(DATOS_FORMS!AI160="","",IFERROR(VLOOKUP(TRIM(DATOS_FORMS!AI160),ESCALAS!$A$25:$B$30,2,0),"?"))</f>
        <v/>
      </c>
      <c r="AJ160" s="22" t="str">
        <f>IF(DATOS_FORMS!AJ160="","",IFERROR(VLOOKUP(TRIM(DATOS_FORMS!AJ160),ESCALAS!$A$25:$B$30,2,0),"?"))</f>
        <v/>
      </c>
      <c r="AK160" s="22" t="str">
        <f>IF(DATOS_FORMS!AK160="","",IFERROR(VLOOKUP(TRIM(DATOS_FORMS!AK160),ESCALAS!$A$25:$B$30,2,0),"?"))</f>
        <v/>
      </c>
      <c r="AL160" s="22" t="str">
        <f>IF(DATOS_FORMS!AL160="","",IFERROR(VLOOKUP(TRIM(DATOS_FORMS!AL160),ESCALAS!$A$25:$B$30,2,0),"?"))</f>
        <v/>
      </c>
      <c r="AM160" s="22" t="str">
        <f>IF(DATOS_FORMS!AM160="","",IFERROR(VLOOKUP(TRIM(DATOS_FORMS!AM160),ESCALAS!$A$35:$B$41,2,0),"?"))</f>
        <v/>
      </c>
      <c r="AN160" s="22" t="str">
        <f>IF(DATOS_FORMS!AN160="","",IFERROR(VLOOKUP(TRIM(DATOS_FORMS!AN160),ESCALAS!$A$35:$B$41,2,0),"?"))</f>
        <v/>
      </c>
      <c r="AO160" s="22" t="str">
        <f>IF(DATOS_FORMS!AO160="","",IFERROR(VLOOKUP(TRIM(DATOS_FORMS!AO160),ESCALAS!$A$35:$B$41,2,0),"?"))</f>
        <v/>
      </c>
      <c r="AP160" s="22" t="str">
        <f>IF(DATOS_FORMS!AP160="","",IFERROR(VLOOKUP(TRIM(DATOS_FORMS!AP160),ESCALAS!$A$35:$B$41,2,0),"?"))</f>
        <v/>
      </c>
      <c r="AQ160" s="22" t="str">
        <f>IF(DATOS_FORMS!AQ160="","",IFERROR(VLOOKUP(TRIM(DATOS_FORMS!AQ160),ESCALAS!$A$35:$B$41,2,0),"?"))</f>
        <v/>
      </c>
      <c r="AR160" s="22" t="str">
        <f>IF(DATOS_FORMS!AR160="","",IFERROR(VLOOKUP(TRIM(DATOS_FORMS!AR160),ESCALAS!$A$35:$B$41,2,0),"?"))</f>
        <v/>
      </c>
      <c r="AS160" s="22" t="str">
        <f>IF(DATOS_FORMS!AS160="","",IFERROR(VLOOKUP(TRIM(DATOS_FORMS!AS160),ESCALAS!$A$35:$B$41,2,0),"?"))</f>
        <v/>
      </c>
      <c r="AT160" s="22" t="str">
        <f>IF(DATOS_FORMS!AT160="","",IFERROR(VLOOKUP(TRIM(DATOS_FORMS!AT160),ESCALAS!$A$35:$B$41,2,0),"?"))</f>
        <v/>
      </c>
      <c r="AU160" s="22" t="str">
        <f>IF(DATOS_FORMS!AU160="","",IFERROR(VLOOKUP(TRIM(DATOS_FORMS!AU160),ESCALAS!$A$35:$B$41,2,0),"?"))</f>
        <v/>
      </c>
      <c r="AV160" s="22" t="str">
        <f>IF(DATOS_FORMS!AV160="","",IFERROR(VLOOKUP(TRIM(DATOS_FORMS!AV160),ESCALAS!$A$46:$B$49,2,0),"?"))</f>
        <v/>
      </c>
      <c r="AW160" s="22" t="str">
        <f>IF(DATOS_FORMS!AW160="","",IFERROR(VLOOKUP(TRIM(DATOS_FORMS!AW160),ESCALAS!$A$46:$B$49,2,0),"?"))</f>
        <v/>
      </c>
      <c r="AX160" s="22" t="str">
        <f>IF(DATOS_FORMS!AX160="","",IFERROR(VLOOKUP(TRIM(DATOS_FORMS!AX160),ESCALAS!$A$46:$B$49,2,0),"?"))</f>
        <v/>
      </c>
      <c r="AY160" s="22" t="str">
        <f>IF(DATOS_FORMS!AY160="","",IFERROR(VLOOKUP(TRIM(DATOS_FORMS!AY160),ESCALAS!$A$46:$B$49,2,0),"?"))</f>
        <v/>
      </c>
      <c r="AZ160" s="22" t="str">
        <f>IF(DATOS_FORMS!AZ160="","",IFERROR(VLOOKUP(TRIM(DATOS_FORMS!AZ160),ESCALAS!$A$46:$B$49,2,0),"?"))</f>
        <v/>
      </c>
      <c r="BA160" s="22" t="str">
        <f>IF(DATOS_FORMS!BA160="","",IFERROR(VLOOKUP(TRIM(DATOS_FORMS!BA160),ESCALAS!$A$46:$B$49,2,0),"?"))</f>
        <v/>
      </c>
      <c r="BB160" s="22" t="str">
        <f>IF(DATOS_FORMS!BB160="","",IFERROR(VLOOKUP(TRIM(DATOS_FORMS!BB160),ESCALAS!$A$46:$B$49,2,0),"?"))</f>
        <v/>
      </c>
      <c r="BC160" s="22" t="str">
        <f>IF(DATOS_FORMS!BC160="","",IFERROR(VLOOKUP(TRIM(DATOS_FORMS!BC160),ESCALAS!$A$46:$B$49,2,0),"?"))</f>
        <v/>
      </c>
      <c r="BD160" s="22" t="str">
        <f>IF(DATOS_FORMS!BD160="","",IFERROR(VLOOKUP(TRIM(DATOS_FORMS!BD160),ESCALAS!$A$46:$B$49,2,0),"?"))</f>
        <v/>
      </c>
      <c r="BE160" s="22" t="str">
        <f>IF(DATOS_FORMS!BE160="","",IFERROR(VLOOKUP(TRIM(DATOS_FORMS!BE160),ESCALAS!$A$46:$B$49,2,0),"?"))</f>
        <v/>
      </c>
      <c r="BF160" s="22" t="str">
        <f>IF(DATOS_FORMS!BF160="","",IFERROR(VLOOKUP(TRIM(DATOS_FORMS!BF160),ESCALAS!$A$46:$B$49,2,0),"?"))</f>
        <v/>
      </c>
      <c r="BG160" s="22" t="str">
        <f>IF(DATOS_FORMS!BG160="","",IFERROR(VLOOKUP(TRIM(DATOS_FORMS!BG160),ESCALAS!$A$46:$B$49,2,0),"?"))</f>
        <v/>
      </c>
      <c r="BH160" s="22" t="str">
        <f>IF(DATOS_FORMS!BH160="","",IFERROR(VLOOKUP(TRIM(DATOS_FORMS!BH160),ESCALAS!$A$46:$B$49,2,0),"?"))</f>
        <v/>
      </c>
      <c r="BI160" s="22" t="str">
        <f>IF(DATOS_FORMS!BI160="","",IFERROR(VLOOKUP(TRIM(DATOS_FORMS!BI160),ESCALAS!$A$46:$B$49,2,0),"?"))</f>
        <v/>
      </c>
      <c r="BJ160" s="22" t="str">
        <f>IF(DATOS_FORMS!BJ160="","",IFERROR(VLOOKUP(TRIM(DATOS_FORMS!BJ160),ESCALAS!$A$46:$B$49,2,0),"?"))</f>
        <v/>
      </c>
    </row>
    <row r="161" spans="1:62" x14ac:dyDescent="0.25">
      <c r="A161" s="22" t="str">
        <f>IF(DATOS_FORMS!B161="","",ROW()-1)</f>
        <v/>
      </c>
      <c r="B161" s="22" t="str">
        <f>IF(DATOS_FORMS!B161="","",IFERROR(VALUE(TRIM(DATOS_FORMS!B161)),IFERROR(VALUE(LEFT(TRIM(DATOS_FORMS!B161),FIND(" ",TRIM(DATOS_FORMS!B161)&amp;" ")-1)),"?")))</f>
        <v/>
      </c>
      <c r="C161" s="22" t="str">
        <f>IF(DATOS_FORMS!C161="","",IFERROR(VLOOKUP(TRIM(DATOS_FORMS!C161),ESCALAS!$A$54:$B$55,2,0),"?"))</f>
        <v/>
      </c>
      <c r="D161" s="22" t="str">
        <f>IF(DATOS_FORMS!D161="","",IFERROR(VLOOKUP(TRIM(DATOS_FORMS!D161),ESCALAS!$A$67:$B$68,2,0),"?"))</f>
        <v/>
      </c>
      <c r="E161" s="23" t="str">
        <f>IF(DATOS_FORMS!E161="","",DATOS_FORMS!E161)</f>
        <v/>
      </c>
      <c r="F161" s="23" t="str">
        <f>IF(DATOS_FORMS!F161="","",DATOS_FORMS!F161)</f>
        <v/>
      </c>
      <c r="G161" s="22" t="str">
        <f>IF(DATOS_FORMS!G161="","",IFERROR(VLOOKUP(TRIM(DATOS_FORMS!G161),ESCALAS!$A$60:$B$62,2,0),"?"))</f>
        <v/>
      </c>
      <c r="H161" s="23" t="str">
        <f>IF(DATOS_FORMS!H161="","",DATOS_FORMS!H161)</f>
        <v/>
      </c>
      <c r="I161" s="22" t="str">
        <f>IF(DATOS_FORMS!I161="","",IFERROR(VLOOKUP(TRIM(DATOS_FORMS!I161),ESCALAS!$A$60:$B$62,2,0),"?"))</f>
        <v/>
      </c>
      <c r="J161" s="22" t="str">
        <f>IF(DATOS_FORMS!J161="","",IFERROR(VLOOKUP(TRIM(DATOS_FORMS!J161),ESCALAS!$A$73:$B$86,2,0),7))</f>
        <v/>
      </c>
      <c r="K161" s="22" t="str">
        <f>IF(DATOS_FORMS!K161="","",IFERROR(VLOOKUP(TRIM(DATOS_FORMS!K161),ESCALAS!$A$6:$B$12,2,0),"?"))</f>
        <v/>
      </c>
      <c r="L161" s="22" t="str">
        <f>IF(DATOS_FORMS!L161="","",IFERROR(VLOOKUP(TRIM(DATOS_FORMS!L161),ESCALAS!$A$6:$B$12,2,0),"?"))</f>
        <v/>
      </c>
      <c r="M161" s="22" t="str">
        <f>IF(DATOS_FORMS!M161="","",IFERROR(VLOOKUP(TRIM(DATOS_FORMS!M161),ESCALAS!$A$6:$B$12,2,0),"?"))</f>
        <v/>
      </c>
      <c r="N161" s="22" t="str">
        <f>IF(DATOS_FORMS!N161="","",IFERROR(VLOOKUP(TRIM(DATOS_FORMS!N161),ESCALAS!$A$6:$B$12,2,0),"?"))</f>
        <v/>
      </c>
      <c r="O161" s="22" t="str">
        <f>IF(DATOS_FORMS!O161="","",IFERROR(VLOOKUP(TRIM(DATOS_FORMS!O161),ESCALAS!$A$6:$B$12,2,0),"?"))</f>
        <v/>
      </c>
      <c r="P161" s="22" t="str">
        <f>IF(DATOS_FORMS!P161="","",IFERROR(VLOOKUP(TRIM(DATOS_FORMS!P161),ESCALAS!$A$6:$B$12,2,0),"?"))</f>
        <v/>
      </c>
      <c r="Q161" s="22" t="str">
        <f>IF(DATOS_FORMS!Q161="","",IFERROR(VLOOKUP(TRIM(DATOS_FORMS!Q161),ESCALAS!$A$6:$B$12,2,0),"?"))</f>
        <v/>
      </c>
      <c r="R161" s="22" t="str">
        <f>IF(DATOS_FORMS!R161="","",IFERROR(VLOOKUP(TRIM(DATOS_FORMS!R161),ESCALAS!$A$6:$B$12,2,0),"?"))</f>
        <v/>
      </c>
      <c r="S161" s="22" t="str">
        <f>IF(DATOS_FORMS!S161="","",IFERROR(VLOOKUP(TRIM(DATOS_FORMS!S161),ESCALAS!$A$6:$B$12,2,0),"?"))</f>
        <v/>
      </c>
      <c r="T161" s="22" t="str">
        <f>IF(DATOS_FORMS!T161="","",IFERROR(VLOOKUP(TRIM(DATOS_FORMS!T161),ESCALAS!$A$6:$B$12,2,0),"?"))</f>
        <v/>
      </c>
      <c r="U161" s="22" t="str">
        <f>IF(DATOS_FORMS!U161="","",IFERROR(VLOOKUP(TRIM(DATOS_FORMS!U161),ESCALAS!$A$17:$B$20,2,0),"?"))</f>
        <v/>
      </c>
      <c r="V161" s="22" t="str">
        <f>IF(DATOS_FORMS!V161="","",IFERROR(VLOOKUP(TRIM(DATOS_FORMS!V161),ESCALAS!$A$17:$B$20,2,0),"?"))</f>
        <v/>
      </c>
      <c r="W161" s="22" t="str">
        <f>IF(DATOS_FORMS!W161="","",IFERROR(VLOOKUP(TRIM(DATOS_FORMS!W161),ESCALAS!$A$17:$B$20,2,0),"?"))</f>
        <v/>
      </c>
      <c r="X161" s="22" t="str">
        <f>IF(DATOS_FORMS!X161="","",IFERROR(VLOOKUP(TRIM(DATOS_FORMS!X161),ESCALAS!$A$17:$B$20,2,0),"?"))</f>
        <v/>
      </c>
      <c r="Y161" s="22" t="str">
        <f>IF(DATOS_FORMS!Y161="","",IFERROR(VLOOKUP(TRIM(DATOS_FORMS!Y161),ESCALAS!$A$17:$B$20,2,0),"?"))</f>
        <v/>
      </c>
      <c r="Z161" s="22" t="str">
        <f>IF(DATOS_FORMS!Z161="","",IFERROR(VLOOKUP(TRIM(DATOS_FORMS!Z161),ESCALAS!$A$17:$B$20,2,0),"?"))</f>
        <v/>
      </c>
      <c r="AA161" s="22" t="str">
        <f>IF(DATOS_FORMS!AA161="","",IFERROR(VLOOKUP(TRIM(DATOS_FORMS!AA161),ESCALAS!$A$17:$B$20,2,0),"?"))</f>
        <v/>
      </c>
      <c r="AB161" s="22" t="str">
        <f>IF(DATOS_FORMS!AB161="","",IFERROR(VLOOKUP(TRIM(DATOS_FORMS!AB161),ESCALAS!$A$17:$B$20,2,0),"?"))</f>
        <v/>
      </c>
      <c r="AC161" s="22" t="str">
        <f>IF(DATOS_FORMS!AC161="","",IFERROR(VLOOKUP(TRIM(DATOS_FORMS!AC161),ESCALAS!$A$25:$B$30,2,0),"?"))</f>
        <v/>
      </c>
      <c r="AD161" s="22" t="str">
        <f>IF(DATOS_FORMS!AD161="","",IFERROR(VLOOKUP(TRIM(DATOS_FORMS!AD161),ESCALAS!$A$25:$B$30,2,0),"?"))</f>
        <v/>
      </c>
      <c r="AE161" s="22" t="str">
        <f>IF(DATOS_FORMS!AE161="","",IFERROR(VLOOKUP(TRIM(DATOS_FORMS!AE161),ESCALAS!$A$25:$B$30,2,0),"?"))</f>
        <v/>
      </c>
      <c r="AF161" s="22" t="str">
        <f>IF(DATOS_FORMS!AF161="","",IFERROR(VLOOKUP(TRIM(DATOS_FORMS!AF161),ESCALAS!$A$25:$B$30,2,0),"?"))</f>
        <v/>
      </c>
      <c r="AG161" s="22" t="str">
        <f>IF(DATOS_FORMS!AG161="","",IFERROR(VLOOKUP(TRIM(DATOS_FORMS!AG161),ESCALAS!$A$25:$B$30,2,0),"?"))</f>
        <v/>
      </c>
      <c r="AH161" s="22" t="str">
        <f>IF(DATOS_FORMS!AH161="","",IFERROR(VLOOKUP(TRIM(DATOS_FORMS!AH161),ESCALAS!$A$25:$B$30,2,0),"?"))</f>
        <v/>
      </c>
      <c r="AI161" s="22" t="str">
        <f>IF(DATOS_FORMS!AI161="","",IFERROR(VLOOKUP(TRIM(DATOS_FORMS!AI161),ESCALAS!$A$25:$B$30,2,0),"?"))</f>
        <v/>
      </c>
      <c r="AJ161" s="22" t="str">
        <f>IF(DATOS_FORMS!AJ161="","",IFERROR(VLOOKUP(TRIM(DATOS_FORMS!AJ161),ESCALAS!$A$25:$B$30,2,0),"?"))</f>
        <v/>
      </c>
      <c r="AK161" s="22" t="str">
        <f>IF(DATOS_FORMS!AK161="","",IFERROR(VLOOKUP(TRIM(DATOS_FORMS!AK161),ESCALAS!$A$25:$B$30,2,0),"?"))</f>
        <v/>
      </c>
      <c r="AL161" s="22" t="str">
        <f>IF(DATOS_FORMS!AL161="","",IFERROR(VLOOKUP(TRIM(DATOS_FORMS!AL161),ESCALAS!$A$25:$B$30,2,0),"?"))</f>
        <v/>
      </c>
      <c r="AM161" s="22" t="str">
        <f>IF(DATOS_FORMS!AM161="","",IFERROR(VLOOKUP(TRIM(DATOS_FORMS!AM161),ESCALAS!$A$35:$B$41,2,0),"?"))</f>
        <v/>
      </c>
      <c r="AN161" s="22" t="str">
        <f>IF(DATOS_FORMS!AN161="","",IFERROR(VLOOKUP(TRIM(DATOS_FORMS!AN161),ESCALAS!$A$35:$B$41,2,0),"?"))</f>
        <v/>
      </c>
      <c r="AO161" s="22" t="str">
        <f>IF(DATOS_FORMS!AO161="","",IFERROR(VLOOKUP(TRIM(DATOS_FORMS!AO161),ESCALAS!$A$35:$B$41,2,0),"?"))</f>
        <v/>
      </c>
      <c r="AP161" s="22" t="str">
        <f>IF(DATOS_FORMS!AP161="","",IFERROR(VLOOKUP(TRIM(DATOS_FORMS!AP161),ESCALAS!$A$35:$B$41,2,0),"?"))</f>
        <v/>
      </c>
      <c r="AQ161" s="22" t="str">
        <f>IF(DATOS_FORMS!AQ161="","",IFERROR(VLOOKUP(TRIM(DATOS_FORMS!AQ161),ESCALAS!$A$35:$B$41,2,0),"?"))</f>
        <v/>
      </c>
      <c r="AR161" s="22" t="str">
        <f>IF(DATOS_FORMS!AR161="","",IFERROR(VLOOKUP(TRIM(DATOS_FORMS!AR161),ESCALAS!$A$35:$B$41,2,0),"?"))</f>
        <v/>
      </c>
      <c r="AS161" s="22" t="str">
        <f>IF(DATOS_FORMS!AS161="","",IFERROR(VLOOKUP(TRIM(DATOS_FORMS!AS161),ESCALAS!$A$35:$B$41,2,0),"?"))</f>
        <v/>
      </c>
      <c r="AT161" s="22" t="str">
        <f>IF(DATOS_FORMS!AT161="","",IFERROR(VLOOKUP(TRIM(DATOS_FORMS!AT161),ESCALAS!$A$35:$B$41,2,0),"?"))</f>
        <v/>
      </c>
      <c r="AU161" s="22" t="str">
        <f>IF(DATOS_FORMS!AU161="","",IFERROR(VLOOKUP(TRIM(DATOS_FORMS!AU161),ESCALAS!$A$35:$B$41,2,0),"?"))</f>
        <v/>
      </c>
      <c r="AV161" s="22" t="str">
        <f>IF(DATOS_FORMS!AV161="","",IFERROR(VLOOKUP(TRIM(DATOS_FORMS!AV161),ESCALAS!$A$46:$B$49,2,0),"?"))</f>
        <v/>
      </c>
      <c r="AW161" s="22" t="str">
        <f>IF(DATOS_FORMS!AW161="","",IFERROR(VLOOKUP(TRIM(DATOS_FORMS!AW161),ESCALAS!$A$46:$B$49,2,0),"?"))</f>
        <v/>
      </c>
      <c r="AX161" s="22" t="str">
        <f>IF(DATOS_FORMS!AX161="","",IFERROR(VLOOKUP(TRIM(DATOS_FORMS!AX161),ESCALAS!$A$46:$B$49,2,0),"?"))</f>
        <v/>
      </c>
      <c r="AY161" s="22" t="str">
        <f>IF(DATOS_FORMS!AY161="","",IFERROR(VLOOKUP(TRIM(DATOS_FORMS!AY161),ESCALAS!$A$46:$B$49,2,0),"?"))</f>
        <v/>
      </c>
      <c r="AZ161" s="22" t="str">
        <f>IF(DATOS_FORMS!AZ161="","",IFERROR(VLOOKUP(TRIM(DATOS_FORMS!AZ161),ESCALAS!$A$46:$B$49,2,0),"?"))</f>
        <v/>
      </c>
      <c r="BA161" s="22" t="str">
        <f>IF(DATOS_FORMS!BA161="","",IFERROR(VLOOKUP(TRIM(DATOS_FORMS!BA161),ESCALAS!$A$46:$B$49,2,0),"?"))</f>
        <v/>
      </c>
      <c r="BB161" s="22" t="str">
        <f>IF(DATOS_FORMS!BB161="","",IFERROR(VLOOKUP(TRIM(DATOS_FORMS!BB161),ESCALAS!$A$46:$B$49,2,0),"?"))</f>
        <v/>
      </c>
      <c r="BC161" s="22" t="str">
        <f>IF(DATOS_FORMS!BC161="","",IFERROR(VLOOKUP(TRIM(DATOS_FORMS!BC161),ESCALAS!$A$46:$B$49,2,0),"?"))</f>
        <v/>
      </c>
      <c r="BD161" s="22" t="str">
        <f>IF(DATOS_FORMS!BD161="","",IFERROR(VLOOKUP(TRIM(DATOS_FORMS!BD161),ESCALAS!$A$46:$B$49,2,0),"?"))</f>
        <v/>
      </c>
      <c r="BE161" s="22" t="str">
        <f>IF(DATOS_FORMS!BE161="","",IFERROR(VLOOKUP(TRIM(DATOS_FORMS!BE161),ESCALAS!$A$46:$B$49,2,0),"?"))</f>
        <v/>
      </c>
      <c r="BF161" s="22" t="str">
        <f>IF(DATOS_FORMS!BF161="","",IFERROR(VLOOKUP(TRIM(DATOS_FORMS!BF161),ESCALAS!$A$46:$B$49,2,0),"?"))</f>
        <v/>
      </c>
      <c r="BG161" s="22" t="str">
        <f>IF(DATOS_FORMS!BG161="","",IFERROR(VLOOKUP(TRIM(DATOS_FORMS!BG161),ESCALAS!$A$46:$B$49,2,0),"?"))</f>
        <v/>
      </c>
      <c r="BH161" s="22" t="str">
        <f>IF(DATOS_FORMS!BH161="","",IFERROR(VLOOKUP(TRIM(DATOS_FORMS!BH161),ESCALAS!$A$46:$B$49,2,0),"?"))</f>
        <v/>
      </c>
      <c r="BI161" s="22" t="str">
        <f>IF(DATOS_FORMS!BI161="","",IFERROR(VLOOKUP(TRIM(DATOS_FORMS!BI161),ESCALAS!$A$46:$B$49,2,0),"?"))</f>
        <v/>
      </c>
      <c r="BJ161" s="22" t="str">
        <f>IF(DATOS_FORMS!BJ161="","",IFERROR(VLOOKUP(TRIM(DATOS_FORMS!BJ161),ESCALAS!$A$46:$B$49,2,0),"?"))</f>
        <v/>
      </c>
    </row>
    <row r="162" spans="1:62" x14ac:dyDescent="0.25">
      <c r="A162" s="22" t="str">
        <f>IF(DATOS_FORMS!B162="","",ROW()-1)</f>
        <v/>
      </c>
      <c r="B162" s="22" t="str">
        <f>IF(DATOS_FORMS!B162="","",IFERROR(VALUE(TRIM(DATOS_FORMS!B162)),IFERROR(VALUE(LEFT(TRIM(DATOS_FORMS!B162),FIND(" ",TRIM(DATOS_FORMS!B162)&amp;" ")-1)),"?")))</f>
        <v/>
      </c>
      <c r="C162" s="22" t="str">
        <f>IF(DATOS_FORMS!C162="","",IFERROR(VLOOKUP(TRIM(DATOS_FORMS!C162),ESCALAS!$A$54:$B$55,2,0),"?"))</f>
        <v/>
      </c>
      <c r="D162" s="22" t="str">
        <f>IF(DATOS_FORMS!D162="","",IFERROR(VLOOKUP(TRIM(DATOS_FORMS!D162),ESCALAS!$A$67:$B$68,2,0),"?"))</f>
        <v/>
      </c>
      <c r="E162" s="23" t="str">
        <f>IF(DATOS_FORMS!E162="","",DATOS_FORMS!E162)</f>
        <v/>
      </c>
      <c r="F162" s="23" t="str">
        <f>IF(DATOS_FORMS!F162="","",DATOS_FORMS!F162)</f>
        <v/>
      </c>
      <c r="G162" s="22" t="str">
        <f>IF(DATOS_FORMS!G162="","",IFERROR(VLOOKUP(TRIM(DATOS_FORMS!G162),ESCALAS!$A$60:$B$62,2,0),"?"))</f>
        <v/>
      </c>
      <c r="H162" s="23" t="str">
        <f>IF(DATOS_FORMS!H162="","",DATOS_FORMS!H162)</f>
        <v/>
      </c>
      <c r="I162" s="22" t="str">
        <f>IF(DATOS_FORMS!I162="","",IFERROR(VLOOKUP(TRIM(DATOS_FORMS!I162),ESCALAS!$A$60:$B$62,2,0),"?"))</f>
        <v/>
      </c>
      <c r="J162" s="22" t="str">
        <f>IF(DATOS_FORMS!J162="","",IFERROR(VLOOKUP(TRIM(DATOS_FORMS!J162),ESCALAS!$A$73:$B$86,2,0),7))</f>
        <v/>
      </c>
      <c r="K162" s="22" t="str">
        <f>IF(DATOS_FORMS!K162="","",IFERROR(VLOOKUP(TRIM(DATOS_FORMS!K162),ESCALAS!$A$6:$B$12,2,0),"?"))</f>
        <v/>
      </c>
      <c r="L162" s="22" t="str">
        <f>IF(DATOS_FORMS!L162="","",IFERROR(VLOOKUP(TRIM(DATOS_FORMS!L162),ESCALAS!$A$6:$B$12,2,0),"?"))</f>
        <v/>
      </c>
      <c r="M162" s="22" t="str">
        <f>IF(DATOS_FORMS!M162="","",IFERROR(VLOOKUP(TRIM(DATOS_FORMS!M162),ESCALAS!$A$6:$B$12,2,0),"?"))</f>
        <v/>
      </c>
      <c r="N162" s="22" t="str">
        <f>IF(DATOS_FORMS!N162="","",IFERROR(VLOOKUP(TRIM(DATOS_FORMS!N162),ESCALAS!$A$6:$B$12,2,0),"?"))</f>
        <v/>
      </c>
      <c r="O162" s="22" t="str">
        <f>IF(DATOS_FORMS!O162="","",IFERROR(VLOOKUP(TRIM(DATOS_FORMS!O162),ESCALAS!$A$6:$B$12,2,0),"?"))</f>
        <v/>
      </c>
      <c r="P162" s="22" t="str">
        <f>IF(DATOS_FORMS!P162="","",IFERROR(VLOOKUP(TRIM(DATOS_FORMS!P162),ESCALAS!$A$6:$B$12,2,0),"?"))</f>
        <v/>
      </c>
      <c r="Q162" s="22" t="str">
        <f>IF(DATOS_FORMS!Q162="","",IFERROR(VLOOKUP(TRIM(DATOS_FORMS!Q162),ESCALAS!$A$6:$B$12,2,0),"?"))</f>
        <v/>
      </c>
      <c r="R162" s="22" t="str">
        <f>IF(DATOS_FORMS!R162="","",IFERROR(VLOOKUP(TRIM(DATOS_FORMS!R162),ESCALAS!$A$6:$B$12,2,0),"?"))</f>
        <v/>
      </c>
      <c r="S162" s="22" t="str">
        <f>IF(DATOS_FORMS!S162="","",IFERROR(VLOOKUP(TRIM(DATOS_FORMS!S162),ESCALAS!$A$6:$B$12,2,0),"?"))</f>
        <v/>
      </c>
      <c r="T162" s="22" t="str">
        <f>IF(DATOS_FORMS!T162="","",IFERROR(VLOOKUP(TRIM(DATOS_FORMS!T162),ESCALAS!$A$6:$B$12,2,0),"?"))</f>
        <v/>
      </c>
      <c r="U162" s="22" t="str">
        <f>IF(DATOS_FORMS!U162="","",IFERROR(VLOOKUP(TRIM(DATOS_FORMS!U162),ESCALAS!$A$17:$B$20,2,0),"?"))</f>
        <v/>
      </c>
      <c r="V162" s="22" t="str">
        <f>IF(DATOS_FORMS!V162="","",IFERROR(VLOOKUP(TRIM(DATOS_FORMS!V162),ESCALAS!$A$17:$B$20,2,0),"?"))</f>
        <v/>
      </c>
      <c r="W162" s="22" t="str">
        <f>IF(DATOS_FORMS!W162="","",IFERROR(VLOOKUP(TRIM(DATOS_FORMS!W162),ESCALAS!$A$17:$B$20,2,0),"?"))</f>
        <v/>
      </c>
      <c r="X162" s="22" t="str">
        <f>IF(DATOS_FORMS!X162="","",IFERROR(VLOOKUP(TRIM(DATOS_FORMS!X162),ESCALAS!$A$17:$B$20,2,0),"?"))</f>
        <v/>
      </c>
      <c r="Y162" s="22" t="str">
        <f>IF(DATOS_FORMS!Y162="","",IFERROR(VLOOKUP(TRIM(DATOS_FORMS!Y162),ESCALAS!$A$17:$B$20,2,0),"?"))</f>
        <v/>
      </c>
      <c r="Z162" s="22" t="str">
        <f>IF(DATOS_FORMS!Z162="","",IFERROR(VLOOKUP(TRIM(DATOS_FORMS!Z162),ESCALAS!$A$17:$B$20,2,0),"?"))</f>
        <v/>
      </c>
      <c r="AA162" s="22" t="str">
        <f>IF(DATOS_FORMS!AA162="","",IFERROR(VLOOKUP(TRIM(DATOS_FORMS!AA162),ESCALAS!$A$17:$B$20,2,0),"?"))</f>
        <v/>
      </c>
      <c r="AB162" s="22" t="str">
        <f>IF(DATOS_FORMS!AB162="","",IFERROR(VLOOKUP(TRIM(DATOS_FORMS!AB162),ESCALAS!$A$17:$B$20,2,0),"?"))</f>
        <v/>
      </c>
      <c r="AC162" s="22" t="str">
        <f>IF(DATOS_FORMS!AC162="","",IFERROR(VLOOKUP(TRIM(DATOS_FORMS!AC162),ESCALAS!$A$25:$B$30,2,0),"?"))</f>
        <v/>
      </c>
      <c r="AD162" s="22" t="str">
        <f>IF(DATOS_FORMS!AD162="","",IFERROR(VLOOKUP(TRIM(DATOS_FORMS!AD162),ESCALAS!$A$25:$B$30,2,0),"?"))</f>
        <v/>
      </c>
      <c r="AE162" s="22" t="str">
        <f>IF(DATOS_FORMS!AE162="","",IFERROR(VLOOKUP(TRIM(DATOS_FORMS!AE162),ESCALAS!$A$25:$B$30,2,0),"?"))</f>
        <v/>
      </c>
      <c r="AF162" s="22" t="str">
        <f>IF(DATOS_FORMS!AF162="","",IFERROR(VLOOKUP(TRIM(DATOS_FORMS!AF162),ESCALAS!$A$25:$B$30,2,0),"?"))</f>
        <v/>
      </c>
      <c r="AG162" s="22" t="str">
        <f>IF(DATOS_FORMS!AG162="","",IFERROR(VLOOKUP(TRIM(DATOS_FORMS!AG162),ESCALAS!$A$25:$B$30,2,0),"?"))</f>
        <v/>
      </c>
      <c r="AH162" s="22" t="str">
        <f>IF(DATOS_FORMS!AH162="","",IFERROR(VLOOKUP(TRIM(DATOS_FORMS!AH162),ESCALAS!$A$25:$B$30,2,0),"?"))</f>
        <v/>
      </c>
      <c r="AI162" s="22" t="str">
        <f>IF(DATOS_FORMS!AI162="","",IFERROR(VLOOKUP(TRIM(DATOS_FORMS!AI162),ESCALAS!$A$25:$B$30,2,0),"?"))</f>
        <v/>
      </c>
      <c r="AJ162" s="22" t="str">
        <f>IF(DATOS_FORMS!AJ162="","",IFERROR(VLOOKUP(TRIM(DATOS_FORMS!AJ162),ESCALAS!$A$25:$B$30,2,0),"?"))</f>
        <v/>
      </c>
      <c r="AK162" s="22" t="str">
        <f>IF(DATOS_FORMS!AK162="","",IFERROR(VLOOKUP(TRIM(DATOS_FORMS!AK162),ESCALAS!$A$25:$B$30,2,0),"?"))</f>
        <v/>
      </c>
      <c r="AL162" s="22" t="str">
        <f>IF(DATOS_FORMS!AL162="","",IFERROR(VLOOKUP(TRIM(DATOS_FORMS!AL162),ESCALAS!$A$25:$B$30,2,0),"?"))</f>
        <v/>
      </c>
      <c r="AM162" s="22" t="str">
        <f>IF(DATOS_FORMS!AM162="","",IFERROR(VLOOKUP(TRIM(DATOS_FORMS!AM162),ESCALAS!$A$35:$B$41,2,0),"?"))</f>
        <v/>
      </c>
      <c r="AN162" s="22" t="str">
        <f>IF(DATOS_FORMS!AN162="","",IFERROR(VLOOKUP(TRIM(DATOS_FORMS!AN162),ESCALAS!$A$35:$B$41,2,0),"?"))</f>
        <v/>
      </c>
      <c r="AO162" s="22" t="str">
        <f>IF(DATOS_FORMS!AO162="","",IFERROR(VLOOKUP(TRIM(DATOS_FORMS!AO162),ESCALAS!$A$35:$B$41,2,0),"?"))</f>
        <v/>
      </c>
      <c r="AP162" s="22" t="str">
        <f>IF(DATOS_FORMS!AP162="","",IFERROR(VLOOKUP(TRIM(DATOS_FORMS!AP162),ESCALAS!$A$35:$B$41,2,0),"?"))</f>
        <v/>
      </c>
      <c r="AQ162" s="22" t="str">
        <f>IF(DATOS_FORMS!AQ162="","",IFERROR(VLOOKUP(TRIM(DATOS_FORMS!AQ162),ESCALAS!$A$35:$B$41,2,0),"?"))</f>
        <v/>
      </c>
      <c r="AR162" s="22" t="str">
        <f>IF(DATOS_FORMS!AR162="","",IFERROR(VLOOKUP(TRIM(DATOS_FORMS!AR162),ESCALAS!$A$35:$B$41,2,0),"?"))</f>
        <v/>
      </c>
      <c r="AS162" s="22" t="str">
        <f>IF(DATOS_FORMS!AS162="","",IFERROR(VLOOKUP(TRIM(DATOS_FORMS!AS162),ESCALAS!$A$35:$B$41,2,0),"?"))</f>
        <v/>
      </c>
      <c r="AT162" s="22" t="str">
        <f>IF(DATOS_FORMS!AT162="","",IFERROR(VLOOKUP(TRIM(DATOS_FORMS!AT162),ESCALAS!$A$35:$B$41,2,0),"?"))</f>
        <v/>
      </c>
      <c r="AU162" s="22" t="str">
        <f>IF(DATOS_FORMS!AU162="","",IFERROR(VLOOKUP(TRIM(DATOS_FORMS!AU162),ESCALAS!$A$35:$B$41,2,0),"?"))</f>
        <v/>
      </c>
      <c r="AV162" s="22" t="str">
        <f>IF(DATOS_FORMS!AV162="","",IFERROR(VLOOKUP(TRIM(DATOS_FORMS!AV162),ESCALAS!$A$46:$B$49,2,0),"?"))</f>
        <v/>
      </c>
      <c r="AW162" s="22" t="str">
        <f>IF(DATOS_FORMS!AW162="","",IFERROR(VLOOKUP(TRIM(DATOS_FORMS!AW162),ESCALAS!$A$46:$B$49,2,0),"?"))</f>
        <v/>
      </c>
      <c r="AX162" s="22" t="str">
        <f>IF(DATOS_FORMS!AX162="","",IFERROR(VLOOKUP(TRIM(DATOS_FORMS!AX162),ESCALAS!$A$46:$B$49,2,0),"?"))</f>
        <v/>
      </c>
      <c r="AY162" s="22" t="str">
        <f>IF(DATOS_FORMS!AY162="","",IFERROR(VLOOKUP(TRIM(DATOS_FORMS!AY162),ESCALAS!$A$46:$B$49,2,0),"?"))</f>
        <v/>
      </c>
      <c r="AZ162" s="22" t="str">
        <f>IF(DATOS_FORMS!AZ162="","",IFERROR(VLOOKUP(TRIM(DATOS_FORMS!AZ162),ESCALAS!$A$46:$B$49,2,0),"?"))</f>
        <v/>
      </c>
      <c r="BA162" s="22" t="str">
        <f>IF(DATOS_FORMS!BA162="","",IFERROR(VLOOKUP(TRIM(DATOS_FORMS!BA162),ESCALAS!$A$46:$B$49,2,0),"?"))</f>
        <v/>
      </c>
      <c r="BB162" s="22" t="str">
        <f>IF(DATOS_FORMS!BB162="","",IFERROR(VLOOKUP(TRIM(DATOS_FORMS!BB162),ESCALAS!$A$46:$B$49,2,0),"?"))</f>
        <v/>
      </c>
      <c r="BC162" s="22" t="str">
        <f>IF(DATOS_FORMS!BC162="","",IFERROR(VLOOKUP(TRIM(DATOS_FORMS!BC162),ESCALAS!$A$46:$B$49,2,0),"?"))</f>
        <v/>
      </c>
      <c r="BD162" s="22" t="str">
        <f>IF(DATOS_FORMS!BD162="","",IFERROR(VLOOKUP(TRIM(DATOS_FORMS!BD162),ESCALAS!$A$46:$B$49,2,0),"?"))</f>
        <v/>
      </c>
      <c r="BE162" s="22" t="str">
        <f>IF(DATOS_FORMS!BE162="","",IFERROR(VLOOKUP(TRIM(DATOS_FORMS!BE162),ESCALAS!$A$46:$B$49,2,0),"?"))</f>
        <v/>
      </c>
      <c r="BF162" s="22" t="str">
        <f>IF(DATOS_FORMS!BF162="","",IFERROR(VLOOKUP(TRIM(DATOS_FORMS!BF162),ESCALAS!$A$46:$B$49,2,0),"?"))</f>
        <v/>
      </c>
      <c r="BG162" s="22" t="str">
        <f>IF(DATOS_FORMS!BG162="","",IFERROR(VLOOKUP(TRIM(DATOS_FORMS!BG162),ESCALAS!$A$46:$B$49,2,0),"?"))</f>
        <v/>
      </c>
      <c r="BH162" s="22" t="str">
        <f>IF(DATOS_FORMS!BH162="","",IFERROR(VLOOKUP(TRIM(DATOS_FORMS!BH162),ESCALAS!$A$46:$B$49,2,0),"?"))</f>
        <v/>
      </c>
      <c r="BI162" s="22" t="str">
        <f>IF(DATOS_FORMS!BI162="","",IFERROR(VLOOKUP(TRIM(DATOS_FORMS!BI162),ESCALAS!$A$46:$B$49,2,0),"?"))</f>
        <v/>
      </c>
      <c r="BJ162" s="22" t="str">
        <f>IF(DATOS_FORMS!BJ162="","",IFERROR(VLOOKUP(TRIM(DATOS_FORMS!BJ162),ESCALAS!$A$46:$B$49,2,0),"?"))</f>
        <v/>
      </c>
    </row>
    <row r="163" spans="1:62" x14ac:dyDescent="0.25">
      <c r="A163" s="22" t="str">
        <f>IF(DATOS_FORMS!B163="","",ROW()-1)</f>
        <v/>
      </c>
      <c r="B163" s="22" t="str">
        <f>IF(DATOS_FORMS!B163="","",IFERROR(VALUE(TRIM(DATOS_FORMS!B163)),IFERROR(VALUE(LEFT(TRIM(DATOS_FORMS!B163),FIND(" ",TRIM(DATOS_FORMS!B163)&amp;" ")-1)),"?")))</f>
        <v/>
      </c>
      <c r="C163" s="22" t="str">
        <f>IF(DATOS_FORMS!C163="","",IFERROR(VLOOKUP(TRIM(DATOS_FORMS!C163),ESCALAS!$A$54:$B$55,2,0),"?"))</f>
        <v/>
      </c>
      <c r="D163" s="22" t="str">
        <f>IF(DATOS_FORMS!D163="","",IFERROR(VLOOKUP(TRIM(DATOS_FORMS!D163),ESCALAS!$A$67:$B$68,2,0),"?"))</f>
        <v/>
      </c>
      <c r="E163" s="23" t="str">
        <f>IF(DATOS_FORMS!E163="","",DATOS_FORMS!E163)</f>
        <v/>
      </c>
      <c r="F163" s="23" t="str">
        <f>IF(DATOS_FORMS!F163="","",DATOS_FORMS!F163)</f>
        <v/>
      </c>
      <c r="G163" s="22" t="str">
        <f>IF(DATOS_FORMS!G163="","",IFERROR(VLOOKUP(TRIM(DATOS_FORMS!G163),ESCALAS!$A$60:$B$62,2,0),"?"))</f>
        <v/>
      </c>
      <c r="H163" s="23" t="str">
        <f>IF(DATOS_FORMS!H163="","",DATOS_FORMS!H163)</f>
        <v/>
      </c>
      <c r="I163" s="22" t="str">
        <f>IF(DATOS_FORMS!I163="","",IFERROR(VLOOKUP(TRIM(DATOS_FORMS!I163),ESCALAS!$A$60:$B$62,2,0),"?"))</f>
        <v/>
      </c>
      <c r="J163" s="22" t="str">
        <f>IF(DATOS_FORMS!J163="","",IFERROR(VLOOKUP(TRIM(DATOS_FORMS!J163),ESCALAS!$A$73:$B$86,2,0),7))</f>
        <v/>
      </c>
      <c r="K163" s="22" t="str">
        <f>IF(DATOS_FORMS!K163="","",IFERROR(VLOOKUP(TRIM(DATOS_FORMS!K163),ESCALAS!$A$6:$B$12,2,0),"?"))</f>
        <v/>
      </c>
      <c r="L163" s="22" t="str">
        <f>IF(DATOS_FORMS!L163="","",IFERROR(VLOOKUP(TRIM(DATOS_FORMS!L163),ESCALAS!$A$6:$B$12,2,0),"?"))</f>
        <v/>
      </c>
      <c r="M163" s="22" t="str">
        <f>IF(DATOS_FORMS!M163="","",IFERROR(VLOOKUP(TRIM(DATOS_FORMS!M163),ESCALAS!$A$6:$B$12,2,0),"?"))</f>
        <v/>
      </c>
      <c r="N163" s="22" t="str">
        <f>IF(DATOS_FORMS!N163="","",IFERROR(VLOOKUP(TRIM(DATOS_FORMS!N163),ESCALAS!$A$6:$B$12,2,0),"?"))</f>
        <v/>
      </c>
      <c r="O163" s="22" t="str">
        <f>IF(DATOS_FORMS!O163="","",IFERROR(VLOOKUP(TRIM(DATOS_FORMS!O163),ESCALAS!$A$6:$B$12,2,0),"?"))</f>
        <v/>
      </c>
      <c r="P163" s="22" t="str">
        <f>IF(DATOS_FORMS!P163="","",IFERROR(VLOOKUP(TRIM(DATOS_FORMS!P163),ESCALAS!$A$6:$B$12,2,0),"?"))</f>
        <v/>
      </c>
      <c r="Q163" s="22" t="str">
        <f>IF(DATOS_FORMS!Q163="","",IFERROR(VLOOKUP(TRIM(DATOS_FORMS!Q163),ESCALAS!$A$6:$B$12,2,0),"?"))</f>
        <v/>
      </c>
      <c r="R163" s="22" t="str">
        <f>IF(DATOS_FORMS!R163="","",IFERROR(VLOOKUP(TRIM(DATOS_FORMS!R163),ESCALAS!$A$6:$B$12,2,0),"?"))</f>
        <v/>
      </c>
      <c r="S163" s="22" t="str">
        <f>IF(DATOS_FORMS!S163="","",IFERROR(VLOOKUP(TRIM(DATOS_FORMS!S163),ESCALAS!$A$6:$B$12,2,0),"?"))</f>
        <v/>
      </c>
      <c r="T163" s="22" t="str">
        <f>IF(DATOS_FORMS!T163="","",IFERROR(VLOOKUP(TRIM(DATOS_FORMS!T163),ESCALAS!$A$6:$B$12,2,0),"?"))</f>
        <v/>
      </c>
      <c r="U163" s="22" t="str">
        <f>IF(DATOS_FORMS!U163="","",IFERROR(VLOOKUP(TRIM(DATOS_FORMS!U163),ESCALAS!$A$17:$B$20,2,0),"?"))</f>
        <v/>
      </c>
      <c r="V163" s="22" t="str">
        <f>IF(DATOS_FORMS!V163="","",IFERROR(VLOOKUP(TRIM(DATOS_FORMS!V163),ESCALAS!$A$17:$B$20,2,0),"?"))</f>
        <v/>
      </c>
      <c r="W163" s="22" t="str">
        <f>IF(DATOS_FORMS!W163="","",IFERROR(VLOOKUP(TRIM(DATOS_FORMS!W163),ESCALAS!$A$17:$B$20,2,0),"?"))</f>
        <v/>
      </c>
      <c r="X163" s="22" t="str">
        <f>IF(DATOS_FORMS!X163="","",IFERROR(VLOOKUP(TRIM(DATOS_FORMS!X163),ESCALAS!$A$17:$B$20,2,0),"?"))</f>
        <v/>
      </c>
      <c r="Y163" s="22" t="str">
        <f>IF(DATOS_FORMS!Y163="","",IFERROR(VLOOKUP(TRIM(DATOS_FORMS!Y163),ESCALAS!$A$17:$B$20,2,0),"?"))</f>
        <v/>
      </c>
      <c r="Z163" s="22" t="str">
        <f>IF(DATOS_FORMS!Z163="","",IFERROR(VLOOKUP(TRIM(DATOS_FORMS!Z163),ESCALAS!$A$17:$B$20,2,0),"?"))</f>
        <v/>
      </c>
      <c r="AA163" s="22" t="str">
        <f>IF(DATOS_FORMS!AA163="","",IFERROR(VLOOKUP(TRIM(DATOS_FORMS!AA163),ESCALAS!$A$17:$B$20,2,0),"?"))</f>
        <v/>
      </c>
      <c r="AB163" s="22" t="str">
        <f>IF(DATOS_FORMS!AB163="","",IFERROR(VLOOKUP(TRIM(DATOS_FORMS!AB163),ESCALAS!$A$17:$B$20,2,0),"?"))</f>
        <v/>
      </c>
      <c r="AC163" s="22" t="str">
        <f>IF(DATOS_FORMS!AC163="","",IFERROR(VLOOKUP(TRIM(DATOS_FORMS!AC163),ESCALAS!$A$25:$B$30,2,0),"?"))</f>
        <v/>
      </c>
      <c r="AD163" s="22" t="str">
        <f>IF(DATOS_FORMS!AD163="","",IFERROR(VLOOKUP(TRIM(DATOS_FORMS!AD163),ESCALAS!$A$25:$B$30,2,0),"?"))</f>
        <v/>
      </c>
      <c r="AE163" s="22" t="str">
        <f>IF(DATOS_FORMS!AE163="","",IFERROR(VLOOKUP(TRIM(DATOS_FORMS!AE163),ESCALAS!$A$25:$B$30,2,0),"?"))</f>
        <v/>
      </c>
      <c r="AF163" s="22" t="str">
        <f>IF(DATOS_FORMS!AF163="","",IFERROR(VLOOKUP(TRIM(DATOS_FORMS!AF163),ESCALAS!$A$25:$B$30,2,0),"?"))</f>
        <v/>
      </c>
      <c r="AG163" s="22" t="str">
        <f>IF(DATOS_FORMS!AG163="","",IFERROR(VLOOKUP(TRIM(DATOS_FORMS!AG163),ESCALAS!$A$25:$B$30,2,0),"?"))</f>
        <v/>
      </c>
      <c r="AH163" s="22" t="str">
        <f>IF(DATOS_FORMS!AH163="","",IFERROR(VLOOKUP(TRIM(DATOS_FORMS!AH163),ESCALAS!$A$25:$B$30,2,0),"?"))</f>
        <v/>
      </c>
      <c r="AI163" s="22" t="str">
        <f>IF(DATOS_FORMS!AI163="","",IFERROR(VLOOKUP(TRIM(DATOS_FORMS!AI163),ESCALAS!$A$25:$B$30,2,0),"?"))</f>
        <v/>
      </c>
      <c r="AJ163" s="22" t="str">
        <f>IF(DATOS_FORMS!AJ163="","",IFERROR(VLOOKUP(TRIM(DATOS_FORMS!AJ163),ESCALAS!$A$25:$B$30,2,0),"?"))</f>
        <v/>
      </c>
      <c r="AK163" s="22" t="str">
        <f>IF(DATOS_FORMS!AK163="","",IFERROR(VLOOKUP(TRIM(DATOS_FORMS!AK163),ESCALAS!$A$25:$B$30,2,0),"?"))</f>
        <v/>
      </c>
      <c r="AL163" s="22" t="str">
        <f>IF(DATOS_FORMS!AL163="","",IFERROR(VLOOKUP(TRIM(DATOS_FORMS!AL163),ESCALAS!$A$25:$B$30,2,0),"?"))</f>
        <v/>
      </c>
      <c r="AM163" s="22" t="str">
        <f>IF(DATOS_FORMS!AM163="","",IFERROR(VLOOKUP(TRIM(DATOS_FORMS!AM163),ESCALAS!$A$35:$B$41,2,0),"?"))</f>
        <v/>
      </c>
      <c r="AN163" s="22" t="str">
        <f>IF(DATOS_FORMS!AN163="","",IFERROR(VLOOKUP(TRIM(DATOS_FORMS!AN163),ESCALAS!$A$35:$B$41,2,0),"?"))</f>
        <v/>
      </c>
      <c r="AO163" s="22" t="str">
        <f>IF(DATOS_FORMS!AO163="","",IFERROR(VLOOKUP(TRIM(DATOS_FORMS!AO163),ESCALAS!$A$35:$B$41,2,0),"?"))</f>
        <v/>
      </c>
      <c r="AP163" s="22" t="str">
        <f>IF(DATOS_FORMS!AP163="","",IFERROR(VLOOKUP(TRIM(DATOS_FORMS!AP163),ESCALAS!$A$35:$B$41,2,0),"?"))</f>
        <v/>
      </c>
      <c r="AQ163" s="22" t="str">
        <f>IF(DATOS_FORMS!AQ163="","",IFERROR(VLOOKUP(TRIM(DATOS_FORMS!AQ163),ESCALAS!$A$35:$B$41,2,0),"?"))</f>
        <v/>
      </c>
      <c r="AR163" s="22" t="str">
        <f>IF(DATOS_FORMS!AR163="","",IFERROR(VLOOKUP(TRIM(DATOS_FORMS!AR163),ESCALAS!$A$35:$B$41,2,0),"?"))</f>
        <v/>
      </c>
      <c r="AS163" s="22" t="str">
        <f>IF(DATOS_FORMS!AS163="","",IFERROR(VLOOKUP(TRIM(DATOS_FORMS!AS163),ESCALAS!$A$35:$B$41,2,0),"?"))</f>
        <v/>
      </c>
      <c r="AT163" s="22" t="str">
        <f>IF(DATOS_FORMS!AT163="","",IFERROR(VLOOKUP(TRIM(DATOS_FORMS!AT163),ESCALAS!$A$35:$B$41,2,0),"?"))</f>
        <v/>
      </c>
      <c r="AU163" s="22" t="str">
        <f>IF(DATOS_FORMS!AU163="","",IFERROR(VLOOKUP(TRIM(DATOS_FORMS!AU163),ESCALAS!$A$35:$B$41,2,0),"?"))</f>
        <v/>
      </c>
      <c r="AV163" s="22" t="str">
        <f>IF(DATOS_FORMS!AV163="","",IFERROR(VLOOKUP(TRIM(DATOS_FORMS!AV163),ESCALAS!$A$46:$B$49,2,0),"?"))</f>
        <v/>
      </c>
      <c r="AW163" s="22" t="str">
        <f>IF(DATOS_FORMS!AW163="","",IFERROR(VLOOKUP(TRIM(DATOS_FORMS!AW163),ESCALAS!$A$46:$B$49,2,0),"?"))</f>
        <v/>
      </c>
      <c r="AX163" s="22" t="str">
        <f>IF(DATOS_FORMS!AX163="","",IFERROR(VLOOKUP(TRIM(DATOS_FORMS!AX163),ESCALAS!$A$46:$B$49,2,0),"?"))</f>
        <v/>
      </c>
      <c r="AY163" s="22" t="str">
        <f>IF(DATOS_FORMS!AY163="","",IFERROR(VLOOKUP(TRIM(DATOS_FORMS!AY163),ESCALAS!$A$46:$B$49,2,0),"?"))</f>
        <v/>
      </c>
      <c r="AZ163" s="22" t="str">
        <f>IF(DATOS_FORMS!AZ163="","",IFERROR(VLOOKUP(TRIM(DATOS_FORMS!AZ163),ESCALAS!$A$46:$B$49,2,0),"?"))</f>
        <v/>
      </c>
      <c r="BA163" s="22" t="str">
        <f>IF(DATOS_FORMS!BA163="","",IFERROR(VLOOKUP(TRIM(DATOS_FORMS!BA163),ESCALAS!$A$46:$B$49,2,0),"?"))</f>
        <v/>
      </c>
      <c r="BB163" s="22" t="str">
        <f>IF(DATOS_FORMS!BB163="","",IFERROR(VLOOKUP(TRIM(DATOS_FORMS!BB163),ESCALAS!$A$46:$B$49,2,0),"?"))</f>
        <v/>
      </c>
      <c r="BC163" s="22" t="str">
        <f>IF(DATOS_FORMS!BC163="","",IFERROR(VLOOKUP(TRIM(DATOS_FORMS!BC163),ESCALAS!$A$46:$B$49,2,0),"?"))</f>
        <v/>
      </c>
      <c r="BD163" s="22" t="str">
        <f>IF(DATOS_FORMS!BD163="","",IFERROR(VLOOKUP(TRIM(DATOS_FORMS!BD163),ESCALAS!$A$46:$B$49,2,0),"?"))</f>
        <v/>
      </c>
      <c r="BE163" s="22" t="str">
        <f>IF(DATOS_FORMS!BE163="","",IFERROR(VLOOKUP(TRIM(DATOS_FORMS!BE163),ESCALAS!$A$46:$B$49,2,0),"?"))</f>
        <v/>
      </c>
      <c r="BF163" s="22" t="str">
        <f>IF(DATOS_FORMS!BF163="","",IFERROR(VLOOKUP(TRIM(DATOS_FORMS!BF163),ESCALAS!$A$46:$B$49,2,0),"?"))</f>
        <v/>
      </c>
      <c r="BG163" s="22" t="str">
        <f>IF(DATOS_FORMS!BG163="","",IFERROR(VLOOKUP(TRIM(DATOS_FORMS!BG163),ESCALAS!$A$46:$B$49,2,0),"?"))</f>
        <v/>
      </c>
      <c r="BH163" s="22" t="str">
        <f>IF(DATOS_FORMS!BH163="","",IFERROR(VLOOKUP(TRIM(DATOS_FORMS!BH163),ESCALAS!$A$46:$B$49,2,0),"?"))</f>
        <v/>
      </c>
      <c r="BI163" s="22" t="str">
        <f>IF(DATOS_FORMS!BI163="","",IFERROR(VLOOKUP(TRIM(DATOS_FORMS!BI163),ESCALAS!$A$46:$B$49,2,0),"?"))</f>
        <v/>
      </c>
      <c r="BJ163" s="22" t="str">
        <f>IF(DATOS_FORMS!BJ163="","",IFERROR(VLOOKUP(TRIM(DATOS_FORMS!BJ163),ESCALAS!$A$46:$B$49,2,0),"?"))</f>
        <v/>
      </c>
    </row>
    <row r="164" spans="1:62" x14ac:dyDescent="0.25">
      <c r="A164" s="22" t="str">
        <f>IF(DATOS_FORMS!B164="","",ROW()-1)</f>
        <v/>
      </c>
      <c r="B164" s="22" t="str">
        <f>IF(DATOS_FORMS!B164="","",IFERROR(VALUE(TRIM(DATOS_FORMS!B164)),IFERROR(VALUE(LEFT(TRIM(DATOS_FORMS!B164),FIND(" ",TRIM(DATOS_FORMS!B164)&amp;" ")-1)),"?")))</f>
        <v/>
      </c>
      <c r="C164" s="22" t="str">
        <f>IF(DATOS_FORMS!C164="","",IFERROR(VLOOKUP(TRIM(DATOS_FORMS!C164),ESCALAS!$A$54:$B$55,2,0),"?"))</f>
        <v/>
      </c>
      <c r="D164" s="22" t="str">
        <f>IF(DATOS_FORMS!D164="","",IFERROR(VLOOKUP(TRIM(DATOS_FORMS!D164),ESCALAS!$A$67:$B$68,2,0),"?"))</f>
        <v/>
      </c>
      <c r="E164" s="23" t="str">
        <f>IF(DATOS_FORMS!E164="","",DATOS_FORMS!E164)</f>
        <v/>
      </c>
      <c r="F164" s="23" t="str">
        <f>IF(DATOS_FORMS!F164="","",DATOS_FORMS!F164)</f>
        <v/>
      </c>
      <c r="G164" s="22" t="str">
        <f>IF(DATOS_FORMS!G164="","",IFERROR(VLOOKUP(TRIM(DATOS_FORMS!G164),ESCALAS!$A$60:$B$62,2,0),"?"))</f>
        <v/>
      </c>
      <c r="H164" s="23" t="str">
        <f>IF(DATOS_FORMS!H164="","",DATOS_FORMS!H164)</f>
        <v/>
      </c>
      <c r="I164" s="22" t="str">
        <f>IF(DATOS_FORMS!I164="","",IFERROR(VLOOKUP(TRIM(DATOS_FORMS!I164),ESCALAS!$A$60:$B$62,2,0),"?"))</f>
        <v/>
      </c>
      <c r="J164" s="22" t="str">
        <f>IF(DATOS_FORMS!J164="","",IFERROR(VLOOKUP(TRIM(DATOS_FORMS!J164),ESCALAS!$A$73:$B$86,2,0),7))</f>
        <v/>
      </c>
      <c r="K164" s="22" t="str">
        <f>IF(DATOS_FORMS!K164="","",IFERROR(VLOOKUP(TRIM(DATOS_FORMS!K164),ESCALAS!$A$6:$B$12,2,0),"?"))</f>
        <v/>
      </c>
      <c r="L164" s="22" t="str">
        <f>IF(DATOS_FORMS!L164="","",IFERROR(VLOOKUP(TRIM(DATOS_FORMS!L164),ESCALAS!$A$6:$B$12,2,0),"?"))</f>
        <v/>
      </c>
      <c r="M164" s="22" t="str">
        <f>IF(DATOS_FORMS!M164="","",IFERROR(VLOOKUP(TRIM(DATOS_FORMS!M164),ESCALAS!$A$6:$B$12,2,0),"?"))</f>
        <v/>
      </c>
      <c r="N164" s="22" t="str">
        <f>IF(DATOS_FORMS!N164="","",IFERROR(VLOOKUP(TRIM(DATOS_FORMS!N164),ESCALAS!$A$6:$B$12,2,0),"?"))</f>
        <v/>
      </c>
      <c r="O164" s="22" t="str">
        <f>IF(DATOS_FORMS!O164="","",IFERROR(VLOOKUP(TRIM(DATOS_FORMS!O164),ESCALAS!$A$6:$B$12,2,0),"?"))</f>
        <v/>
      </c>
      <c r="P164" s="22" t="str">
        <f>IF(DATOS_FORMS!P164="","",IFERROR(VLOOKUP(TRIM(DATOS_FORMS!P164),ESCALAS!$A$6:$B$12,2,0),"?"))</f>
        <v/>
      </c>
      <c r="Q164" s="22" t="str">
        <f>IF(DATOS_FORMS!Q164="","",IFERROR(VLOOKUP(TRIM(DATOS_FORMS!Q164),ESCALAS!$A$6:$B$12,2,0),"?"))</f>
        <v/>
      </c>
      <c r="R164" s="22" t="str">
        <f>IF(DATOS_FORMS!R164="","",IFERROR(VLOOKUP(TRIM(DATOS_FORMS!R164),ESCALAS!$A$6:$B$12,2,0),"?"))</f>
        <v/>
      </c>
      <c r="S164" s="22" t="str">
        <f>IF(DATOS_FORMS!S164="","",IFERROR(VLOOKUP(TRIM(DATOS_FORMS!S164),ESCALAS!$A$6:$B$12,2,0),"?"))</f>
        <v/>
      </c>
      <c r="T164" s="22" t="str">
        <f>IF(DATOS_FORMS!T164="","",IFERROR(VLOOKUP(TRIM(DATOS_FORMS!T164),ESCALAS!$A$6:$B$12,2,0),"?"))</f>
        <v/>
      </c>
      <c r="U164" s="22" t="str">
        <f>IF(DATOS_FORMS!U164="","",IFERROR(VLOOKUP(TRIM(DATOS_FORMS!U164),ESCALAS!$A$17:$B$20,2,0),"?"))</f>
        <v/>
      </c>
      <c r="V164" s="22" t="str">
        <f>IF(DATOS_FORMS!V164="","",IFERROR(VLOOKUP(TRIM(DATOS_FORMS!V164),ESCALAS!$A$17:$B$20,2,0),"?"))</f>
        <v/>
      </c>
      <c r="W164" s="22" t="str">
        <f>IF(DATOS_FORMS!W164="","",IFERROR(VLOOKUP(TRIM(DATOS_FORMS!W164),ESCALAS!$A$17:$B$20,2,0),"?"))</f>
        <v/>
      </c>
      <c r="X164" s="22" t="str">
        <f>IF(DATOS_FORMS!X164="","",IFERROR(VLOOKUP(TRIM(DATOS_FORMS!X164),ESCALAS!$A$17:$B$20,2,0),"?"))</f>
        <v/>
      </c>
      <c r="Y164" s="22" t="str">
        <f>IF(DATOS_FORMS!Y164="","",IFERROR(VLOOKUP(TRIM(DATOS_FORMS!Y164),ESCALAS!$A$17:$B$20,2,0),"?"))</f>
        <v/>
      </c>
      <c r="Z164" s="22" t="str">
        <f>IF(DATOS_FORMS!Z164="","",IFERROR(VLOOKUP(TRIM(DATOS_FORMS!Z164),ESCALAS!$A$17:$B$20,2,0),"?"))</f>
        <v/>
      </c>
      <c r="AA164" s="22" t="str">
        <f>IF(DATOS_FORMS!AA164="","",IFERROR(VLOOKUP(TRIM(DATOS_FORMS!AA164),ESCALAS!$A$17:$B$20,2,0),"?"))</f>
        <v/>
      </c>
      <c r="AB164" s="22" t="str">
        <f>IF(DATOS_FORMS!AB164="","",IFERROR(VLOOKUP(TRIM(DATOS_FORMS!AB164),ESCALAS!$A$17:$B$20,2,0),"?"))</f>
        <v/>
      </c>
      <c r="AC164" s="22" t="str">
        <f>IF(DATOS_FORMS!AC164="","",IFERROR(VLOOKUP(TRIM(DATOS_FORMS!AC164),ESCALAS!$A$25:$B$30,2,0),"?"))</f>
        <v/>
      </c>
      <c r="AD164" s="22" t="str">
        <f>IF(DATOS_FORMS!AD164="","",IFERROR(VLOOKUP(TRIM(DATOS_FORMS!AD164),ESCALAS!$A$25:$B$30,2,0),"?"))</f>
        <v/>
      </c>
      <c r="AE164" s="22" t="str">
        <f>IF(DATOS_FORMS!AE164="","",IFERROR(VLOOKUP(TRIM(DATOS_FORMS!AE164),ESCALAS!$A$25:$B$30,2,0),"?"))</f>
        <v/>
      </c>
      <c r="AF164" s="22" t="str">
        <f>IF(DATOS_FORMS!AF164="","",IFERROR(VLOOKUP(TRIM(DATOS_FORMS!AF164),ESCALAS!$A$25:$B$30,2,0),"?"))</f>
        <v/>
      </c>
      <c r="AG164" s="22" t="str">
        <f>IF(DATOS_FORMS!AG164="","",IFERROR(VLOOKUP(TRIM(DATOS_FORMS!AG164),ESCALAS!$A$25:$B$30,2,0),"?"))</f>
        <v/>
      </c>
      <c r="AH164" s="22" t="str">
        <f>IF(DATOS_FORMS!AH164="","",IFERROR(VLOOKUP(TRIM(DATOS_FORMS!AH164),ESCALAS!$A$25:$B$30,2,0),"?"))</f>
        <v/>
      </c>
      <c r="AI164" s="22" t="str">
        <f>IF(DATOS_FORMS!AI164="","",IFERROR(VLOOKUP(TRIM(DATOS_FORMS!AI164),ESCALAS!$A$25:$B$30,2,0),"?"))</f>
        <v/>
      </c>
      <c r="AJ164" s="22" t="str">
        <f>IF(DATOS_FORMS!AJ164="","",IFERROR(VLOOKUP(TRIM(DATOS_FORMS!AJ164),ESCALAS!$A$25:$B$30,2,0),"?"))</f>
        <v/>
      </c>
      <c r="AK164" s="22" t="str">
        <f>IF(DATOS_FORMS!AK164="","",IFERROR(VLOOKUP(TRIM(DATOS_FORMS!AK164),ESCALAS!$A$25:$B$30,2,0),"?"))</f>
        <v/>
      </c>
      <c r="AL164" s="22" t="str">
        <f>IF(DATOS_FORMS!AL164="","",IFERROR(VLOOKUP(TRIM(DATOS_FORMS!AL164),ESCALAS!$A$25:$B$30,2,0),"?"))</f>
        <v/>
      </c>
      <c r="AM164" s="22" t="str">
        <f>IF(DATOS_FORMS!AM164="","",IFERROR(VLOOKUP(TRIM(DATOS_FORMS!AM164),ESCALAS!$A$35:$B$41,2,0),"?"))</f>
        <v/>
      </c>
      <c r="AN164" s="22" t="str">
        <f>IF(DATOS_FORMS!AN164="","",IFERROR(VLOOKUP(TRIM(DATOS_FORMS!AN164),ESCALAS!$A$35:$B$41,2,0),"?"))</f>
        <v/>
      </c>
      <c r="AO164" s="22" t="str">
        <f>IF(DATOS_FORMS!AO164="","",IFERROR(VLOOKUP(TRIM(DATOS_FORMS!AO164),ESCALAS!$A$35:$B$41,2,0),"?"))</f>
        <v/>
      </c>
      <c r="AP164" s="22" t="str">
        <f>IF(DATOS_FORMS!AP164="","",IFERROR(VLOOKUP(TRIM(DATOS_FORMS!AP164),ESCALAS!$A$35:$B$41,2,0),"?"))</f>
        <v/>
      </c>
      <c r="AQ164" s="22" t="str">
        <f>IF(DATOS_FORMS!AQ164="","",IFERROR(VLOOKUP(TRIM(DATOS_FORMS!AQ164),ESCALAS!$A$35:$B$41,2,0),"?"))</f>
        <v/>
      </c>
      <c r="AR164" s="22" t="str">
        <f>IF(DATOS_FORMS!AR164="","",IFERROR(VLOOKUP(TRIM(DATOS_FORMS!AR164),ESCALAS!$A$35:$B$41,2,0),"?"))</f>
        <v/>
      </c>
      <c r="AS164" s="22" t="str">
        <f>IF(DATOS_FORMS!AS164="","",IFERROR(VLOOKUP(TRIM(DATOS_FORMS!AS164),ESCALAS!$A$35:$B$41,2,0),"?"))</f>
        <v/>
      </c>
      <c r="AT164" s="22" t="str">
        <f>IF(DATOS_FORMS!AT164="","",IFERROR(VLOOKUP(TRIM(DATOS_FORMS!AT164),ESCALAS!$A$35:$B$41,2,0),"?"))</f>
        <v/>
      </c>
      <c r="AU164" s="22" t="str">
        <f>IF(DATOS_FORMS!AU164="","",IFERROR(VLOOKUP(TRIM(DATOS_FORMS!AU164),ESCALAS!$A$35:$B$41,2,0),"?"))</f>
        <v/>
      </c>
      <c r="AV164" s="22" t="str">
        <f>IF(DATOS_FORMS!AV164="","",IFERROR(VLOOKUP(TRIM(DATOS_FORMS!AV164),ESCALAS!$A$46:$B$49,2,0),"?"))</f>
        <v/>
      </c>
      <c r="AW164" s="22" t="str">
        <f>IF(DATOS_FORMS!AW164="","",IFERROR(VLOOKUP(TRIM(DATOS_FORMS!AW164),ESCALAS!$A$46:$B$49,2,0),"?"))</f>
        <v/>
      </c>
      <c r="AX164" s="22" t="str">
        <f>IF(DATOS_FORMS!AX164="","",IFERROR(VLOOKUP(TRIM(DATOS_FORMS!AX164),ESCALAS!$A$46:$B$49,2,0),"?"))</f>
        <v/>
      </c>
      <c r="AY164" s="22" t="str">
        <f>IF(DATOS_FORMS!AY164="","",IFERROR(VLOOKUP(TRIM(DATOS_FORMS!AY164),ESCALAS!$A$46:$B$49,2,0),"?"))</f>
        <v/>
      </c>
      <c r="AZ164" s="22" t="str">
        <f>IF(DATOS_FORMS!AZ164="","",IFERROR(VLOOKUP(TRIM(DATOS_FORMS!AZ164),ESCALAS!$A$46:$B$49,2,0),"?"))</f>
        <v/>
      </c>
      <c r="BA164" s="22" t="str">
        <f>IF(DATOS_FORMS!BA164="","",IFERROR(VLOOKUP(TRIM(DATOS_FORMS!BA164),ESCALAS!$A$46:$B$49,2,0),"?"))</f>
        <v/>
      </c>
      <c r="BB164" s="22" t="str">
        <f>IF(DATOS_FORMS!BB164="","",IFERROR(VLOOKUP(TRIM(DATOS_FORMS!BB164),ESCALAS!$A$46:$B$49,2,0),"?"))</f>
        <v/>
      </c>
      <c r="BC164" s="22" t="str">
        <f>IF(DATOS_FORMS!BC164="","",IFERROR(VLOOKUP(TRIM(DATOS_FORMS!BC164),ESCALAS!$A$46:$B$49,2,0),"?"))</f>
        <v/>
      </c>
      <c r="BD164" s="22" t="str">
        <f>IF(DATOS_FORMS!BD164="","",IFERROR(VLOOKUP(TRIM(DATOS_FORMS!BD164),ESCALAS!$A$46:$B$49,2,0),"?"))</f>
        <v/>
      </c>
      <c r="BE164" s="22" t="str">
        <f>IF(DATOS_FORMS!BE164="","",IFERROR(VLOOKUP(TRIM(DATOS_FORMS!BE164),ESCALAS!$A$46:$B$49,2,0),"?"))</f>
        <v/>
      </c>
      <c r="BF164" s="22" t="str">
        <f>IF(DATOS_FORMS!BF164="","",IFERROR(VLOOKUP(TRIM(DATOS_FORMS!BF164),ESCALAS!$A$46:$B$49,2,0),"?"))</f>
        <v/>
      </c>
      <c r="BG164" s="22" t="str">
        <f>IF(DATOS_FORMS!BG164="","",IFERROR(VLOOKUP(TRIM(DATOS_FORMS!BG164),ESCALAS!$A$46:$B$49,2,0),"?"))</f>
        <v/>
      </c>
      <c r="BH164" s="22" t="str">
        <f>IF(DATOS_FORMS!BH164="","",IFERROR(VLOOKUP(TRIM(DATOS_FORMS!BH164),ESCALAS!$A$46:$B$49,2,0),"?"))</f>
        <v/>
      </c>
      <c r="BI164" s="22" t="str">
        <f>IF(DATOS_FORMS!BI164="","",IFERROR(VLOOKUP(TRIM(DATOS_FORMS!BI164),ESCALAS!$A$46:$B$49,2,0),"?"))</f>
        <v/>
      </c>
      <c r="BJ164" s="22" t="str">
        <f>IF(DATOS_FORMS!BJ164="","",IFERROR(VLOOKUP(TRIM(DATOS_FORMS!BJ164),ESCALAS!$A$46:$B$49,2,0),"?"))</f>
        <v/>
      </c>
    </row>
    <row r="165" spans="1:62" x14ac:dyDescent="0.25">
      <c r="A165" s="22" t="str">
        <f>IF(DATOS_FORMS!B165="","",ROW()-1)</f>
        <v/>
      </c>
      <c r="B165" s="22" t="str">
        <f>IF(DATOS_FORMS!B165="","",IFERROR(VALUE(TRIM(DATOS_FORMS!B165)),IFERROR(VALUE(LEFT(TRIM(DATOS_FORMS!B165),FIND(" ",TRIM(DATOS_FORMS!B165)&amp;" ")-1)),"?")))</f>
        <v/>
      </c>
      <c r="C165" s="22" t="str">
        <f>IF(DATOS_FORMS!C165="","",IFERROR(VLOOKUP(TRIM(DATOS_FORMS!C165),ESCALAS!$A$54:$B$55,2,0),"?"))</f>
        <v/>
      </c>
      <c r="D165" s="22" t="str">
        <f>IF(DATOS_FORMS!D165="","",IFERROR(VLOOKUP(TRIM(DATOS_FORMS!D165),ESCALAS!$A$67:$B$68,2,0),"?"))</f>
        <v/>
      </c>
      <c r="E165" s="23" t="str">
        <f>IF(DATOS_FORMS!E165="","",DATOS_FORMS!E165)</f>
        <v/>
      </c>
      <c r="F165" s="23" t="str">
        <f>IF(DATOS_FORMS!F165="","",DATOS_FORMS!F165)</f>
        <v/>
      </c>
      <c r="G165" s="22" t="str">
        <f>IF(DATOS_FORMS!G165="","",IFERROR(VLOOKUP(TRIM(DATOS_FORMS!G165),ESCALAS!$A$60:$B$62,2,0),"?"))</f>
        <v/>
      </c>
      <c r="H165" s="23" t="str">
        <f>IF(DATOS_FORMS!H165="","",DATOS_FORMS!H165)</f>
        <v/>
      </c>
      <c r="I165" s="22" t="str">
        <f>IF(DATOS_FORMS!I165="","",IFERROR(VLOOKUP(TRIM(DATOS_FORMS!I165),ESCALAS!$A$60:$B$62,2,0),"?"))</f>
        <v/>
      </c>
      <c r="J165" s="22" t="str">
        <f>IF(DATOS_FORMS!J165="","",IFERROR(VLOOKUP(TRIM(DATOS_FORMS!J165),ESCALAS!$A$73:$B$86,2,0),7))</f>
        <v/>
      </c>
      <c r="K165" s="22" t="str">
        <f>IF(DATOS_FORMS!K165="","",IFERROR(VLOOKUP(TRIM(DATOS_FORMS!K165),ESCALAS!$A$6:$B$12,2,0),"?"))</f>
        <v/>
      </c>
      <c r="L165" s="22" t="str">
        <f>IF(DATOS_FORMS!L165="","",IFERROR(VLOOKUP(TRIM(DATOS_FORMS!L165),ESCALAS!$A$6:$B$12,2,0),"?"))</f>
        <v/>
      </c>
      <c r="M165" s="22" t="str">
        <f>IF(DATOS_FORMS!M165="","",IFERROR(VLOOKUP(TRIM(DATOS_FORMS!M165),ESCALAS!$A$6:$B$12,2,0),"?"))</f>
        <v/>
      </c>
      <c r="N165" s="22" t="str">
        <f>IF(DATOS_FORMS!N165="","",IFERROR(VLOOKUP(TRIM(DATOS_FORMS!N165),ESCALAS!$A$6:$B$12,2,0),"?"))</f>
        <v/>
      </c>
      <c r="O165" s="22" t="str">
        <f>IF(DATOS_FORMS!O165="","",IFERROR(VLOOKUP(TRIM(DATOS_FORMS!O165),ESCALAS!$A$6:$B$12,2,0),"?"))</f>
        <v/>
      </c>
      <c r="P165" s="22" t="str">
        <f>IF(DATOS_FORMS!P165="","",IFERROR(VLOOKUP(TRIM(DATOS_FORMS!P165),ESCALAS!$A$6:$B$12,2,0),"?"))</f>
        <v/>
      </c>
      <c r="Q165" s="22" t="str">
        <f>IF(DATOS_FORMS!Q165="","",IFERROR(VLOOKUP(TRIM(DATOS_FORMS!Q165),ESCALAS!$A$6:$B$12,2,0),"?"))</f>
        <v/>
      </c>
      <c r="R165" s="22" t="str">
        <f>IF(DATOS_FORMS!R165="","",IFERROR(VLOOKUP(TRIM(DATOS_FORMS!R165),ESCALAS!$A$6:$B$12,2,0),"?"))</f>
        <v/>
      </c>
      <c r="S165" s="22" t="str">
        <f>IF(DATOS_FORMS!S165="","",IFERROR(VLOOKUP(TRIM(DATOS_FORMS!S165),ESCALAS!$A$6:$B$12,2,0),"?"))</f>
        <v/>
      </c>
      <c r="T165" s="22" t="str">
        <f>IF(DATOS_FORMS!T165="","",IFERROR(VLOOKUP(TRIM(DATOS_FORMS!T165),ESCALAS!$A$6:$B$12,2,0),"?"))</f>
        <v/>
      </c>
      <c r="U165" s="22" t="str">
        <f>IF(DATOS_FORMS!U165="","",IFERROR(VLOOKUP(TRIM(DATOS_FORMS!U165),ESCALAS!$A$17:$B$20,2,0),"?"))</f>
        <v/>
      </c>
      <c r="V165" s="22" t="str">
        <f>IF(DATOS_FORMS!V165="","",IFERROR(VLOOKUP(TRIM(DATOS_FORMS!V165),ESCALAS!$A$17:$B$20,2,0),"?"))</f>
        <v/>
      </c>
      <c r="W165" s="22" t="str">
        <f>IF(DATOS_FORMS!W165="","",IFERROR(VLOOKUP(TRIM(DATOS_FORMS!W165),ESCALAS!$A$17:$B$20,2,0),"?"))</f>
        <v/>
      </c>
      <c r="X165" s="22" t="str">
        <f>IF(DATOS_FORMS!X165="","",IFERROR(VLOOKUP(TRIM(DATOS_FORMS!X165),ESCALAS!$A$17:$B$20,2,0),"?"))</f>
        <v/>
      </c>
      <c r="Y165" s="22" t="str">
        <f>IF(DATOS_FORMS!Y165="","",IFERROR(VLOOKUP(TRIM(DATOS_FORMS!Y165),ESCALAS!$A$17:$B$20,2,0),"?"))</f>
        <v/>
      </c>
      <c r="Z165" s="22" t="str">
        <f>IF(DATOS_FORMS!Z165="","",IFERROR(VLOOKUP(TRIM(DATOS_FORMS!Z165),ESCALAS!$A$17:$B$20,2,0),"?"))</f>
        <v/>
      </c>
      <c r="AA165" s="22" t="str">
        <f>IF(DATOS_FORMS!AA165="","",IFERROR(VLOOKUP(TRIM(DATOS_FORMS!AA165),ESCALAS!$A$17:$B$20,2,0),"?"))</f>
        <v/>
      </c>
      <c r="AB165" s="22" t="str">
        <f>IF(DATOS_FORMS!AB165="","",IFERROR(VLOOKUP(TRIM(DATOS_FORMS!AB165),ESCALAS!$A$17:$B$20,2,0),"?"))</f>
        <v/>
      </c>
      <c r="AC165" s="22" t="str">
        <f>IF(DATOS_FORMS!AC165="","",IFERROR(VLOOKUP(TRIM(DATOS_FORMS!AC165),ESCALAS!$A$25:$B$30,2,0),"?"))</f>
        <v/>
      </c>
      <c r="AD165" s="22" t="str">
        <f>IF(DATOS_FORMS!AD165="","",IFERROR(VLOOKUP(TRIM(DATOS_FORMS!AD165),ESCALAS!$A$25:$B$30,2,0),"?"))</f>
        <v/>
      </c>
      <c r="AE165" s="22" t="str">
        <f>IF(DATOS_FORMS!AE165="","",IFERROR(VLOOKUP(TRIM(DATOS_FORMS!AE165),ESCALAS!$A$25:$B$30,2,0),"?"))</f>
        <v/>
      </c>
      <c r="AF165" s="22" t="str">
        <f>IF(DATOS_FORMS!AF165="","",IFERROR(VLOOKUP(TRIM(DATOS_FORMS!AF165),ESCALAS!$A$25:$B$30,2,0),"?"))</f>
        <v/>
      </c>
      <c r="AG165" s="22" t="str">
        <f>IF(DATOS_FORMS!AG165="","",IFERROR(VLOOKUP(TRIM(DATOS_FORMS!AG165),ESCALAS!$A$25:$B$30,2,0),"?"))</f>
        <v/>
      </c>
      <c r="AH165" s="22" t="str">
        <f>IF(DATOS_FORMS!AH165="","",IFERROR(VLOOKUP(TRIM(DATOS_FORMS!AH165),ESCALAS!$A$25:$B$30,2,0),"?"))</f>
        <v/>
      </c>
      <c r="AI165" s="22" t="str">
        <f>IF(DATOS_FORMS!AI165="","",IFERROR(VLOOKUP(TRIM(DATOS_FORMS!AI165),ESCALAS!$A$25:$B$30,2,0),"?"))</f>
        <v/>
      </c>
      <c r="AJ165" s="22" t="str">
        <f>IF(DATOS_FORMS!AJ165="","",IFERROR(VLOOKUP(TRIM(DATOS_FORMS!AJ165),ESCALAS!$A$25:$B$30,2,0),"?"))</f>
        <v/>
      </c>
      <c r="AK165" s="22" t="str">
        <f>IF(DATOS_FORMS!AK165="","",IFERROR(VLOOKUP(TRIM(DATOS_FORMS!AK165),ESCALAS!$A$25:$B$30,2,0),"?"))</f>
        <v/>
      </c>
      <c r="AL165" s="22" t="str">
        <f>IF(DATOS_FORMS!AL165="","",IFERROR(VLOOKUP(TRIM(DATOS_FORMS!AL165),ESCALAS!$A$25:$B$30,2,0),"?"))</f>
        <v/>
      </c>
      <c r="AM165" s="22" t="str">
        <f>IF(DATOS_FORMS!AM165="","",IFERROR(VLOOKUP(TRIM(DATOS_FORMS!AM165),ESCALAS!$A$35:$B$41,2,0),"?"))</f>
        <v/>
      </c>
      <c r="AN165" s="22" t="str">
        <f>IF(DATOS_FORMS!AN165="","",IFERROR(VLOOKUP(TRIM(DATOS_FORMS!AN165),ESCALAS!$A$35:$B$41,2,0),"?"))</f>
        <v/>
      </c>
      <c r="AO165" s="22" t="str">
        <f>IF(DATOS_FORMS!AO165="","",IFERROR(VLOOKUP(TRIM(DATOS_FORMS!AO165),ESCALAS!$A$35:$B$41,2,0),"?"))</f>
        <v/>
      </c>
      <c r="AP165" s="22" t="str">
        <f>IF(DATOS_FORMS!AP165="","",IFERROR(VLOOKUP(TRIM(DATOS_FORMS!AP165),ESCALAS!$A$35:$B$41,2,0),"?"))</f>
        <v/>
      </c>
      <c r="AQ165" s="22" t="str">
        <f>IF(DATOS_FORMS!AQ165="","",IFERROR(VLOOKUP(TRIM(DATOS_FORMS!AQ165),ESCALAS!$A$35:$B$41,2,0),"?"))</f>
        <v/>
      </c>
      <c r="AR165" s="22" t="str">
        <f>IF(DATOS_FORMS!AR165="","",IFERROR(VLOOKUP(TRIM(DATOS_FORMS!AR165),ESCALAS!$A$35:$B$41,2,0),"?"))</f>
        <v/>
      </c>
      <c r="AS165" s="22" t="str">
        <f>IF(DATOS_FORMS!AS165="","",IFERROR(VLOOKUP(TRIM(DATOS_FORMS!AS165),ESCALAS!$A$35:$B$41,2,0),"?"))</f>
        <v/>
      </c>
      <c r="AT165" s="22" t="str">
        <f>IF(DATOS_FORMS!AT165="","",IFERROR(VLOOKUP(TRIM(DATOS_FORMS!AT165),ESCALAS!$A$35:$B$41,2,0),"?"))</f>
        <v/>
      </c>
      <c r="AU165" s="22" t="str">
        <f>IF(DATOS_FORMS!AU165="","",IFERROR(VLOOKUP(TRIM(DATOS_FORMS!AU165),ESCALAS!$A$35:$B$41,2,0),"?"))</f>
        <v/>
      </c>
      <c r="AV165" s="22" t="str">
        <f>IF(DATOS_FORMS!AV165="","",IFERROR(VLOOKUP(TRIM(DATOS_FORMS!AV165),ESCALAS!$A$46:$B$49,2,0),"?"))</f>
        <v/>
      </c>
      <c r="AW165" s="22" t="str">
        <f>IF(DATOS_FORMS!AW165="","",IFERROR(VLOOKUP(TRIM(DATOS_FORMS!AW165),ESCALAS!$A$46:$B$49,2,0),"?"))</f>
        <v/>
      </c>
      <c r="AX165" s="22" t="str">
        <f>IF(DATOS_FORMS!AX165="","",IFERROR(VLOOKUP(TRIM(DATOS_FORMS!AX165),ESCALAS!$A$46:$B$49,2,0),"?"))</f>
        <v/>
      </c>
      <c r="AY165" s="22" t="str">
        <f>IF(DATOS_FORMS!AY165="","",IFERROR(VLOOKUP(TRIM(DATOS_FORMS!AY165),ESCALAS!$A$46:$B$49,2,0),"?"))</f>
        <v/>
      </c>
      <c r="AZ165" s="22" t="str">
        <f>IF(DATOS_FORMS!AZ165="","",IFERROR(VLOOKUP(TRIM(DATOS_FORMS!AZ165),ESCALAS!$A$46:$B$49,2,0),"?"))</f>
        <v/>
      </c>
      <c r="BA165" s="22" t="str">
        <f>IF(DATOS_FORMS!BA165="","",IFERROR(VLOOKUP(TRIM(DATOS_FORMS!BA165),ESCALAS!$A$46:$B$49,2,0),"?"))</f>
        <v/>
      </c>
      <c r="BB165" s="22" t="str">
        <f>IF(DATOS_FORMS!BB165="","",IFERROR(VLOOKUP(TRIM(DATOS_FORMS!BB165),ESCALAS!$A$46:$B$49,2,0),"?"))</f>
        <v/>
      </c>
      <c r="BC165" s="22" t="str">
        <f>IF(DATOS_FORMS!BC165="","",IFERROR(VLOOKUP(TRIM(DATOS_FORMS!BC165),ESCALAS!$A$46:$B$49,2,0),"?"))</f>
        <v/>
      </c>
      <c r="BD165" s="22" t="str">
        <f>IF(DATOS_FORMS!BD165="","",IFERROR(VLOOKUP(TRIM(DATOS_FORMS!BD165),ESCALAS!$A$46:$B$49,2,0),"?"))</f>
        <v/>
      </c>
      <c r="BE165" s="22" t="str">
        <f>IF(DATOS_FORMS!BE165="","",IFERROR(VLOOKUP(TRIM(DATOS_FORMS!BE165),ESCALAS!$A$46:$B$49,2,0),"?"))</f>
        <v/>
      </c>
      <c r="BF165" s="22" t="str">
        <f>IF(DATOS_FORMS!BF165="","",IFERROR(VLOOKUP(TRIM(DATOS_FORMS!BF165),ESCALAS!$A$46:$B$49,2,0),"?"))</f>
        <v/>
      </c>
      <c r="BG165" s="22" t="str">
        <f>IF(DATOS_FORMS!BG165="","",IFERROR(VLOOKUP(TRIM(DATOS_FORMS!BG165),ESCALAS!$A$46:$B$49,2,0),"?"))</f>
        <v/>
      </c>
      <c r="BH165" s="22" t="str">
        <f>IF(DATOS_FORMS!BH165="","",IFERROR(VLOOKUP(TRIM(DATOS_FORMS!BH165),ESCALAS!$A$46:$B$49,2,0),"?"))</f>
        <v/>
      </c>
      <c r="BI165" s="22" t="str">
        <f>IF(DATOS_FORMS!BI165="","",IFERROR(VLOOKUP(TRIM(DATOS_FORMS!BI165),ESCALAS!$A$46:$B$49,2,0),"?"))</f>
        <v/>
      </c>
      <c r="BJ165" s="22" t="str">
        <f>IF(DATOS_FORMS!BJ165="","",IFERROR(VLOOKUP(TRIM(DATOS_FORMS!BJ165),ESCALAS!$A$46:$B$49,2,0),"?"))</f>
        <v/>
      </c>
    </row>
    <row r="166" spans="1:62" x14ac:dyDescent="0.25">
      <c r="A166" s="22" t="str">
        <f>IF(DATOS_FORMS!B166="","",ROW()-1)</f>
        <v/>
      </c>
      <c r="B166" s="22" t="str">
        <f>IF(DATOS_FORMS!B166="","",IFERROR(VALUE(TRIM(DATOS_FORMS!B166)),IFERROR(VALUE(LEFT(TRIM(DATOS_FORMS!B166),FIND(" ",TRIM(DATOS_FORMS!B166)&amp;" ")-1)),"?")))</f>
        <v/>
      </c>
      <c r="C166" s="22" t="str">
        <f>IF(DATOS_FORMS!C166="","",IFERROR(VLOOKUP(TRIM(DATOS_FORMS!C166),ESCALAS!$A$54:$B$55,2,0),"?"))</f>
        <v/>
      </c>
      <c r="D166" s="22" t="str">
        <f>IF(DATOS_FORMS!D166="","",IFERROR(VLOOKUP(TRIM(DATOS_FORMS!D166),ESCALAS!$A$67:$B$68,2,0),"?"))</f>
        <v/>
      </c>
      <c r="E166" s="23" t="str">
        <f>IF(DATOS_FORMS!E166="","",DATOS_FORMS!E166)</f>
        <v/>
      </c>
      <c r="F166" s="23" t="str">
        <f>IF(DATOS_FORMS!F166="","",DATOS_FORMS!F166)</f>
        <v/>
      </c>
      <c r="G166" s="22" t="str">
        <f>IF(DATOS_FORMS!G166="","",IFERROR(VLOOKUP(TRIM(DATOS_FORMS!G166),ESCALAS!$A$60:$B$62,2,0),"?"))</f>
        <v/>
      </c>
      <c r="H166" s="23" t="str">
        <f>IF(DATOS_FORMS!H166="","",DATOS_FORMS!H166)</f>
        <v/>
      </c>
      <c r="I166" s="22" t="str">
        <f>IF(DATOS_FORMS!I166="","",IFERROR(VLOOKUP(TRIM(DATOS_FORMS!I166),ESCALAS!$A$60:$B$62,2,0),"?"))</f>
        <v/>
      </c>
      <c r="J166" s="22" t="str">
        <f>IF(DATOS_FORMS!J166="","",IFERROR(VLOOKUP(TRIM(DATOS_FORMS!J166),ESCALAS!$A$73:$B$86,2,0),7))</f>
        <v/>
      </c>
      <c r="K166" s="22" t="str">
        <f>IF(DATOS_FORMS!K166="","",IFERROR(VLOOKUP(TRIM(DATOS_FORMS!K166),ESCALAS!$A$6:$B$12,2,0),"?"))</f>
        <v/>
      </c>
      <c r="L166" s="22" t="str">
        <f>IF(DATOS_FORMS!L166="","",IFERROR(VLOOKUP(TRIM(DATOS_FORMS!L166),ESCALAS!$A$6:$B$12,2,0),"?"))</f>
        <v/>
      </c>
      <c r="M166" s="22" t="str">
        <f>IF(DATOS_FORMS!M166="","",IFERROR(VLOOKUP(TRIM(DATOS_FORMS!M166),ESCALAS!$A$6:$B$12,2,0),"?"))</f>
        <v/>
      </c>
      <c r="N166" s="22" t="str">
        <f>IF(DATOS_FORMS!N166="","",IFERROR(VLOOKUP(TRIM(DATOS_FORMS!N166),ESCALAS!$A$6:$B$12,2,0),"?"))</f>
        <v/>
      </c>
      <c r="O166" s="22" t="str">
        <f>IF(DATOS_FORMS!O166="","",IFERROR(VLOOKUP(TRIM(DATOS_FORMS!O166),ESCALAS!$A$6:$B$12,2,0),"?"))</f>
        <v/>
      </c>
      <c r="P166" s="22" t="str">
        <f>IF(DATOS_FORMS!P166="","",IFERROR(VLOOKUP(TRIM(DATOS_FORMS!P166),ESCALAS!$A$6:$B$12,2,0),"?"))</f>
        <v/>
      </c>
      <c r="Q166" s="22" t="str">
        <f>IF(DATOS_FORMS!Q166="","",IFERROR(VLOOKUP(TRIM(DATOS_FORMS!Q166),ESCALAS!$A$6:$B$12,2,0),"?"))</f>
        <v/>
      </c>
      <c r="R166" s="22" t="str">
        <f>IF(DATOS_FORMS!R166="","",IFERROR(VLOOKUP(TRIM(DATOS_FORMS!R166),ESCALAS!$A$6:$B$12,2,0),"?"))</f>
        <v/>
      </c>
      <c r="S166" s="22" t="str">
        <f>IF(DATOS_FORMS!S166="","",IFERROR(VLOOKUP(TRIM(DATOS_FORMS!S166),ESCALAS!$A$6:$B$12,2,0),"?"))</f>
        <v/>
      </c>
      <c r="T166" s="22" t="str">
        <f>IF(DATOS_FORMS!T166="","",IFERROR(VLOOKUP(TRIM(DATOS_FORMS!T166),ESCALAS!$A$6:$B$12,2,0),"?"))</f>
        <v/>
      </c>
      <c r="U166" s="22" t="str">
        <f>IF(DATOS_FORMS!U166="","",IFERROR(VLOOKUP(TRIM(DATOS_FORMS!U166),ESCALAS!$A$17:$B$20,2,0),"?"))</f>
        <v/>
      </c>
      <c r="V166" s="22" t="str">
        <f>IF(DATOS_FORMS!V166="","",IFERROR(VLOOKUP(TRIM(DATOS_FORMS!V166),ESCALAS!$A$17:$B$20,2,0),"?"))</f>
        <v/>
      </c>
      <c r="W166" s="22" t="str">
        <f>IF(DATOS_FORMS!W166="","",IFERROR(VLOOKUP(TRIM(DATOS_FORMS!W166),ESCALAS!$A$17:$B$20,2,0),"?"))</f>
        <v/>
      </c>
      <c r="X166" s="22" t="str">
        <f>IF(DATOS_FORMS!X166="","",IFERROR(VLOOKUP(TRIM(DATOS_FORMS!X166),ESCALAS!$A$17:$B$20,2,0),"?"))</f>
        <v/>
      </c>
      <c r="Y166" s="22" t="str">
        <f>IF(DATOS_FORMS!Y166="","",IFERROR(VLOOKUP(TRIM(DATOS_FORMS!Y166),ESCALAS!$A$17:$B$20,2,0),"?"))</f>
        <v/>
      </c>
      <c r="Z166" s="22" t="str">
        <f>IF(DATOS_FORMS!Z166="","",IFERROR(VLOOKUP(TRIM(DATOS_FORMS!Z166),ESCALAS!$A$17:$B$20,2,0),"?"))</f>
        <v/>
      </c>
      <c r="AA166" s="22" t="str">
        <f>IF(DATOS_FORMS!AA166="","",IFERROR(VLOOKUP(TRIM(DATOS_FORMS!AA166),ESCALAS!$A$17:$B$20,2,0),"?"))</f>
        <v/>
      </c>
      <c r="AB166" s="22" t="str">
        <f>IF(DATOS_FORMS!AB166="","",IFERROR(VLOOKUP(TRIM(DATOS_FORMS!AB166),ESCALAS!$A$17:$B$20,2,0),"?"))</f>
        <v/>
      </c>
      <c r="AC166" s="22" t="str">
        <f>IF(DATOS_FORMS!AC166="","",IFERROR(VLOOKUP(TRIM(DATOS_FORMS!AC166),ESCALAS!$A$25:$B$30,2,0),"?"))</f>
        <v/>
      </c>
      <c r="AD166" s="22" t="str">
        <f>IF(DATOS_FORMS!AD166="","",IFERROR(VLOOKUP(TRIM(DATOS_FORMS!AD166),ESCALAS!$A$25:$B$30,2,0),"?"))</f>
        <v/>
      </c>
      <c r="AE166" s="22" t="str">
        <f>IF(DATOS_FORMS!AE166="","",IFERROR(VLOOKUP(TRIM(DATOS_FORMS!AE166),ESCALAS!$A$25:$B$30,2,0),"?"))</f>
        <v/>
      </c>
      <c r="AF166" s="22" t="str">
        <f>IF(DATOS_FORMS!AF166="","",IFERROR(VLOOKUP(TRIM(DATOS_FORMS!AF166),ESCALAS!$A$25:$B$30,2,0),"?"))</f>
        <v/>
      </c>
      <c r="AG166" s="22" t="str">
        <f>IF(DATOS_FORMS!AG166="","",IFERROR(VLOOKUP(TRIM(DATOS_FORMS!AG166),ESCALAS!$A$25:$B$30,2,0),"?"))</f>
        <v/>
      </c>
      <c r="AH166" s="22" t="str">
        <f>IF(DATOS_FORMS!AH166="","",IFERROR(VLOOKUP(TRIM(DATOS_FORMS!AH166),ESCALAS!$A$25:$B$30,2,0),"?"))</f>
        <v/>
      </c>
      <c r="AI166" s="22" t="str">
        <f>IF(DATOS_FORMS!AI166="","",IFERROR(VLOOKUP(TRIM(DATOS_FORMS!AI166),ESCALAS!$A$25:$B$30,2,0),"?"))</f>
        <v/>
      </c>
      <c r="AJ166" s="22" t="str">
        <f>IF(DATOS_FORMS!AJ166="","",IFERROR(VLOOKUP(TRIM(DATOS_FORMS!AJ166),ESCALAS!$A$25:$B$30,2,0),"?"))</f>
        <v/>
      </c>
      <c r="AK166" s="22" t="str">
        <f>IF(DATOS_FORMS!AK166="","",IFERROR(VLOOKUP(TRIM(DATOS_FORMS!AK166),ESCALAS!$A$25:$B$30,2,0),"?"))</f>
        <v/>
      </c>
      <c r="AL166" s="22" t="str">
        <f>IF(DATOS_FORMS!AL166="","",IFERROR(VLOOKUP(TRIM(DATOS_FORMS!AL166),ESCALAS!$A$25:$B$30,2,0),"?"))</f>
        <v/>
      </c>
      <c r="AM166" s="22" t="str">
        <f>IF(DATOS_FORMS!AM166="","",IFERROR(VLOOKUP(TRIM(DATOS_FORMS!AM166),ESCALAS!$A$35:$B$41,2,0),"?"))</f>
        <v/>
      </c>
      <c r="AN166" s="22" t="str">
        <f>IF(DATOS_FORMS!AN166="","",IFERROR(VLOOKUP(TRIM(DATOS_FORMS!AN166),ESCALAS!$A$35:$B$41,2,0),"?"))</f>
        <v/>
      </c>
      <c r="AO166" s="22" t="str">
        <f>IF(DATOS_FORMS!AO166="","",IFERROR(VLOOKUP(TRIM(DATOS_FORMS!AO166),ESCALAS!$A$35:$B$41,2,0),"?"))</f>
        <v/>
      </c>
      <c r="AP166" s="22" t="str">
        <f>IF(DATOS_FORMS!AP166="","",IFERROR(VLOOKUP(TRIM(DATOS_FORMS!AP166),ESCALAS!$A$35:$B$41,2,0),"?"))</f>
        <v/>
      </c>
      <c r="AQ166" s="22" t="str">
        <f>IF(DATOS_FORMS!AQ166="","",IFERROR(VLOOKUP(TRIM(DATOS_FORMS!AQ166),ESCALAS!$A$35:$B$41,2,0),"?"))</f>
        <v/>
      </c>
      <c r="AR166" s="22" t="str">
        <f>IF(DATOS_FORMS!AR166="","",IFERROR(VLOOKUP(TRIM(DATOS_FORMS!AR166),ESCALAS!$A$35:$B$41,2,0),"?"))</f>
        <v/>
      </c>
      <c r="AS166" s="22" t="str">
        <f>IF(DATOS_FORMS!AS166="","",IFERROR(VLOOKUP(TRIM(DATOS_FORMS!AS166),ESCALAS!$A$35:$B$41,2,0),"?"))</f>
        <v/>
      </c>
      <c r="AT166" s="22" t="str">
        <f>IF(DATOS_FORMS!AT166="","",IFERROR(VLOOKUP(TRIM(DATOS_FORMS!AT166),ESCALAS!$A$35:$B$41,2,0),"?"))</f>
        <v/>
      </c>
      <c r="AU166" s="22" t="str">
        <f>IF(DATOS_FORMS!AU166="","",IFERROR(VLOOKUP(TRIM(DATOS_FORMS!AU166),ESCALAS!$A$35:$B$41,2,0),"?"))</f>
        <v/>
      </c>
      <c r="AV166" s="22" t="str">
        <f>IF(DATOS_FORMS!AV166="","",IFERROR(VLOOKUP(TRIM(DATOS_FORMS!AV166),ESCALAS!$A$46:$B$49,2,0),"?"))</f>
        <v/>
      </c>
      <c r="AW166" s="22" t="str">
        <f>IF(DATOS_FORMS!AW166="","",IFERROR(VLOOKUP(TRIM(DATOS_FORMS!AW166),ESCALAS!$A$46:$B$49,2,0),"?"))</f>
        <v/>
      </c>
      <c r="AX166" s="22" t="str">
        <f>IF(DATOS_FORMS!AX166="","",IFERROR(VLOOKUP(TRIM(DATOS_FORMS!AX166),ESCALAS!$A$46:$B$49,2,0),"?"))</f>
        <v/>
      </c>
      <c r="AY166" s="22" t="str">
        <f>IF(DATOS_FORMS!AY166="","",IFERROR(VLOOKUP(TRIM(DATOS_FORMS!AY166),ESCALAS!$A$46:$B$49,2,0),"?"))</f>
        <v/>
      </c>
      <c r="AZ166" s="22" t="str">
        <f>IF(DATOS_FORMS!AZ166="","",IFERROR(VLOOKUP(TRIM(DATOS_FORMS!AZ166),ESCALAS!$A$46:$B$49,2,0),"?"))</f>
        <v/>
      </c>
      <c r="BA166" s="22" t="str">
        <f>IF(DATOS_FORMS!BA166="","",IFERROR(VLOOKUP(TRIM(DATOS_FORMS!BA166),ESCALAS!$A$46:$B$49,2,0),"?"))</f>
        <v/>
      </c>
      <c r="BB166" s="22" t="str">
        <f>IF(DATOS_FORMS!BB166="","",IFERROR(VLOOKUP(TRIM(DATOS_FORMS!BB166),ESCALAS!$A$46:$B$49,2,0),"?"))</f>
        <v/>
      </c>
      <c r="BC166" s="22" t="str">
        <f>IF(DATOS_FORMS!BC166="","",IFERROR(VLOOKUP(TRIM(DATOS_FORMS!BC166),ESCALAS!$A$46:$B$49,2,0),"?"))</f>
        <v/>
      </c>
      <c r="BD166" s="22" t="str">
        <f>IF(DATOS_FORMS!BD166="","",IFERROR(VLOOKUP(TRIM(DATOS_FORMS!BD166),ESCALAS!$A$46:$B$49,2,0),"?"))</f>
        <v/>
      </c>
      <c r="BE166" s="22" t="str">
        <f>IF(DATOS_FORMS!BE166="","",IFERROR(VLOOKUP(TRIM(DATOS_FORMS!BE166),ESCALAS!$A$46:$B$49,2,0),"?"))</f>
        <v/>
      </c>
      <c r="BF166" s="22" t="str">
        <f>IF(DATOS_FORMS!BF166="","",IFERROR(VLOOKUP(TRIM(DATOS_FORMS!BF166),ESCALAS!$A$46:$B$49,2,0),"?"))</f>
        <v/>
      </c>
      <c r="BG166" s="22" t="str">
        <f>IF(DATOS_FORMS!BG166="","",IFERROR(VLOOKUP(TRIM(DATOS_FORMS!BG166),ESCALAS!$A$46:$B$49,2,0),"?"))</f>
        <v/>
      </c>
      <c r="BH166" s="22" t="str">
        <f>IF(DATOS_FORMS!BH166="","",IFERROR(VLOOKUP(TRIM(DATOS_FORMS!BH166),ESCALAS!$A$46:$B$49,2,0),"?"))</f>
        <v/>
      </c>
      <c r="BI166" s="22" t="str">
        <f>IF(DATOS_FORMS!BI166="","",IFERROR(VLOOKUP(TRIM(DATOS_FORMS!BI166),ESCALAS!$A$46:$B$49,2,0),"?"))</f>
        <v/>
      </c>
      <c r="BJ166" s="22" t="str">
        <f>IF(DATOS_FORMS!BJ166="","",IFERROR(VLOOKUP(TRIM(DATOS_FORMS!BJ166),ESCALAS!$A$46:$B$49,2,0),"?"))</f>
        <v/>
      </c>
    </row>
    <row r="167" spans="1:62" x14ac:dyDescent="0.25">
      <c r="A167" s="22" t="str">
        <f>IF(DATOS_FORMS!B167="","",ROW()-1)</f>
        <v/>
      </c>
      <c r="B167" s="22" t="str">
        <f>IF(DATOS_FORMS!B167="","",IFERROR(VALUE(TRIM(DATOS_FORMS!B167)),IFERROR(VALUE(LEFT(TRIM(DATOS_FORMS!B167),FIND(" ",TRIM(DATOS_FORMS!B167)&amp;" ")-1)),"?")))</f>
        <v/>
      </c>
      <c r="C167" s="22" t="str">
        <f>IF(DATOS_FORMS!C167="","",IFERROR(VLOOKUP(TRIM(DATOS_FORMS!C167),ESCALAS!$A$54:$B$55,2,0),"?"))</f>
        <v/>
      </c>
      <c r="D167" s="22" t="str">
        <f>IF(DATOS_FORMS!D167="","",IFERROR(VLOOKUP(TRIM(DATOS_FORMS!D167),ESCALAS!$A$67:$B$68,2,0),"?"))</f>
        <v/>
      </c>
      <c r="E167" s="23" t="str">
        <f>IF(DATOS_FORMS!E167="","",DATOS_FORMS!E167)</f>
        <v/>
      </c>
      <c r="F167" s="23" t="str">
        <f>IF(DATOS_FORMS!F167="","",DATOS_FORMS!F167)</f>
        <v/>
      </c>
      <c r="G167" s="22" t="str">
        <f>IF(DATOS_FORMS!G167="","",IFERROR(VLOOKUP(TRIM(DATOS_FORMS!G167),ESCALAS!$A$60:$B$62,2,0),"?"))</f>
        <v/>
      </c>
      <c r="H167" s="23" t="str">
        <f>IF(DATOS_FORMS!H167="","",DATOS_FORMS!H167)</f>
        <v/>
      </c>
      <c r="I167" s="22" t="str">
        <f>IF(DATOS_FORMS!I167="","",IFERROR(VLOOKUP(TRIM(DATOS_FORMS!I167),ESCALAS!$A$60:$B$62,2,0),"?"))</f>
        <v/>
      </c>
      <c r="J167" s="22" t="str">
        <f>IF(DATOS_FORMS!J167="","",IFERROR(VLOOKUP(TRIM(DATOS_FORMS!J167),ESCALAS!$A$73:$B$86,2,0),7))</f>
        <v/>
      </c>
      <c r="K167" s="22" t="str">
        <f>IF(DATOS_FORMS!K167="","",IFERROR(VLOOKUP(TRIM(DATOS_FORMS!K167),ESCALAS!$A$6:$B$12,2,0),"?"))</f>
        <v/>
      </c>
      <c r="L167" s="22" t="str">
        <f>IF(DATOS_FORMS!L167="","",IFERROR(VLOOKUP(TRIM(DATOS_FORMS!L167),ESCALAS!$A$6:$B$12,2,0),"?"))</f>
        <v/>
      </c>
      <c r="M167" s="22" t="str">
        <f>IF(DATOS_FORMS!M167="","",IFERROR(VLOOKUP(TRIM(DATOS_FORMS!M167),ESCALAS!$A$6:$B$12,2,0),"?"))</f>
        <v/>
      </c>
      <c r="N167" s="22" t="str">
        <f>IF(DATOS_FORMS!N167="","",IFERROR(VLOOKUP(TRIM(DATOS_FORMS!N167),ESCALAS!$A$6:$B$12,2,0),"?"))</f>
        <v/>
      </c>
      <c r="O167" s="22" t="str">
        <f>IF(DATOS_FORMS!O167="","",IFERROR(VLOOKUP(TRIM(DATOS_FORMS!O167),ESCALAS!$A$6:$B$12,2,0),"?"))</f>
        <v/>
      </c>
      <c r="P167" s="22" t="str">
        <f>IF(DATOS_FORMS!P167="","",IFERROR(VLOOKUP(TRIM(DATOS_FORMS!P167),ESCALAS!$A$6:$B$12,2,0),"?"))</f>
        <v/>
      </c>
      <c r="Q167" s="22" t="str">
        <f>IF(DATOS_FORMS!Q167="","",IFERROR(VLOOKUP(TRIM(DATOS_FORMS!Q167),ESCALAS!$A$6:$B$12,2,0),"?"))</f>
        <v/>
      </c>
      <c r="R167" s="22" t="str">
        <f>IF(DATOS_FORMS!R167="","",IFERROR(VLOOKUP(TRIM(DATOS_FORMS!R167),ESCALAS!$A$6:$B$12,2,0),"?"))</f>
        <v/>
      </c>
      <c r="S167" s="22" t="str">
        <f>IF(DATOS_FORMS!S167="","",IFERROR(VLOOKUP(TRIM(DATOS_FORMS!S167),ESCALAS!$A$6:$B$12,2,0),"?"))</f>
        <v/>
      </c>
      <c r="T167" s="22" t="str">
        <f>IF(DATOS_FORMS!T167="","",IFERROR(VLOOKUP(TRIM(DATOS_FORMS!T167),ESCALAS!$A$6:$B$12,2,0),"?"))</f>
        <v/>
      </c>
      <c r="U167" s="22" t="str">
        <f>IF(DATOS_FORMS!U167="","",IFERROR(VLOOKUP(TRIM(DATOS_FORMS!U167),ESCALAS!$A$17:$B$20,2,0),"?"))</f>
        <v/>
      </c>
      <c r="V167" s="22" t="str">
        <f>IF(DATOS_FORMS!V167="","",IFERROR(VLOOKUP(TRIM(DATOS_FORMS!V167),ESCALAS!$A$17:$B$20,2,0),"?"))</f>
        <v/>
      </c>
      <c r="W167" s="22" t="str">
        <f>IF(DATOS_FORMS!W167="","",IFERROR(VLOOKUP(TRIM(DATOS_FORMS!W167),ESCALAS!$A$17:$B$20,2,0),"?"))</f>
        <v/>
      </c>
      <c r="X167" s="22" t="str">
        <f>IF(DATOS_FORMS!X167="","",IFERROR(VLOOKUP(TRIM(DATOS_FORMS!X167),ESCALAS!$A$17:$B$20,2,0),"?"))</f>
        <v/>
      </c>
      <c r="Y167" s="22" t="str">
        <f>IF(DATOS_FORMS!Y167="","",IFERROR(VLOOKUP(TRIM(DATOS_FORMS!Y167),ESCALAS!$A$17:$B$20,2,0),"?"))</f>
        <v/>
      </c>
      <c r="Z167" s="22" t="str">
        <f>IF(DATOS_FORMS!Z167="","",IFERROR(VLOOKUP(TRIM(DATOS_FORMS!Z167),ESCALAS!$A$17:$B$20,2,0),"?"))</f>
        <v/>
      </c>
      <c r="AA167" s="22" t="str">
        <f>IF(DATOS_FORMS!AA167="","",IFERROR(VLOOKUP(TRIM(DATOS_FORMS!AA167),ESCALAS!$A$17:$B$20,2,0),"?"))</f>
        <v/>
      </c>
      <c r="AB167" s="22" t="str">
        <f>IF(DATOS_FORMS!AB167="","",IFERROR(VLOOKUP(TRIM(DATOS_FORMS!AB167),ESCALAS!$A$17:$B$20,2,0),"?"))</f>
        <v/>
      </c>
      <c r="AC167" s="22" t="str">
        <f>IF(DATOS_FORMS!AC167="","",IFERROR(VLOOKUP(TRIM(DATOS_FORMS!AC167),ESCALAS!$A$25:$B$30,2,0),"?"))</f>
        <v/>
      </c>
      <c r="AD167" s="22" t="str">
        <f>IF(DATOS_FORMS!AD167="","",IFERROR(VLOOKUP(TRIM(DATOS_FORMS!AD167),ESCALAS!$A$25:$B$30,2,0),"?"))</f>
        <v/>
      </c>
      <c r="AE167" s="22" t="str">
        <f>IF(DATOS_FORMS!AE167="","",IFERROR(VLOOKUP(TRIM(DATOS_FORMS!AE167),ESCALAS!$A$25:$B$30,2,0),"?"))</f>
        <v/>
      </c>
      <c r="AF167" s="22" t="str">
        <f>IF(DATOS_FORMS!AF167="","",IFERROR(VLOOKUP(TRIM(DATOS_FORMS!AF167),ESCALAS!$A$25:$B$30,2,0),"?"))</f>
        <v/>
      </c>
      <c r="AG167" s="22" t="str">
        <f>IF(DATOS_FORMS!AG167="","",IFERROR(VLOOKUP(TRIM(DATOS_FORMS!AG167),ESCALAS!$A$25:$B$30,2,0),"?"))</f>
        <v/>
      </c>
      <c r="AH167" s="22" t="str">
        <f>IF(DATOS_FORMS!AH167="","",IFERROR(VLOOKUP(TRIM(DATOS_FORMS!AH167),ESCALAS!$A$25:$B$30,2,0),"?"))</f>
        <v/>
      </c>
      <c r="AI167" s="22" t="str">
        <f>IF(DATOS_FORMS!AI167="","",IFERROR(VLOOKUP(TRIM(DATOS_FORMS!AI167),ESCALAS!$A$25:$B$30,2,0),"?"))</f>
        <v/>
      </c>
      <c r="AJ167" s="22" t="str">
        <f>IF(DATOS_FORMS!AJ167="","",IFERROR(VLOOKUP(TRIM(DATOS_FORMS!AJ167),ESCALAS!$A$25:$B$30,2,0),"?"))</f>
        <v/>
      </c>
      <c r="AK167" s="22" t="str">
        <f>IF(DATOS_FORMS!AK167="","",IFERROR(VLOOKUP(TRIM(DATOS_FORMS!AK167),ESCALAS!$A$25:$B$30,2,0),"?"))</f>
        <v/>
      </c>
      <c r="AL167" s="22" t="str">
        <f>IF(DATOS_FORMS!AL167="","",IFERROR(VLOOKUP(TRIM(DATOS_FORMS!AL167),ESCALAS!$A$25:$B$30,2,0),"?"))</f>
        <v/>
      </c>
      <c r="AM167" s="22" t="str">
        <f>IF(DATOS_FORMS!AM167="","",IFERROR(VLOOKUP(TRIM(DATOS_FORMS!AM167),ESCALAS!$A$35:$B$41,2,0),"?"))</f>
        <v/>
      </c>
      <c r="AN167" s="22" t="str">
        <f>IF(DATOS_FORMS!AN167="","",IFERROR(VLOOKUP(TRIM(DATOS_FORMS!AN167),ESCALAS!$A$35:$B$41,2,0),"?"))</f>
        <v/>
      </c>
      <c r="AO167" s="22" t="str">
        <f>IF(DATOS_FORMS!AO167="","",IFERROR(VLOOKUP(TRIM(DATOS_FORMS!AO167),ESCALAS!$A$35:$B$41,2,0),"?"))</f>
        <v/>
      </c>
      <c r="AP167" s="22" t="str">
        <f>IF(DATOS_FORMS!AP167="","",IFERROR(VLOOKUP(TRIM(DATOS_FORMS!AP167),ESCALAS!$A$35:$B$41,2,0),"?"))</f>
        <v/>
      </c>
      <c r="AQ167" s="22" t="str">
        <f>IF(DATOS_FORMS!AQ167="","",IFERROR(VLOOKUP(TRIM(DATOS_FORMS!AQ167),ESCALAS!$A$35:$B$41,2,0),"?"))</f>
        <v/>
      </c>
      <c r="AR167" s="22" t="str">
        <f>IF(DATOS_FORMS!AR167="","",IFERROR(VLOOKUP(TRIM(DATOS_FORMS!AR167),ESCALAS!$A$35:$B$41,2,0),"?"))</f>
        <v/>
      </c>
      <c r="AS167" s="22" t="str">
        <f>IF(DATOS_FORMS!AS167="","",IFERROR(VLOOKUP(TRIM(DATOS_FORMS!AS167),ESCALAS!$A$35:$B$41,2,0),"?"))</f>
        <v/>
      </c>
      <c r="AT167" s="22" t="str">
        <f>IF(DATOS_FORMS!AT167="","",IFERROR(VLOOKUP(TRIM(DATOS_FORMS!AT167),ESCALAS!$A$35:$B$41,2,0),"?"))</f>
        <v/>
      </c>
      <c r="AU167" s="22" t="str">
        <f>IF(DATOS_FORMS!AU167="","",IFERROR(VLOOKUP(TRIM(DATOS_FORMS!AU167),ESCALAS!$A$35:$B$41,2,0),"?"))</f>
        <v/>
      </c>
      <c r="AV167" s="22" t="str">
        <f>IF(DATOS_FORMS!AV167="","",IFERROR(VLOOKUP(TRIM(DATOS_FORMS!AV167),ESCALAS!$A$46:$B$49,2,0),"?"))</f>
        <v/>
      </c>
      <c r="AW167" s="22" t="str">
        <f>IF(DATOS_FORMS!AW167="","",IFERROR(VLOOKUP(TRIM(DATOS_FORMS!AW167),ESCALAS!$A$46:$B$49,2,0),"?"))</f>
        <v/>
      </c>
      <c r="AX167" s="22" t="str">
        <f>IF(DATOS_FORMS!AX167="","",IFERROR(VLOOKUP(TRIM(DATOS_FORMS!AX167),ESCALAS!$A$46:$B$49,2,0),"?"))</f>
        <v/>
      </c>
      <c r="AY167" s="22" t="str">
        <f>IF(DATOS_FORMS!AY167="","",IFERROR(VLOOKUP(TRIM(DATOS_FORMS!AY167),ESCALAS!$A$46:$B$49,2,0),"?"))</f>
        <v/>
      </c>
      <c r="AZ167" s="22" t="str">
        <f>IF(DATOS_FORMS!AZ167="","",IFERROR(VLOOKUP(TRIM(DATOS_FORMS!AZ167),ESCALAS!$A$46:$B$49,2,0),"?"))</f>
        <v/>
      </c>
      <c r="BA167" s="22" t="str">
        <f>IF(DATOS_FORMS!BA167="","",IFERROR(VLOOKUP(TRIM(DATOS_FORMS!BA167),ESCALAS!$A$46:$B$49,2,0),"?"))</f>
        <v/>
      </c>
      <c r="BB167" s="22" t="str">
        <f>IF(DATOS_FORMS!BB167="","",IFERROR(VLOOKUP(TRIM(DATOS_FORMS!BB167),ESCALAS!$A$46:$B$49,2,0),"?"))</f>
        <v/>
      </c>
      <c r="BC167" s="22" t="str">
        <f>IF(DATOS_FORMS!BC167="","",IFERROR(VLOOKUP(TRIM(DATOS_FORMS!BC167),ESCALAS!$A$46:$B$49,2,0),"?"))</f>
        <v/>
      </c>
      <c r="BD167" s="22" t="str">
        <f>IF(DATOS_FORMS!BD167="","",IFERROR(VLOOKUP(TRIM(DATOS_FORMS!BD167),ESCALAS!$A$46:$B$49,2,0),"?"))</f>
        <v/>
      </c>
      <c r="BE167" s="22" t="str">
        <f>IF(DATOS_FORMS!BE167="","",IFERROR(VLOOKUP(TRIM(DATOS_FORMS!BE167),ESCALAS!$A$46:$B$49,2,0),"?"))</f>
        <v/>
      </c>
      <c r="BF167" s="22" t="str">
        <f>IF(DATOS_FORMS!BF167="","",IFERROR(VLOOKUP(TRIM(DATOS_FORMS!BF167),ESCALAS!$A$46:$B$49,2,0),"?"))</f>
        <v/>
      </c>
      <c r="BG167" s="22" t="str">
        <f>IF(DATOS_FORMS!BG167="","",IFERROR(VLOOKUP(TRIM(DATOS_FORMS!BG167),ESCALAS!$A$46:$B$49,2,0),"?"))</f>
        <v/>
      </c>
      <c r="BH167" s="22" t="str">
        <f>IF(DATOS_FORMS!BH167="","",IFERROR(VLOOKUP(TRIM(DATOS_FORMS!BH167),ESCALAS!$A$46:$B$49,2,0),"?"))</f>
        <v/>
      </c>
      <c r="BI167" s="22" t="str">
        <f>IF(DATOS_FORMS!BI167="","",IFERROR(VLOOKUP(TRIM(DATOS_FORMS!BI167),ESCALAS!$A$46:$B$49,2,0),"?"))</f>
        <v/>
      </c>
      <c r="BJ167" s="22" t="str">
        <f>IF(DATOS_FORMS!BJ167="","",IFERROR(VLOOKUP(TRIM(DATOS_FORMS!BJ167),ESCALAS!$A$46:$B$49,2,0),"?"))</f>
        <v/>
      </c>
    </row>
    <row r="168" spans="1:62" x14ac:dyDescent="0.25">
      <c r="A168" s="22" t="str">
        <f>IF(DATOS_FORMS!B168="","",ROW()-1)</f>
        <v/>
      </c>
      <c r="B168" s="22" t="str">
        <f>IF(DATOS_FORMS!B168="","",IFERROR(VALUE(TRIM(DATOS_FORMS!B168)),IFERROR(VALUE(LEFT(TRIM(DATOS_FORMS!B168),FIND(" ",TRIM(DATOS_FORMS!B168)&amp;" ")-1)),"?")))</f>
        <v/>
      </c>
      <c r="C168" s="22" t="str">
        <f>IF(DATOS_FORMS!C168="","",IFERROR(VLOOKUP(TRIM(DATOS_FORMS!C168),ESCALAS!$A$54:$B$55,2,0),"?"))</f>
        <v/>
      </c>
      <c r="D168" s="22" t="str">
        <f>IF(DATOS_FORMS!D168="","",IFERROR(VLOOKUP(TRIM(DATOS_FORMS!D168),ESCALAS!$A$67:$B$68,2,0),"?"))</f>
        <v/>
      </c>
      <c r="E168" s="23" t="str">
        <f>IF(DATOS_FORMS!E168="","",DATOS_FORMS!E168)</f>
        <v/>
      </c>
      <c r="F168" s="23" t="str">
        <f>IF(DATOS_FORMS!F168="","",DATOS_FORMS!F168)</f>
        <v/>
      </c>
      <c r="G168" s="22" t="str">
        <f>IF(DATOS_FORMS!G168="","",IFERROR(VLOOKUP(TRIM(DATOS_FORMS!G168),ESCALAS!$A$60:$B$62,2,0),"?"))</f>
        <v/>
      </c>
      <c r="H168" s="23" t="str">
        <f>IF(DATOS_FORMS!H168="","",DATOS_FORMS!H168)</f>
        <v/>
      </c>
      <c r="I168" s="22" t="str">
        <f>IF(DATOS_FORMS!I168="","",IFERROR(VLOOKUP(TRIM(DATOS_FORMS!I168),ESCALAS!$A$60:$B$62,2,0),"?"))</f>
        <v/>
      </c>
      <c r="J168" s="22" t="str">
        <f>IF(DATOS_FORMS!J168="","",IFERROR(VLOOKUP(TRIM(DATOS_FORMS!J168),ESCALAS!$A$73:$B$86,2,0),7))</f>
        <v/>
      </c>
      <c r="K168" s="22" t="str">
        <f>IF(DATOS_FORMS!K168="","",IFERROR(VLOOKUP(TRIM(DATOS_FORMS!K168),ESCALAS!$A$6:$B$12,2,0),"?"))</f>
        <v/>
      </c>
      <c r="L168" s="22" t="str">
        <f>IF(DATOS_FORMS!L168="","",IFERROR(VLOOKUP(TRIM(DATOS_FORMS!L168),ESCALAS!$A$6:$B$12,2,0),"?"))</f>
        <v/>
      </c>
      <c r="M168" s="22" t="str">
        <f>IF(DATOS_FORMS!M168="","",IFERROR(VLOOKUP(TRIM(DATOS_FORMS!M168),ESCALAS!$A$6:$B$12,2,0),"?"))</f>
        <v/>
      </c>
      <c r="N168" s="22" t="str">
        <f>IF(DATOS_FORMS!N168="","",IFERROR(VLOOKUP(TRIM(DATOS_FORMS!N168),ESCALAS!$A$6:$B$12,2,0),"?"))</f>
        <v/>
      </c>
      <c r="O168" s="22" t="str">
        <f>IF(DATOS_FORMS!O168="","",IFERROR(VLOOKUP(TRIM(DATOS_FORMS!O168),ESCALAS!$A$6:$B$12,2,0),"?"))</f>
        <v/>
      </c>
      <c r="P168" s="22" t="str">
        <f>IF(DATOS_FORMS!P168="","",IFERROR(VLOOKUP(TRIM(DATOS_FORMS!P168),ESCALAS!$A$6:$B$12,2,0),"?"))</f>
        <v/>
      </c>
      <c r="Q168" s="22" t="str">
        <f>IF(DATOS_FORMS!Q168="","",IFERROR(VLOOKUP(TRIM(DATOS_FORMS!Q168),ESCALAS!$A$6:$B$12,2,0),"?"))</f>
        <v/>
      </c>
      <c r="R168" s="22" t="str">
        <f>IF(DATOS_FORMS!R168="","",IFERROR(VLOOKUP(TRIM(DATOS_FORMS!R168),ESCALAS!$A$6:$B$12,2,0),"?"))</f>
        <v/>
      </c>
      <c r="S168" s="22" t="str">
        <f>IF(DATOS_FORMS!S168="","",IFERROR(VLOOKUP(TRIM(DATOS_FORMS!S168),ESCALAS!$A$6:$B$12,2,0),"?"))</f>
        <v/>
      </c>
      <c r="T168" s="22" t="str">
        <f>IF(DATOS_FORMS!T168="","",IFERROR(VLOOKUP(TRIM(DATOS_FORMS!T168),ESCALAS!$A$6:$B$12,2,0),"?"))</f>
        <v/>
      </c>
      <c r="U168" s="22" t="str">
        <f>IF(DATOS_FORMS!U168="","",IFERROR(VLOOKUP(TRIM(DATOS_FORMS!U168),ESCALAS!$A$17:$B$20,2,0),"?"))</f>
        <v/>
      </c>
      <c r="V168" s="22" t="str">
        <f>IF(DATOS_FORMS!V168="","",IFERROR(VLOOKUP(TRIM(DATOS_FORMS!V168),ESCALAS!$A$17:$B$20,2,0),"?"))</f>
        <v/>
      </c>
      <c r="W168" s="22" t="str">
        <f>IF(DATOS_FORMS!W168="","",IFERROR(VLOOKUP(TRIM(DATOS_FORMS!W168),ESCALAS!$A$17:$B$20,2,0),"?"))</f>
        <v/>
      </c>
      <c r="X168" s="22" t="str">
        <f>IF(DATOS_FORMS!X168="","",IFERROR(VLOOKUP(TRIM(DATOS_FORMS!X168),ESCALAS!$A$17:$B$20,2,0),"?"))</f>
        <v/>
      </c>
      <c r="Y168" s="22" t="str">
        <f>IF(DATOS_FORMS!Y168="","",IFERROR(VLOOKUP(TRIM(DATOS_FORMS!Y168),ESCALAS!$A$17:$B$20,2,0),"?"))</f>
        <v/>
      </c>
      <c r="Z168" s="22" t="str">
        <f>IF(DATOS_FORMS!Z168="","",IFERROR(VLOOKUP(TRIM(DATOS_FORMS!Z168),ESCALAS!$A$17:$B$20,2,0),"?"))</f>
        <v/>
      </c>
      <c r="AA168" s="22" t="str">
        <f>IF(DATOS_FORMS!AA168="","",IFERROR(VLOOKUP(TRIM(DATOS_FORMS!AA168),ESCALAS!$A$17:$B$20,2,0),"?"))</f>
        <v/>
      </c>
      <c r="AB168" s="22" t="str">
        <f>IF(DATOS_FORMS!AB168="","",IFERROR(VLOOKUP(TRIM(DATOS_FORMS!AB168),ESCALAS!$A$17:$B$20,2,0),"?"))</f>
        <v/>
      </c>
      <c r="AC168" s="22" t="str">
        <f>IF(DATOS_FORMS!AC168="","",IFERROR(VLOOKUP(TRIM(DATOS_FORMS!AC168),ESCALAS!$A$25:$B$30,2,0),"?"))</f>
        <v/>
      </c>
      <c r="AD168" s="22" t="str">
        <f>IF(DATOS_FORMS!AD168="","",IFERROR(VLOOKUP(TRIM(DATOS_FORMS!AD168),ESCALAS!$A$25:$B$30,2,0),"?"))</f>
        <v/>
      </c>
      <c r="AE168" s="22" t="str">
        <f>IF(DATOS_FORMS!AE168="","",IFERROR(VLOOKUP(TRIM(DATOS_FORMS!AE168),ESCALAS!$A$25:$B$30,2,0),"?"))</f>
        <v/>
      </c>
      <c r="AF168" s="22" t="str">
        <f>IF(DATOS_FORMS!AF168="","",IFERROR(VLOOKUP(TRIM(DATOS_FORMS!AF168),ESCALAS!$A$25:$B$30,2,0),"?"))</f>
        <v/>
      </c>
      <c r="AG168" s="22" t="str">
        <f>IF(DATOS_FORMS!AG168="","",IFERROR(VLOOKUP(TRIM(DATOS_FORMS!AG168),ESCALAS!$A$25:$B$30,2,0),"?"))</f>
        <v/>
      </c>
      <c r="AH168" s="22" t="str">
        <f>IF(DATOS_FORMS!AH168="","",IFERROR(VLOOKUP(TRIM(DATOS_FORMS!AH168),ESCALAS!$A$25:$B$30,2,0),"?"))</f>
        <v/>
      </c>
      <c r="AI168" s="22" t="str">
        <f>IF(DATOS_FORMS!AI168="","",IFERROR(VLOOKUP(TRIM(DATOS_FORMS!AI168),ESCALAS!$A$25:$B$30,2,0),"?"))</f>
        <v/>
      </c>
      <c r="AJ168" s="22" t="str">
        <f>IF(DATOS_FORMS!AJ168="","",IFERROR(VLOOKUP(TRIM(DATOS_FORMS!AJ168),ESCALAS!$A$25:$B$30,2,0),"?"))</f>
        <v/>
      </c>
      <c r="AK168" s="22" t="str">
        <f>IF(DATOS_FORMS!AK168="","",IFERROR(VLOOKUP(TRIM(DATOS_FORMS!AK168),ESCALAS!$A$25:$B$30,2,0),"?"))</f>
        <v/>
      </c>
      <c r="AL168" s="22" t="str">
        <f>IF(DATOS_FORMS!AL168="","",IFERROR(VLOOKUP(TRIM(DATOS_FORMS!AL168),ESCALAS!$A$25:$B$30,2,0),"?"))</f>
        <v/>
      </c>
      <c r="AM168" s="22" t="str">
        <f>IF(DATOS_FORMS!AM168="","",IFERROR(VLOOKUP(TRIM(DATOS_FORMS!AM168),ESCALAS!$A$35:$B$41,2,0),"?"))</f>
        <v/>
      </c>
      <c r="AN168" s="22" t="str">
        <f>IF(DATOS_FORMS!AN168="","",IFERROR(VLOOKUP(TRIM(DATOS_FORMS!AN168),ESCALAS!$A$35:$B$41,2,0),"?"))</f>
        <v/>
      </c>
      <c r="AO168" s="22" t="str">
        <f>IF(DATOS_FORMS!AO168="","",IFERROR(VLOOKUP(TRIM(DATOS_FORMS!AO168),ESCALAS!$A$35:$B$41,2,0),"?"))</f>
        <v/>
      </c>
      <c r="AP168" s="22" t="str">
        <f>IF(DATOS_FORMS!AP168="","",IFERROR(VLOOKUP(TRIM(DATOS_FORMS!AP168),ESCALAS!$A$35:$B$41,2,0),"?"))</f>
        <v/>
      </c>
      <c r="AQ168" s="22" t="str">
        <f>IF(DATOS_FORMS!AQ168="","",IFERROR(VLOOKUP(TRIM(DATOS_FORMS!AQ168),ESCALAS!$A$35:$B$41,2,0),"?"))</f>
        <v/>
      </c>
      <c r="AR168" s="22" t="str">
        <f>IF(DATOS_FORMS!AR168="","",IFERROR(VLOOKUP(TRIM(DATOS_FORMS!AR168),ESCALAS!$A$35:$B$41,2,0),"?"))</f>
        <v/>
      </c>
      <c r="AS168" s="22" t="str">
        <f>IF(DATOS_FORMS!AS168="","",IFERROR(VLOOKUP(TRIM(DATOS_FORMS!AS168),ESCALAS!$A$35:$B$41,2,0),"?"))</f>
        <v/>
      </c>
      <c r="AT168" s="22" t="str">
        <f>IF(DATOS_FORMS!AT168="","",IFERROR(VLOOKUP(TRIM(DATOS_FORMS!AT168),ESCALAS!$A$35:$B$41,2,0),"?"))</f>
        <v/>
      </c>
      <c r="AU168" s="22" t="str">
        <f>IF(DATOS_FORMS!AU168="","",IFERROR(VLOOKUP(TRIM(DATOS_FORMS!AU168),ESCALAS!$A$35:$B$41,2,0),"?"))</f>
        <v/>
      </c>
      <c r="AV168" s="22" t="str">
        <f>IF(DATOS_FORMS!AV168="","",IFERROR(VLOOKUP(TRIM(DATOS_FORMS!AV168),ESCALAS!$A$46:$B$49,2,0),"?"))</f>
        <v/>
      </c>
      <c r="AW168" s="22" t="str">
        <f>IF(DATOS_FORMS!AW168="","",IFERROR(VLOOKUP(TRIM(DATOS_FORMS!AW168),ESCALAS!$A$46:$B$49,2,0),"?"))</f>
        <v/>
      </c>
      <c r="AX168" s="22" t="str">
        <f>IF(DATOS_FORMS!AX168="","",IFERROR(VLOOKUP(TRIM(DATOS_FORMS!AX168),ESCALAS!$A$46:$B$49,2,0),"?"))</f>
        <v/>
      </c>
      <c r="AY168" s="22" t="str">
        <f>IF(DATOS_FORMS!AY168="","",IFERROR(VLOOKUP(TRIM(DATOS_FORMS!AY168),ESCALAS!$A$46:$B$49,2,0),"?"))</f>
        <v/>
      </c>
      <c r="AZ168" s="22" t="str">
        <f>IF(DATOS_FORMS!AZ168="","",IFERROR(VLOOKUP(TRIM(DATOS_FORMS!AZ168),ESCALAS!$A$46:$B$49,2,0),"?"))</f>
        <v/>
      </c>
      <c r="BA168" s="22" t="str">
        <f>IF(DATOS_FORMS!BA168="","",IFERROR(VLOOKUP(TRIM(DATOS_FORMS!BA168),ESCALAS!$A$46:$B$49,2,0),"?"))</f>
        <v/>
      </c>
      <c r="BB168" s="22" t="str">
        <f>IF(DATOS_FORMS!BB168="","",IFERROR(VLOOKUP(TRIM(DATOS_FORMS!BB168),ESCALAS!$A$46:$B$49,2,0),"?"))</f>
        <v/>
      </c>
      <c r="BC168" s="22" t="str">
        <f>IF(DATOS_FORMS!BC168="","",IFERROR(VLOOKUP(TRIM(DATOS_FORMS!BC168),ESCALAS!$A$46:$B$49,2,0),"?"))</f>
        <v/>
      </c>
      <c r="BD168" s="22" t="str">
        <f>IF(DATOS_FORMS!BD168="","",IFERROR(VLOOKUP(TRIM(DATOS_FORMS!BD168),ESCALAS!$A$46:$B$49,2,0),"?"))</f>
        <v/>
      </c>
      <c r="BE168" s="22" t="str">
        <f>IF(DATOS_FORMS!BE168="","",IFERROR(VLOOKUP(TRIM(DATOS_FORMS!BE168),ESCALAS!$A$46:$B$49,2,0),"?"))</f>
        <v/>
      </c>
      <c r="BF168" s="22" t="str">
        <f>IF(DATOS_FORMS!BF168="","",IFERROR(VLOOKUP(TRIM(DATOS_FORMS!BF168),ESCALAS!$A$46:$B$49,2,0),"?"))</f>
        <v/>
      </c>
      <c r="BG168" s="22" t="str">
        <f>IF(DATOS_FORMS!BG168="","",IFERROR(VLOOKUP(TRIM(DATOS_FORMS!BG168),ESCALAS!$A$46:$B$49,2,0),"?"))</f>
        <v/>
      </c>
      <c r="BH168" s="22" t="str">
        <f>IF(DATOS_FORMS!BH168="","",IFERROR(VLOOKUP(TRIM(DATOS_FORMS!BH168),ESCALAS!$A$46:$B$49,2,0),"?"))</f>
        <v/>
      </c>
      <c r="BI168" s="22" t="str">
        <f>IF(DATOS_FORMS!BI168="","",IFERROR(VLOOKUP(TRIM(DATOS_FORMS!BI168),ESCALAS!$A$46:$B$49,2,0),"?"))</f>
        <v/>
      </c>
      <c r="BJ168" s="22" t="str">
        <f>IF(DATOS_FORMS!BJ168="","",IFERROR(VLOOKUP(TRIM(DATOS_FORMS!BJ168),ESCALAS!$A$46:$B$49,2,0),"?"))</f>
        <v/>
      </c>
    </row>
    <row r="169" spans="1:62" x14ac:dyDescent="0.25">
      <c r="A169" s="22" t="str">
        <f>IF(DATOS_FORMS!B169="","",ROW()-1)</f>
        <v/>
      </c>
      <c r="B169" s="22" t="str">
        <f>IF(DATOS_FORMS!B169="","",IFERROR(VALUE(TRIM(DATOS_FORMS!B169)),IFERROR(VALUE(LEFT(TRIM(DATOS_FORMS!B169),FIND(" ",TRIM(DATOS_FORMS!B169)&amp;" ")-1)),"?")))</f>
        <v/>
      </c>
      <c r="C169" s="22" t="str">
        <f>IF(DATOS_FORMS!C169="","",IFERROR(VLOOKUP(TRIM(DATOS_FORMS!C169),ESCALAS!$A$54:$B$55,2,0),"?"))</f>
        <v/>
      </c>
      <c r="D169" s="22" t="str">
        <f>IF(DATOS_FORMS!D169="","",IFERROR(VLOOKUP(TRIM(DATOS_FORMS!D169),ESCALAS!$A$67:$B$68,2,0),"?"))</f>
        <v/>
      </c>
      <c r="E169" s="23" t="str">
        <f>IF(DATOS_FORMS!E169="","",DATOS_FORMS!E169)</f>
        <v/>
      </c>
      <c r="F169" s="23" t="str">
        <f>IF(DATOS_FORMS!F169="","",DATOS_FORMS!F169)</f>
        <v/>
      </c>
      <c r="G169" s="22" t="str">
        <f>IF(DATOS_FORMS!G169="","",IFERROR(VLOOKUP(TRIM(DATOS_FORMS!G169),ESCALAS!$A$60:$B$62,2,0),"?"))</f>
        <v/>
      </c>
      <c r="H169" s="23" t="str">
        <f>IF(DATOS_FORMS!H169="","",DATOS_FORMS!H169)</f>
        <v/>
      </c>
      <c r="I169" s="22" t="str">
        <f>IF(DATOS_FORMS!I169="","",IFERROR(VLOOKUP(TRIM(DATOS_FORMS!I169),ESCALAS!$A$60:$B$62,2,0),"?"))</f>
        <v/>
      </c>
      <c r="J169" s="22" t="str">
        <f>IF(DATOS_FORMS!J169="","",IFERROR(VLOOKUP(TRIM(DATOS_FORMS!J169),ESCALAS!$A$73:$B$86,2,0),7))</f>
        <v/>
      </c>
      <c r="K169" s="22" t="str">
        <f>IF(DATOS_FORMS!K169="","",IFERROR(VLOOKUP(TRIM(DATOS_FORMS!K169),ESCALAS!$A$6:$B$12,2,0),"?"))</f>
        <v/>
      </c>
      <c r="L169" s="22" t="str">
        <f>IF(DATOS_FORMS!L169="","",IFERROR(VLOOKUP(TRIM(DATOS_FORMS!L169),ESCALAS!$A$6:$B$12,2,0),"?"))</f>
        <v/>
      </c>
      <c r="M169" s="22" t="str">
        <f>IF(DATOS_FORMS!M169="","",IFERROR(VLOOKUP(TRIM(DATOS_FORMS!M169),ESCALAS!$A$6:$B$12,2,0),"?"))</f>
        <v/>
      </c>
      <c r="N169" s="22" t="str">
        <f>IF(DATOS_FORMS!N169="","",IFERROR(VLOOKUP(TRIM(DATOS_FORMS!N169),ESCALAS!$A$6:$B$12,2,0),"?"))</f>
        <v/>
      </c>
      <c r="O169" s="22" t="str">
        <f>IF(DATOS_FORMS!O169="","",IFERROR(VLOOKUP(TRIM(DATOS_FORMS!O169),ESCALAS!$A$6:$B$12,2,0),"?"))</f>
        <v/>
      </c>
      <c r="P169" s="22" t="str">
        <f>IF(DATOS_FORMS!P169="","",IFERROR(VLOOKUP(TRIM(DATOS_FORMS!P169),ESCALAS!$A$6:$B$12,2,0),"?"))</f>
        <v/>
      </c>
      <c r="Q169" s="22" t="str">
        <f>IF(DATOS_FORMS!Q169="","",IFERROR(VLOOKUP(TRIM(DATOS_FORMS!Q169),ESCALAS!$A$6:$B$12,2,0),"?"))</f>
        <v/>
      </c>
      <c r="R169" s="22" t="str">
        <f>IF(DATOS_FORMS!R169="","",IFERROR(VLOOKUP(TRIM(DATOS_FORMS!R169),ESCALAS!$A$6:$B$12,2,0),"?"))</f>
        <v/>
      </c>
      <c r="S169" s="22" t="str">
        <f>IF(DATOS_FORMS!S169="","",IFERROR(VLOOKUP(TRIM(DATOS_FORMS!S169),ESCALAS!$A$6:$B$12,2,0),"?"))</f>
        <v/>
      </c>
      <c r="T169" s="22" t="str">
        <f>IF(DATOS_FORMS!T169="","",IFERROR(VLOOKUP(TRIM(DATOS_FORMS!T169),ESCALAS!$A$6:$B$12,2,0),"?"))</f>
        <v/>
      </c>
      <c r="U169" s="22" t="str">
        <f>IF(DATOS_FORMS!U169="","",IFERROR(VLOOKUP(TRIM(DATOS_FORMS!U169),ESCALAS!$A$17:$B$20,2,0),"?"))</f>
        <v/>
      </c>
      <c r="V169" s="22" t="str">
        <f>IF(DATOS_FORMS!V169="","",IFERROR(VLOOKUP(TRIM(DATOS_FORMS!V169),ESCALAS!$A$17:$B$20,2,0),"?"))</f>
        <v/>
      </c>
      <c r="W169" s="22" t="str">
        <f>IF(DATOS_FORMS!W169="","",IFERROR(VLOOKUP(TRIM(DATOS_FORMS!W169),ESCALAS!$A$17:$B$20,2,0),"?"))</f>
        <v/>
      </c>
      <c r="X169" s="22" t="str">
        <f>IF(DATOS_FORMS!X169="","",IFERROR(VLOOKUP(TRIM(DATOS_FORMS!X169),ESCALAS!$A$17:$B$20,2,0),"?"))</f>
        <v/>
      </c>
      <c r="Y169" s="22" t="str">
        <f>IF(DATOS_FORMS!Y169="","",IFERROR(VLOOKUP(TRIM(DATOS_FORMS!Y169),ESCALAS!$A$17:$B$20,2,0),"?"))</f>
        <v/>
      </c>
      <c r="Z169" s="22" t="str">
        <f>IF(DATOS_FORMS!Z169="","",IFERROR(VLOOKUP(TRIM(DATOS_FORMS!Z169),ESCALAS!$A$17:$B$20,2,0),"?"))</f>
        <v/>
      </c>
      <c r="AA169" s="22" t="str">
        <f>IF(DATOS_FORMS!AA169="","",IFERROR(VLOOKUP(TRIM(DATOS_FORMS!AA169),ESCALAS!$A$17:$B$20,2,0),"?"))</f>
        <v/>
      </c>
      <c r="AB169" s="22" t="str">
        <f>IF(DATOS_FORMS!AB169="","",IFERROR(VLOOKUP(TRIM(DATOS_FORMS!AB169),ESCALAS!$A$17:$B$20,2,0),"?"))</f>
        <v/>
      </c>
      <c r="AC169" s="22" t="str">
        <f>IF(DATOS_FORMS!AC169="","",IFERROR(VLOOKUP(TRIM(DATOS_FORMS!AC169),ESCALAS!$A$25:$B$30,2,0),"?"))</f>
        <v/>
      </c>
      <c r="AD169" s="22" t="str">
        <f>IF(DATOS_FORMS!AD169="","",IFERROR(VLOOKUP(TRIM(DATOS_FORMS!AD169),ESCALAS!$A$25:$B$30,2,0),"?"))</f>
        <v/>
      </c>
      <c r="AE169" s="22" t="str">
        <f>IF(DATOS_FORMS!AE169="","",IFERROR(VLOOKUP(TRIM(DATOS_FORMS!AE169),ESCALAS!$A$25:$B$30,2,0),"?"))</f>
        <v/>
      </c>
      <c r="AF169" s="22" t="str">
        <f>IF(DATOS_FORMS!AF169="","",IFERROR(VLOOKUP(TRIM(DATOS_FORMS!AF169),ESCALAS!$A$25:$B$30,2,0),"?"))</f>
        <v/>
      </c>
      <c r="AG169" s="22" t="str">
        <f>IF(DATOS_FORMS!AG169="","",IFERROR(VLOOKUP(TRIM(DATOS_FORMS!AG169),ESCALAS!$A$25:$B$30,2,0),"?"))</f>
        <v/>
      </c>
      <c r="AH169" s="22" t="str">
        <f>IF(DATOS_FORMS!AH169="","",IFERROR(VLOOKUP(TRIM(DATOS_FORMS!AH169),ESCALAS!$A$25:$B$30,2,0),"?"))</f>
        <v/>
      </c>
      <c r="AI169" s="22" t="str">
        <f>IF(DATOS_FORMS!AI169="","",IFERROR(VLOOKUP(TRIM(DATOS_FORMS!AI169),ESCALAS!$A$25:$B$30,2,0),"?"))</f>
        <v/>
      </c>
      <c r="AJ169" s="22" t="str">
        <f>IF(DATOS_FORMS!AJ169="","",IFERROR(VLOOKUP(TRIM(DATOS_FORMS!AJ169),ESCALAS!$A$25:$B$30,2,0),"?"))</f>
        <v/>
      </c>
      <c r="AK169" s="22" t="str">
        <f>IF(DATOS_FORMS!AK169="","",IFERROR(VLOOKUP(TRIM(DATOS_FORMS!AK169),ESCALAS!$A$25:$B$30,2,0),"?"))</f>
        <v/>
      </c>
      <c r="AL169" s="22" t="str">
        <f>IF(DATOS_FORMS!AL169="","",IFERROR(VLOOKUP(TRIM(DATOS_FORMS!AL169),ESCALAS!$A$25:$B$30,2,0),"?"))</f>
        <v/>
      </c>
      <c r="AM169" s="22" t="str">
        <f>IF(DATOS_FORMS!AM169="","",IFERROR(VLOOKUP(TRIM(DATOS_FORMS!AM169),ESCALAS!$A$35:$B$41,2,0),"?"))</f>
        <v/>
      </c>
      <c r="AN169" s="22" t="str">
        <f>IF(DATOS_FORMS!AN169="","",IFERROR(VLOOKUP(TRIM(DATOS_FORMS!AN169),ESCALAS!$A$35:$B$41,2,0),"?"))</f>
        <v/>
      </c>
      <c r="AO169" s="22" t="str">
        <f>IF(DATOS_FORMS!AO169="","",IFERROR(VLOOKUP(TRIM(DATOS_FORMS!AO169),ESCALAS!$A$35:$B$41,2,0),"?"))</f>
        <v/>
      </c>
      <c r="AP169" s="22" t="str">
        <f>IF(DATOS_FORMS!AP169="","",IFERROR(VLOOKUP(TRIM(DATOS_FORMS!AP169),ESCALAS!$A$35:$B$41,2,0),"?"))</f>
        <v/>
      </c>
      <c r="AQ169" s="22" t="str">
        <f>IF(DATOS_FORMS!AQ169="","",IFERROR(VLOOKUP(TRIM(DATOS_FORMS!AQ169),ESCALAS!$A$35:$B$41,2,0),"?"))</f>
        <v/>
      </c>
      <c r="AR169" s="22" t="str">
        <f>IF(DATOS_FORMS!AR169="","",IFERROR(VLOOKUP(TRIM(DATOS_FORMS!AR169),ESCALAS!$A$35:$B$41,2,0),"?"))</f>
        <v/>
      </c>
      <c r="AS169" s="22" t="str">
        <f>IF(DATOS_FORMS!AS169="","",IFERROR(VLOOKUP(TRIM(DATOS_FORMS!AS169),ESCALAS!$A$35:$B$41,2,0),"?"))</f>
        <v/>
      </c>
      <c r="AT169" s="22" t="str">
        <f>IF(DATOS_FORMS!AT169="","",IFERROR(VLOOKUP(TRIM(DATOS_FORMS!AT169),ESCALAS!$A$35:$B$41,2,0),"?"))</f>
        <v/>
      </c>
      <c r="AU169" s="22" t="str">
        <f>IF(DATOS_FORMS!AU169="","",IFERROR(VLOOKUP(TRIM(DATOS_FORMS!AU169),ESCALAS!$A$35:$B$41,2,0),"?"))</f>
        <v/>
      </c>
      <c r="AV169" s="22" t="str">
        <f>IF(DATOS_FORMS!AV169="","",IFERROR(VLOOKUP(TRIM(DATOS_FORMS!AV169),ESCALAS!$A$46:$B$49,2,0),"?"))</f>
        <v/>
      </c>
      <c r="AW169" s="22" t="str">
        <f>IF(DATOS_FORMS!AW169="","",IFERROR(VLOOKUP(TRIM(DATOS_FORMS!AW169),ESCALAS!$A$46:$B$49,2,0),"?"))</f>
        <v/>
      </c>
      <c r="AX169" s="22" t="str">
        <f>IF(DATOS_FORMS!AX169="","",IFERROR(VLOOKUP(TRIM(DATOS_FORMS!AX169),ESCALAS!$A$46:$B$49,2,0),"?"))</f>
        <v/>
      </c>
      <c r="AY169" s="22" t="str">
        <f>IF(DATOS_FORMS!AY169="","",IFERROR(VLOOKUP(TRIM(DATOS_FORMS!AY169),ESCALAS!$A$46:$B$49,2,0),"?"))</f>
        <v/>
      </c>
      <c r="AZ169" s="22" t="str">
        <f>IF(DATOS_FORMS!AZ169="","",IFERROR(VLOOKUP(TRIM(DATOS_FORMS!AZ169),ESCALAS!$A$46:$B$49,2,0),"?"))</f>
        <v/>
      </c>
      <c r="BA169" s="22" t="str">
        <f>IF(DATOS_FORMS!BA169="","",IFERROR(VLOOKUP(TRIM(DATOS_FORMS!BA169),ESCALAS!$A$46:$B$49,2,0),"?"))</f>
        <v/>
      </c>
      <c r="BB169" s="22" t="str">
        <f>IF(DATOS_FORMS!BB169="","",IFERROR(VLOOKUP(TRIM(DATOS_FORMS!BB169),ESCALAS!$A$46:$B$49,2,0),"?"))</f>
        <v/>
      </c>
      <c r="BC169" s="22" t="str">
        <f>IF(DATOS_FORMS!BC169="","",IFERROR(VLOOKUP(TRIM(DATOS_FORMS!BC169),ESCALAS!$A$46:$B$49,2,0),"?"))</f>
        <v/>
      </c>
      <c r="BD169" s="22" t="str">
        <f>IF(DATOS_FORMS!BD169="","",IFERROR(VLOOKUP(TRIM(DATOS_FORMS!BD169),ESCALAS!$A$46:$B$49,2,0),"?"))</f>
        <v/>
      </c>
      <c r="BE169" s="22" t="str">
        <f>IF(DATOS_FORMS!BE169="","",IFERROR(VLOOKUP(TRIM(DATOS_FORMS!BE169),ESCALAS!$A$46:$B$49,2,0),"?"))</f>
        <v/>
      </c>
      <c r="BF169" s="22" t="str">
        <f>IF(DATOS_FORMS!BF169="","",IFERROR(VLOOKUP(TRIM(DATOS_FORMS!BF169),ESCALAS!$A$46:$B$49,2,0),"?"))</f>
        <v/>
      </c>
      <c r="BG169" s="22" t="str">
        <f>IF(DATOS_FORMS!BG169="","",IFERROR(VLOOKUP(TRIM(DATOS_FORMS!BG169),ESCALAS!$A$46:$B$49,2,0),"?"))</f>
        <v/>
      </c>
      <c r="BH169" s="22" t="str">
        <f>IF(DATOS_FORMS!BH169="","",IFERROR(VLOOKUP(TRIM(DATOS_FORMS!BH169),ESCALAS!$A$46:$B$49,2,0),"?"))</f>
        <v/>
      </c>
      <c r="BI169" s="22" t="str">
        <f>IF(DATOS_FORMS!BI169="","",IFERROR(VLOOKUP(TRIM(DATOS_FORMS!BI169),ESCALAS!$A$46:$B$49,2,0),"?"))</f>
        <v/>
      </c>
      <c r="BJ169" s="22" t="str">
        <f>IF(DATOS_FORMS!BJ169="","",IFERROR(VLOOKUP(TRIM(DATOS_FORMS!BJ169),ESCALAS!$A$46:$B$49,2,0),"?"))</f>
        <v/>
      </c>
    </row>
    <row r="170" spans="1:62" x14ac:dyDescent="0.25">
      <c r="A170" s="22" t="str">
        <f>IF(DATOS_FORMS!B170="","",ROW()-1)</f>
        <v/>
      </c>
      <c r="B170" s="22" t="str">
        <f>IF(DATOS_FORMS!B170="","",IFERROR(VALUE(TRIM(DATOS_FORMS!B170)),IFERROR(VALUE(LEFT(TRIM(DATOS_FORMS!B170),FIND(" ",TRIM(DATOS_FORMS!B170)&amp;" ")-1)),"?")))</f>
        <v/>
      </c>
      <c r="C170" s="22" t="str">
        <f>IF(DATOS_FORMS!C170="","",IFERROR(VLOOKUP(TRIM(DATOS_FORMS!C170),ESCALAS!$A$54:$B$55,2,0),"?"))</f>
        <v/>
      </c>
      <c r="D170" s="22" t="str">
        <f>IF(DATOS_FORMS!D170="","",IFERROR(VLOOKUP(TRIM(DATOS_FORMS!D170),ESCALAS!$A$67:$B$68,2,0),"?"))</f>
        <v/>
      </c>
      <c r="E170" s="23" t="str">
        <f>IF(DATOS_FORMS!E170="","",DATOS_FORMS!E170)</f>
        <v/>
      </c>
      <c r="F170" s="23" t="str">
        <f>IF(DATOS_FORMS!F170="","",DATOS_FORMS!F170)</f>
        <v/>
      </c>
      <c r="G170" s="22" t="str">
        <f>IF(DATOS_FORMS!G170="","",IFERROR(VLOOKUP(TRIM(DATOS_FORMS!G170),ESCALAS!$A$60:$B$62,2,0),"?"))</f>
        <v/>
      </c>
      <c r="H170" s="23" t="str">
        <f>IF(DATOS_FORMS!H170="","",DATOS_FORMS!H170)</f>
        <v/>
      </c>
      <c r="I170" s="22" t="str">
        <f>IF(DATOS_FORMS!I170="","",IFERROR(VLOOKUP(TRIM(DATOS_FORMS!I170),ESCALAS!$A$60:$B$62,2,0),"?"))</f>
        <v/>
      </c>
      <c r="J170" s="22" t="str">
        <f>IF(DATOS_FORMS!J170="","",IFERROR(VLOOKUP(TRIM(DATOS_FORMS!J170),ESCALAS!$A$73:$B$86,2,0),7))</f>
        <v/>
      </c>
      <c r="K170" s="22" t="str">
        <f>IF(DATOS_FORMS!K170="","",IFERROR(VLOOKUP(TRIM(DATOS_FORMS!K170),ESCALAS!$A$6:$B$12,2,0),"?"))</f>
        <v/>
      </c>
      <c r="L170" s="22" t="str">
        <f>IF(DATOS_FORMS!L170="","",IFERROR(VLOOKUP(TRIM(DATOS_FORMS!L170),ESCALAS!$A$6:$B$12,2,0),"?"))</f>
        <v/>
      </c>
      <c r="M170" s="22" t="str">
        <f>IF(DATOS_FORMS!M170="","",IFERROR(VLOOKUP(TRIM(DATOS_FORMS!M170),ESCALAS!$A$6:$B$12,2,0),"?"))</f>
        <v/>
      </c>
      <c r="N170" s="22" t="str">
        <f>IF(DATOS_FORMS!N170="","",IFERROR(VLOOKUP(TRIM(DATOS_FORMS!N170),ESCALAS!$A$6:$B$12,2,0),"?"))</f>
        <v/>
      </c>
      <c r="O170" s="22" t="str">
        <f>IF(DATOS_FORMS!O170="","",IFERROR(VLOOKUP(TRIM(DATOS_FORMS!O170),ESCALAS!$A$6:$B$12,2,0),"?"))</f>
        <v/>
      </c>
      <c r="P170" s="22" t="str">
        <f>IF(DATOS_FORMS!P170="","",IFERROR(VLOOKUP(TRIM(DATOS_FORMS!P170),ESCALAS!$A$6:$B$12,2,0),"?"))</f>
        <v/>
      </c>
      <c r="Q170" s="22" t="str">
        <f>IF(DATOS_FORMS!Q170="","",IFERROR(VLOOKUP(TRIM(DATOS_FORMS!Q170),ESCALAS!$A$6:$B$12,2,0),"?"))</f>
        <v/>
      </c>
      <c r="R170" s="22" t="str">
        <f>IF(DATOS_FORMS!R170="","",IFERROR(VLOOKUP(TRIM(DATOS_FORMS!R170),ESCALAS!$A$6:$B$12,2,0),"?"))</f>
        <v/>
      </c>
      <c r="S170" s="22" t="str">
        <f>IF(DATOS_FORMS!S170="","",IFERROR(VLOOKUP(TRIM(DATOS_FORMS!S170),ESCALAS!$A$6:$B$12,2,0),"?"))</f>
        <v/>
      </c>
      <c r="T170" s="22" t="str">
        <f>IF(DATOS_FORMS!T170="","",IFERROR(VLOOKUP(TRIM(DATOS_FORMS!T170),ESCALAS!$A$6:$B$12,2,0),"?"))</f>
        <v/>
      </c>
      <c r="U170" s="22" t="str">
        <f>IF(DATOS_FORMS!U170="","",IFERROR(VLOOKUP(TRIM(DATOS_FORMS!U170),ESCALAS!$A$17:$B$20,2,0),"?"))</f>
        <v/>
      </c>
      <c r="V170" s="22" t="str">
        <f>IF(DATOS_FORMS!V170="","",IFERROR(VLOOKUP(TRIM(DATOS_FORMS!V170),ESCALAS!$A$17:$B$20,2,0),"?"))</f>
        <v/>
      </c>
      <c r="W170" s="22" t="str">
        <f>IF(DATOS_FORMS!W170="","",IFERROR(VLOOKUP(TRIM(DATOS_FORMS!W170),ESCALAS!$A$17:$B$20,2,0),"?"))</f>
        <v/>
      </c>
      <c r="X170" s="22" t="str">
        <f>IF(DATOS_FORMS!X170="","",IFERROR(VLOOKUP(TRIM(DATOS_FORMS!X170),ESCALAS!$A$17:$B$20,2,0),"?"))</f>
        <v/>
      </c>
      <c r="Y170" s="22" t="str">
        <f>IF(DATOS_FORMS!Y170="","",IFERROR(VLOOKUP(TRIM(DATOS_FORMS!Y170),ESCALAS!$A$17:$B$20,2,0),"?"))</f>
        <v/>
      </c>
      <c r="Z170" s="22" t="str">
        <f>IF(DATOS_FORMS!Z170="","",IFERROR(VLOOKUP(TRIM(DATOS_FORMS!Z170),ESCALAS!$A$17:$B$20,2,0),"?"))</f>
        <v/>
      </c>
      <c r="AA170" s="22" t="str">
        <f>IF(DATOS_FORMS!AA170="","",IFERROR(VLOOKUP(TRIM(DATOS_FORMS!AA170),ESCALAS!$A$17:$B$20,2,0),"?"))</f>
        <v/>
      </c>
      <c r="AB170" s="22" t="str">
        <f>IF(DATOS_FORMS!AB170="","",IFERROR(VLOOKUP(TRIM(DATOS_FORMS!AB170),ESCALAS!$A$17:$B$20,2,0),"?"))</f>
        <v/>
      </c>
      <c r="AC170" s="22" t="str">
        <f>IF(DATOS_FORMS!AC170="","",IFERROR(VLOOKUP(TRIM(DATOS_FORMS!AC170),ESCALAS!$A$25:$B$30,2,0),"?"))</f>
        <v/>
      </c>
      <c r="AD170" s="22" t="str">
        <f>IF(DATOS_FORMS!AD170="","",IFERROR(VLOOKUP(TRIM(DATOS_FORMS!AD170),ESCALAS!$A$25:$B$30,2,0),"?"))</f>
        <v/>
      </c>
      <c r="AE170" s="22" t="str">
        <f>IF(DATOS_FORMS!AE170="","",IFERROR(VLOOKUP(TRIM(DATOS_FORMS!AE170),ESCALAS!$A$25:$B$30,2,0),"?"))</f>
        <v/>
      </c>
      <c r="AF170" s="22" t="str">
        <f>IF(DATOS_FORMS!AF170="","",IFERROR(VLOOKUP(TRIM(DATOS_FORMS!AF170),ESCALAS!$A$25:$B$30,2,0),"?"))</f>
        <v/>
      </c>
      <c r="AG170" s="22" t="str">
        <f>IF(DATOS_FORMS!AG170="","",IFERROR(VLOOKUP(TRIM(DATOS_FORMS!AG170),ESCALAS!$A$25:$B$30,2,0),"?"))</f>
        <v/>
      </c>
      <c r="AH170" s="22" t="str">
        <f>IF(DATOS_FORMS!AH170="","",IFERROR(VLOOKUP(TRIM(DATOS_FORMS!AH170),ESCALAS!$A$25:$B$30,2,0),"?"))</f>
        <v/>
      </c>
      <c r="AI170" s="22" t="str">
        <f>IF(DATOS_FORMS!AI170="","",IFERROR(VLOOKUP(TRIM(DATOS_FORMS!AI170),ESCALAS!$A$25:$B$30,2,0),"?"))</f>
        <v/>
      </c>
      <c r="AJ170" s="22" t="str">
        <f>IF(DATOS_FORMS!AJ170="","",IFERROR(VLOOKUP(TRIM(DATOS_FORMS!AJ170),ESCALAS!$A$25:$B$30,2,0),"?"))</f>
        <v/>
      </c>
      <c r="AK170" s="22" t="str">
        <f>IF(DATOS_FORMS!AK170="","",IFERROR(VLOOKUP(TRIM(DATOS_FORMS!AK170),ESCALAS!$A$25:$B$30,2,0),"?"))</f>
        <v/>
      </c>
      <c r="AL170" s="22" t="str">
        <f>IF(DATOS_FORMS!AL170="","",IFERROR(VLOOKUP(TRIM(DATOS_FORMS!AL170),ESCALAS!$A$25:$B$30,2,0),"?"))</f>
        <v/>
      </c>
      <c r="AM170" s="22" t="str">
        <f>IF(DATOS_FORMS!AM170="","",IFERROR(VLOOKUP(TRIM(DATOS_FORMS!AM170),ESCALAS!$A$35:$B$41,2,0),"?"))</f>
        <v/>
      </c>
      <c r="AN170" s="22" t="str">
        <f>IF(DATOS_FORMS!AN170="","",IFERROR(VLOOKUP(TRIM(DATOS_FORMS!AN170),ESCALAS!$A$35:$B$41,2,0),"?"))</f>
        <v/>
      </c>
      <c r="AO170" s="22" t="str">
        <f>IF(DATOS_FORMS!AO170="","",IFERROR(VLOOKUP(TRIM(DATOS_FORMS!AO170),ESCALAS!$A$35:$B$41,2,0),"?"))</f>
        <v/>
      </c>
      <c r="AP170" s="22" t="str">
        <f>IF(DATOS_FORMS!AP170="","",IFERROR(VLOOKUP(TRIM(DATOS_FORMS!AP170),ESCALAS!$A$35:$B$41,2,0),"?"))</f>
        <v/>
      </c>
      <c r="AQ170" s="22" t="str">
        <f>IF(DATOS_FORMS!AQ170="","",IFERROR(VLOOKUP(TRIM(DATOS_FORMS!AQ170),ESCALAS!$A$35:$B$41,2,0),"?"))</f>
        <v/>
      </c>
      <c r="AR170" s="22" t="str">
        <f>IF(DATOS_FORMS!AR170="","",IFERROR(VLOOKUP(TRIM(DATOS_FORMS!AR170),ESCALAS!$A$35:$B$41,2,0),"?"))</f>
        <v/>
      </c>
      <c r="AS170" s="22" t="str">
        <f>IF(DATOS_FORMS!AS170="","",IFERROR(VLOOKUP(TRIM(DATOS_FORMS!AS170),ESCALAS!$A$35:$B$41,2,0),"?"))</f>
        <v/>
      </c>
      <c r="AT170" s="22" t="str">
        <f>IF(DATOS_FORMS!AT170="","",IFERROR(VLOOKUP(TRIM(DATOS_FORMS!AT170),ESCALAS!$A$35:$B$41,2,0),"?"))</f>
        <v/>
      </c>
      <c r="AU170" s="22" t="str">
        <f>IF(DATOS_FORMS!AU170="","",IFERROR(VLOOKUP(TRIM(DATOS_FORMS!AU170),ESCALAS!$A$35:$B$41,2,0),"?"))</f>
        <v/>
      </c>
      <c r="AV170" s="22" t="str">
        <f>IF(DATOS_FORMS!AV170="","",IFERROR(VLOOKUP(TRIM(DATOS_FORMS!AV170),ESCALAS!$A$46:$B$49,2,0),"?"))</f>
        <v/>
      </c>
      <c r="AW170" s="22" t="str">
        <f>IF(DATOS_FORMS!AW170="","",IFERROR(VLOOKUP(TRIM(DATOS_FORMS!AW170),ESCALAS!$A$46:$B$49,2,0),"?"))</f>
        <v/>
      </c>
      <c r="AX170" s="22" t="str">
        <f>IF(DATOS_FORMS!AX170="","",IFERROR(VLOOKUP(TRIM(DATOS_FORMS!AX170),ESCALAS!$A$46:$B$49,2,0),"?"))</f>
        <v/>
      </c>
      <c r="AY170" s="22" t="str">
        <f>IF(DATOS_FORMS!AY170="","",IFERROR(VLOOKUP(TRIM(DATOS_FORMS!AY170),ESCALAS!$A$46:$B$49,2,0),"?"))</f>
        <v/>
      </c>
      <c r="AZ170" s="22" t="str">
        <f>IF(DATOS_FORMS!AZ170="","",IFERROR(VLOOKUP(TRIM(DATOS_FORMS!AZ170),ESCALAS!$A$46:$B$49,2,0),"?"))</f>
        <v/>
      </c>
      <c r="BA170" s="22" t="str">
        <f>IF(DATOS_FORMS!BA170="","",IFERROR(VLOOKUP(TRIM(DATOS_FORMS!BA170),ESCALAS!$A$46:$B$49,2,0),"?"))</f>
        <v/>
      </c>
      <c r="BB170" s="22" t="str">
        <f>IF(DATOS_FORMS!BB170="","",IFERROR(VLOOKUP(TRIM(DATOS_FORMS!BB170),ESCALAS!$A$46:$B$49,2,0),"?"))</f>
        <v/>
      </c>
      <c r="BC170" s="22" t="str">
        <f>IF(DATOS_FORMS!BC170="","",IFERROR(VLOOKUP(TRIM(DATOS_FORMS!BC170),ESCALAS!$A$46:$B$49,2,0),"?"))</f>
        <v/>
      </c>
      <c r="BD170" s="22" t="str">
        <f>IF(DATOS_FORMS!BD170="","",IFERROR(VLOOKUP(TRIM(DATOS_FORMS!BD170),ESCALAS!$A$46:$B$49,2,0),"?"))</f>
        <v/>
      </c>
      <c r="BE170" s="22" t="str">
        <f>IF(DATOS_FORMS!BE170="","",IFERROR(VLOOKUP(TRIM(DATOS_FORMS!BE170),ESCALAS!$A$46:$B$49,2,0),"?"))</f>
        <v/>
      </c>
      <c r="BF170" s="22" t="str">
        <f>IF(DATOS_FORMS!BF170="","",IFERROR(VLOOKUP(TRIM(DATOS_FORMS!BF170),ESCALAS!$A$46:$B$49,2,0),"?"))</f>
        <v/>
      </c>
      <c r="BG170" s="22" t="str">
        <f>IF(DATOS_FORMS!BG170="","",IFERROR(VLOOKUP(TRIM(DATOS_FORMS!BG170),ESCALAS!$A$46:$B$49,2,0),"?"))</f>
        <v/>
      </c>
      <c r="BH170" s="22" t="str">
        <f>IF(DATOS_FORMS!BH170="","",IFERROR(VLOOKUP(TRIM(DATOS_FORMS!BH170),ESCALAS!$A$46:$B$49,2,0),"?"))</f>
        <v/>
      </c>
      <c r="BI170" s="22" t="str">
        <f>IF(DATOS_FORMS!BI170="","",IFERROR(VLOOKUP(TRIM(DATOS_FORMS!BI170),ESCALAS!$A$46:$B$49,2,0),"?"))</f>
        <v/>
      </c>
      <c r="BJ170" s="22" t="str">
        <f>IF(DATOS_FORMS!BJ170="","",IFERROR(VLOOKUP(TRIM(DATOS_FORMS!BJ170),ESCALAS!$A$46:$B$49,2,0),"?"))</f>
        <v/>
      </c>
    </row>
    <row r="171" spans="1:62" x14ac:dyDescent="0.25">
      <c r="A171" s="22" t="str">
        <f>IF(DATOS_FORMS!B171="","",ROW()-1)</f>
        <v/>
      </c>
      <c r="B171" s="22" t="str">
        <f>IF(DATOS_FORMS!B171="","",IFERROR(VALUE(TRIM(DATOS_FORMS!B171)),IFERROR(VALUE(LEFT(TRIM(DATOS_FORMS!B171),FIND(" ",TRIM(DATOS_FORMS!B171)&amp;" ")-1)),"?")))</f>
        <v/>
      </c>
      <c r="C171" s="22" t="str">
        <f>IF(DATOS_FORMS!C171="","",IFERROR(VLOOKUP(TRIM(DATOS_FORMS!C171),ESCALAS!$A$54:$B$55,2,0),"?"))</f>
        <v/>
      </c>
      <c r="D171" s="22" t="str">
        <f>IF(DATOS_FORMS!D171="","",IFERROR(VLOOKUP(TRIM(DATOS_FORMS!D171),ESCALAS!$A$67:$B$68,2,0),"?"))</f>
        <v/>
      </c>
      <c r="E171" s="23" t="str">
        <f>IF(DATOS_FORMS!E171="","",DATOS_FORMS!E171)</f>
        <v/>
      </c>
      <c r="F171" s="23" t="str">
        <f>IF(DATOS_FORMS!F171="","",DATOS_FORMS!F171)</f>
        <v/>
      </c>
      <c r="G171" s="22" t="str">
        <f>IF(DATOS_FORMS!G171="","",IFERROR(VLOOKUP(TRIM(DATOS_FORMS!G171),ESCALAS!$A$60:$B$62,2,0),"?"))</f>
        <v/>
      </c>
      <c r="H171" s="23" t="str">
        <f>IF(DATOS_FORMS!H171="","",DATOS_FORMS!H171)</f>
        <v/>
      </c>
      <c r="I171" s="22" t="str">
        <f>IF(DATOS_FORMS!I171="","",IFERROR(VLOOKUP(TRIM(DATOS_FORMS!I171),ESCALAS!$A$60:$B$62,2,0),"?"))</f>
        <v/>
      </c>
      <c r="J171" s="22" t="str">
        <f>IF(DATOS_FORMS!J171="","",IFERROR(VLOOKUP(TRIM(DATOS_FORMS!J171),ESCALAS!$A$73:$B$86,2,0),7))</f>
        <v/>
      </c>
      <c r="K171" s="22" t="str">
        <f>IF(DATOS_FORMS!K171="","",IFERROR(VLOOKUP(TRIM(DATOS_FORMS!K171),ESCALAS!$A$6:$B$12,2,0),"?"))</f>
        <v/>
      </c>
      <c r="L171" s="22" t="str">
        <f>IF(DATOS_FORMS!L171="","",IFERROR(VLOOKUP(TRIM(DATOS_FORMS!L171),ESCALAS!$A$6:$B$12,2,0),"?"))</f>
        <v/>
      </c>
      <c r="M171" s="22" t="str">
        <f>IF(DATOS_FORMS!M171="","",IFERROR(VLOOKUP(TRIM(DATOS_FORMS!M171),ESCALAS!$A$6:$B$12,2,0),"?"))</f>
        <v/>
      </c>
      <c r="N171" s="22" t="str">
        <f>IF(DATOS_FORMS!N171="","",IFERROR(VLOOKUP(TRIM(DATOS_FORMS!N171),ESCALAS!$A$6:$B$12,2,0),"?"))</f>
        <v/>
      </c>
      <c r="O171" s="22" t="str">
        <f>IF(DATOS_FORMS!O171="","",IFERROR(VLOOKUP(TRIM(DATOS_FORMS!O171),ESCALAS!$A$6:$B$12,2,0),"?"))</f>
        <v/>
      </c>
      <c r="P171" s="22" t="str">
        <f>IF(DATOS_FORMS!P171="","",IFERROR(VLOOKUP(TRIM(DATOS_FORMS!P171),ESCALAS!$A$6:$B$12,2,0),"?"))</f>
        <v/>
      </c>
      <c r="Q171" s="22" t="str">
        <f>IF(DATOS_FORMS!Q171="","",IFERROR(VLOOKUP(TRIM(DATOS_FORMS!Q171),ESCALAS!$A$6:$B$12,2,0),"?"))</f>
        <v/>
      </c>
      <c r="R171" s="22" t="str">
        <f>IF(DATOS_FORMS!R171="","",IFERROR(VLOOKUP(TRIM(DATOS_FORMS!R171),ESCALAS!$A$6:$B$12,2,0),"?"))</f>
        <v/>
      </c>
      <c r="S171" s="22" t="str">
        <f>IF(DATOS_FORMS!S171="","",IFERROR(VLOOKUP(TRIM(DATOS_FORMS!S171),ESCALAS!$A$6:$B$12,2,0),"?"))</f>
        <v/>
      </c>
      <c r="T171" s="22" t="str">
        <f>IF(DATOS_FORMS!T171="","",IFERROR(VLOOKUP(TRIM(DATOS_FORMS!T171),ESCALAS!$A$6:$B$12,2,0),"?"))</f>
        <v/>
      </c>
      <c r="U171" s="22" t="str">
        <f>IF(DATOS_FORMS!U171="","",IFERROR(VLOOKUP(TRIM(DATOS_FORMS!U171),ESCALAS!$A$17:$B$20,2,0),"?"))</f>
        <v/>
      </c>
      <c r="V171" s="22" t="str">
        <f>IF(DATOS_FORMS!V171="","",IFERROR(VLOOKUP(TRIM(DATOS_FORMS!V171),ESCALAS!$A$17:$B$20,2,0),"?"))</f>
        <v/>
      </c>
      <c r="W171" s="22" t="str">
        <f>IF(DATOS_FORMS!W171="","",IFERROR(VLOOKUP(TRIM(DATOS_FORMS!W171),ESCALAS!$A$17:$B$20,2,0),"?"))</f>
        <v/>
      </c>
      <c r="X171" s="22" t="str">
        <f>IF(DATOS_FORMS!X171="","",IFERROR(VLOOKUP(TRIM(DATOS_FORMS!X171),ESCALAS!$A$17:$B$20,2,0),"?"))</f>
        <v/>
      </c>
      <c r="Y171" s="22" t="str">
        <f>IF(DATOS_FORMS!Y171="","",IFERROR(VLOOKUP(TRIM(DATOS_FORMS!Y171),ESCALAS!$A$17:$B$20,2,0),"?"))</f>
        <v/>
      </c>
      <c r="Z171" s="22" t="str">
        <f>IF(DATOS_FORMS!Z171="","",IFERROR(VLOOKUP(TRIM(DATOS_FORMS!Z171),ESCALAS!$A$17:$B$20,2,0),"?"))</f>
        <v/>
      </c>
      <c r="AA171" s="22" t="str">
        <f>IF(DATOS_FORMS!AA171="","",IFERROR(VLOOKUP(TRIM(DATOS_FORMS!AA171),ESCALAS!$A$17:$B$20,2,0),"?"))</f>
        <v/>
      </c>
      <c r="AB171" s="22" t="str">
        <f>IF(DATOS_FORMS!AB171="","",IFERROR(VLOOKUP(TRIM(DATOS_FORMS!AB171),ESCALAS!$A$17:$B$20,2,0),"?"))</f>
        <v/>
      </c>
      <c r="AC171" s="22" t="str">
        <f>IF(DATOS_FORMS!AC171="","",IFERROR(VLOOKUP(TRIM(DATOS_FORMS!AC171),ESCALAS!$A$25:$B$30,2,0),"?"))</f>
        <v/>
      </c>
      <c r="AD171" s="22" t="str">
        <f>IF(DATOS_FORMS!AD171="","",IFERROR(VLOOKUP(TRIM(DATOS_FORMS!AD171),ESCALAS!$A$25:$B$30,2,0),"?"))</f>
        <v/>
      </c>
      <c r="AE171" s="22" t="str">
        <f>IF(DATOS_FORMS!AE171="","",IFERROR(VLOOKUP(TRIM(DATOS_FORMS!AE171),ESCALAS!$A$25:$B$30,2,0),"?"))</f>
        <v/>
      </c>
      <c r="AF171" s="22" t="str">
        <f>IF(DATOS_FORMS!AF171="","",IFERROR(VLOOKUP(TRIM(DATOS_FORMS!AF171),ESCALAS!$A$25:$B$30,2,0),"?"))</f>
        <v/>
      </c>
      <c r="AG171" s="22" t="str">
        <f>IF(DATOS_FORMS!AG171="","",IFERROR(VLOOKUP(TRIM(DATOS_FORMS!AG171),ESCALAS!$A$25:$B$30,2,0),"?"))</f>
        <v/>
      </c>
      <c r="AH171" s="22" t="str">
        <f>IF(DATOS_FORMS!AH171="","",IFERROR(VLOOKUP(TRIM(DATOS_FORMS!AH171),ESCALAS!$A$25:$B$30,2,0),"?"))</f>
        <v/>
      </c>
      <c r="AI171" s="22" t="str">
        <f>IF(DATOS_FORMS!AI171="","",IFERROR(VLOOKUP(TRIM(DATOS_FORMS!AI171),ESCALAS!$A$25:$B$30,2,0),"?"))</f>
        <v/>
      </c>
      <c r="AJ171" s="22" t="str">
        <f>IF(DATOS_FORMS!AJ171="","",IFERROR(VLOOKUP(TRIM(DATOS_FORMS!AJ171),ESCALAS!$A$25:$B$30,2,0),"?"))</f>
        <v/>
      </c>
      <c r="AK171" s="22" t="str">
        <f>IF(DATOS_FORMS!AK171="","",IFERROR(VLOOKUP(TRIM(DATOS_FORMS!AK171),ESCALAS!$A$25:$B$30,2,0),"?"))</f>
        <v/>
      </c>
      <c r="AL171" s="22" t="str">
        <f>IF(DATOS_FORMS!AL171="","",IFERROR(VLOOKUP(TRIM(DATOS_FORMS!AL171),ESCALAS!$A$25:$B$30,2,0),"?"))</f>
        <v/>
      </c>
      <c r="AM171" s="22" t="str">
        <f>IF(DATOS_FORMS!AM171="","",IFERROR(VLOOKUP(TRIM(DATOS_FORMS!AM171),ESCALAS!$A$35:$B$41,2,0),"?"))</f>
        <v/>
      </c>
      <c r="AN171" s="22" t="str">
        <f>IF(DATOS_FORMS!AN171="","",IFERROR(VLOOKUP(TRIM(DATOS_FORMS!AN171),ESCALAS!$A$35:$B$41,2,0),"?"))</f>
        <v/>
      </c>
      <c r="AO171" s="22" t="str">
        <f>IF(DATOS_FORMS!AO171="","",IFERROR(VLOOKUP(TRIM(DATOS_FORMS!AO171),ESCALAS!$A$35:$B$41,2,0),"?"))</f>
        <v/>
      </c>
      <c r="AP171" s="22" t="str">
        <f>IF(DATOS_FORMS!AP171="","",IFERROR(VLOOKUP(TRIM(DATOS_FORMS!AP171),ESCALAS!$A$35:$B$41,2,0),"?"))</f>
        <v/>
      </c>
      <c r="AQ171" s="22" t="str">
        <f>IF(DATOS_FORMS!AQ171="","",IFERROR(VLOOKUP(TRIM(DATOS_FORMS!AQ171),ESCALAS!$A$35:$B$41,2,0),"?"))</f>
        <v/>
      </c>
      <c r="AR171" s="22" t="str">
        <f>IF(DATOS_FORMS!AR171="","",IFERROR(VLOOKUP(TRIM(DATOS_FORMS!AR171),ESCALAS!$A$35:$B$41,2,0),"?"))</f>
        <v/>
      </c>
      <c r="AS171" s="22" t="str">
        <f>IF(DATOS_FORMS!AS171="","",IFERROR(VLOOKUP(TRIM(DATOS_FORMS!AS171),ESCALAS!$A$35:$B$41,2,0),"?"))</f>
        <v/>
      </c>
      <c r="AT171" s="22" t="str">
        <f>IF(DATOS_FORMS!AT171="","",IFERROR(VLOOKUP(TRIM(DATOS_FORMS!AT171),ESCALAS!$A$35:$B$41,2,0),"?"))</f>
        <v/>
      </c>
      <c r="AU171" s="22" t="str">
        <f>IF(DATOS_FORMS!AU171="","",IFERROR(VLOOKUP(TRIM(DATOS_FORMS!AU171),ESCALAS!$A$35:$B$41,2,0),"?"))</f>
        <v/>
      </c>
      <c r="AV171" s="22" t="str">
        <f>IF(DATOS_FORMS!AV171="","",IFERROR(VLOOKUP(TRIM(DATOS_FORMS!AV171),ESCALAS!$A$46:$B$49,2,0),"?"))</f>
        <v/>
      </c>
      <c r="AW171" s="22" t="str">
        <f>IF(DATOS_FORMS!AW171="","",IFERROR(VLOOKUP(TRIM(DATOS_FORMS!AW171),ESCALAS!$A$46:$B$49,2,0),"?"))</f>
        <v/>
      </c>
      <c r="AX171" s="22" t="str">
        <f>IF(DATOS_FORMS!AX171="","",IFERROR(VLOOKUP(TRIM(DATOS_FORMS!AX171),ESCALAS!$A$46:$B$49,2,0),"?"))</f>
        <v/>
      </c>
      <c r="AY171" s="22" t="str">
        <f>IF(DATOS_FORMS!AY171="","",IFERROR(VLOOKUP(TRIM(DATOS_FORMS!AY171),ESCALAS!$A$46:$B$49,2,0),"?"))</f>
        <v/>
      </c>
      <c r="AZ171" s="22" t="str">
        <f>IF(DATOS_FORMS!AZ171="","",IFERROR(VLOOKUP(TRIM(DATOS_FORMS!AZ171),ESCALAS!$A$46:$B$49,2,0),"?"))</f>
        <v/>
      </c>
      <c r="BA171" s="22" t="str">
        <f>IF(DATOS_FORMS!BA171="","",IFERROR(VLOOKUP(TRIM(DATOS_FORMS!BA171),ESCALAS!$A$46:$B$49,2,0),"?"))</f>
        <v/>
      </c>
      <c r="BB171" s="22" t="str">
        <f>IF(DATOS_FORMS!BB171="","",IFERROR(VLOOKUP(TRIM(DATOS_FORMS!BB171),ESCALAS!$A$46:$B$49,2,0),"?"))</f>
        <v/>
      </c>
      <c r="BC171" s="22" t="str">
        <f>IF(DATOS_FORMS!BC171="","",IFERROR(VLOOKUP(TRIM(DATOS_FORMS!BC171),ESCALAS!$A$46:$B$49,2,0),"?"))</f>
        <v/>
      </c>
      <c r="BD171" s="22" t="str">
        <f>IF(DATOS_FORMS!BD171="","",IFERROR(VLOOKUP(TRIM(DATOS_FORMS!BD171),ESCALAS!$A$46:$B$49,2,0),"?"))</f>
        <v/>
      </c>
      <c r="BE171" s="22" t="str">
        <f>IF(DATOS_FORMS!BE171="","",IFERROR(VLOOKUP(TRIM(DATOS_FORMS!BE171),ESCALAS!$A$46:$B$49,2,0),"?"))</f>
        <v/>
      </c>
      <c r="BF171" s="22" t="str">
        <f>IF(DATOS_FORMS!BF171="","",IFERROR(VLOOKUP(TRIM(DATOS_FORMS!BF171),ESCALAS!$A$46:$B$49,2,0),"?"))</f>
        <v/>
      </c>
      <c r="BG171" s="22" t="str">
        <f>IF(DATOS_FORMS!BG171="","",IFERROR(VLOOKUP(TRIM(DATOS_FORMS!BG171),ESCALAS!$A$46:$B$49,2,0),"?"))</f>
        <v/>
      </c>
      <c r="BH171" s="22" t="str">
        <f>IF(DATOS_FORMS!BH171="","",IFERROR(VLOOKUP(TRIM(DATOS_FORMS!BH171),ESCALAS!$A$46:$B$49,2,0),"?"))</f>
        <v/>
      </c>
      <c r="BI171" s="22" t="str">
        <f>IF(DATOS_FORMS!BI171="","",IFERROR(VLOOKUP(TRIM(DATOS_FORMS!BI171),ESCALAS!$A$46:$B$49,2,0),"?"))</f>
        <v/>
      </c>
      <c r="BJ171" s="22" t="str">
        <f>IF(DATOS_FORMS!BJ171="","",IFERROR(VLOOKUP(TRIM(DATOS_FORMS!BJ171),ESCALAS!$A$46:$B$49,2,0),"?"))</f>
        <v/>
      </c>
    </row>
    <row r="172" spans="1:62" x14ac:dyDescent="0.25">
      <c r="A172" s="22" t="str">
        <f>IF(DATOS_FORMS!B172="","",ROW()-1)</f>
        <v/>
      </c>
      <c r="B172" s="22" t="str">
        <f>IF(DATOS_FORMS!B172="","",IFERROR(VALUE(TRIM(DATOS_FORMS!B172)),IFERROR(VALUE(LEFT(TRIM(DATOS_FORMS!B172),FIND(" ",TRIM(DATOS_FORMS!B172)&amp;" ")-1)),"?")))</f>
        <v/>
      </c>
      <c r="C172" s="22" t="str">
        <f>IF(DATOS_FORMS!C172="","",IFERROR(VLOOKUP(TRIM(DATOS_FORMS!C172),ESCALAS!$A$54:$B$55,2,0),"?"))</f>
        <v/>
      </c>
      <c r="D172" s="22" t="str">
        <f>IF(DATOS_FORMS!D172="","",IFERROR(VLOOKUP(TRIM(DATOS_FORMS!D172),ESCALAS!$A$67:$B$68,2,0),"?"))</f>
        <v/>
      </c>
      <c r="E172" s="23" t="str">
        <f>IF(DATOS_FORMS!E172="","",DATOS_FORMS!E172)</f>
        <v/>
      </c>
      <c r="F172" s="23" t="str">
        <f>IF(DATOS_FORMS!F172="","",DATOS_FORMS!F172)</f>
        <v/>
      </c>
      <c r="G172" s="22" t="str">
        <f>IF(DATOS_FORMS!G172="","",IFERROR(VLOOKUP(TRIM(DATOS_FORMS!G172),ESCALAS!$A$60:$B$62,2,0),"?"))</f>
        <v/>
      </c>
      <c r="H172" s="23" t="str">
        <f>IF(DATOS_FORMS!H172="","",DATOS_FORMS!H172)</f>
        <v/>
      </c>
      <c r="I172" s="22" t="str">
        <f>IF(DATOS_FORMS!I172="","",IFERROR(VLOOKUP(TRIM(DATOS_FORMS!I172),ESCALAS!$A$60:$B$62,2,0),"?"))</f>
        <v/>
      </c>
      <c r="J172" s="22" t="str">
        <f>IF(DATOS_FORMS!J172="","",IFERROR(VLOOKUP(TRIM(DATOS_FORMS!J172),ESCALAS!$A$73:$B$86,2,0),7))</f>
        <v/>
      </c>
      <c r="K172" s="22" t="str">
        <f>IF(DATOS_FORMS!K172="","",IFERROR(VLOOKUP(TRIM(DATOS_FORMS!K172),ESCALAS!$A$6:$B$12,2,0),"?"))</f>
        <v/>
      </c>
      <c r="L172" s="22" t="str">
        <f>IF(DATOS_FORMS!L172="","",IFERROR(VLOOKUP(TRIM(DATOS_FORMS!L172),ESCALAS!$A$6:$B$12,2,0),"?"))</f>
        <v/>
      </c>
      <c r="M172" s="22" t="str">
        <f>IF(DATOS_FORMS!M172="","",IFERROR(VLOOKUP(TRIM(DATOS_FORMS!M172),ESCALAS!$A$6:$B$12,2,0),"?"))</f>
        <v/>
      </c>
      <c r="N172" s="22" t="str">
        <f>IF(DATOS_FORMS!N172="","",IFERROR(VLOOKUP(TRIM(DATOS_FORMS!N172),ESCALAS!$A$6:$B$12,2,0),"?"))</f>
        <v/>
      </c>
      <c r="O172" s="22" t="str">
        <f>IF(DATOS_FORMS!O172="","",IFERROR(VLOOKUP(TRIM(DATOS_FORMS!O172),ESCALAS!$A$6:$B$12,2,0),"?"))</f>
        <v/>
      </c>
      <c r="P172" s="22" t="str">
        <f>IF(DATOS_FORMS!P172="","",IFERROR(VLOOKUP(TRIM(DATOS_FORMS!P172),ESCALAS!$A$6:$B$12,2,0),"?"))</f>
        <v/>
      </c>
      <c r="Q172" s="22" t="str">
        <f>IF(DATOS_FORMS!Q172="","",IFERROR(VLOOKUP(TRIM(DATOS_FORMS!Q172),ESCALAS!$A$6:$B$12,2,0),"?"))</f>
        <v/>
      </c>
      <c r="R172" s="22" t="str">
        <f>IF(DATOS_FORMS!R172="","",IFERROR(VLOOKUP(TRIM(DATOS_FORMS!R172),ESCALAS!$A$6:$B$12,2,0),"?"))</f>
        <v/>
      </c>
      <c r="S172" s="22" t="str">
        <f>IF(DATOS_FORMS!S172="","",IFERROR(VLOOKUP(TRIM(DATOS_FORMS!S172),ESCALAS!$A$6:$B$12,2,0),"?"))</f>
        <v/>
      </c>
      <c r="T172" s="22" t="str">
        <f>IF(DATOS_FORMS!T172="","",IFERROR(VLOOKUP(TRIM(DATOS_FORMS!T172),ESCALAS!$A$6:$B$12,2,0),"?"))</f>
        <v/>
      </c>
      <c r="U172" s="22" t="str">
        <f>IF(DATOS_FORMS!U172="","",IFERROR(VLOOKUP(TRIM(DATOS_FORMS!U172),ESCALAS!$A$17:$B$20,2,0),"?"))</f>
        <v/>
      </c>
      <c r="V172" s="22" t="str">
        <f>IF(DATOS_FORMS!V172="","",IFERROR(VLOOKUP(TRIM(DATOS_FORMS!V172),ESCALAS!$A$17:$B$20,2,0),"?"))</f>
        <v/>
      </c>
      <c r="W172" s="22" t="str">
        <f>IF(DATOS_FORMS!W172="","",IFERROR(VLOOKUP(TRIM(DATOS_FORMS!W172),ESCALAS!$A$17:$B$20,2,0),"?"))</f>
        <v/>
      </c>
      <c r="X172" s="22" t="str">
        <f>IF(DATOS_FORMS!X172="","",IFERROR(VLOOKUP(TRIM(DATOS_FORMS!X172),ESCALAS!$A$17:$B$20,2,0),"?"))</f>
        <v/>
      </c>
      <c r="Y172" s="22" t="str">
        <f>IF(DATOS_FORMS!Y172="","",IFERROR(VLOOKUP(TRIM(DATOS_FORMS!Y172),ESCALAS!$A$17:$B$20,2,0),"?"))</f>
        <v/>
      </c>
      <c r="Z172" s="22" t="str">
        <f>IF(DATOS_FORMS!Z172="","",IFERROR(VLOOKUP(TRIM(DATOS_FORMS!Z172),ESCALAS!$A$17:$B$20,2,0),"?"))</f>
        <v/>
      </c>
      <c r="AA172" s="22" t="str">
        <f>IF(DATOS_FORMS!AA172="","",IFERROR(VLOOKUP(TRIM(DATOS_FORMS!AA172),ESCALAS!$A$17:$B$20,2,0),"?"))</f>
        <v/>
      </c>
      <c r="AB172" s="22" t="str">
        <f>IF(DATOS_FORMS!AB172="","",IFERROR(VLOOKUP(TRIM(DATOS_FORMS!AB172),ESCALAS!$A$17:$B$20,2,0),"?"))</f>
        <v/>
      </c>
      <c r="AC172" s="22" t="str">
        <f>IF(DATOS_FORMS!AC172="","",IFERROR(VLOOKUP(TRIM(DATOS_FORMS!AC172),ESCALAS!$A$25:$B$30,2,0),"?"))</f>
        <v/>
      </c>
      <c r="AD172" s="22" t="str">
        <f>IF(DATOS_FORMS!AD172="","",IFERROR(VLOOKUP(TRIM(DATOS_FORMS!AD172),ESCALAS!$A$25:$B$30,2,0),"?"))</f>
        <v/>
      </c>
      <c r="AE172" s="22" t="str">
        <f>IF(DATOS_FORMS!AE172="","",IFERROR(VLOOKUP(TRIM(DATOS_FORMS!AE172),ESCALAS!$A$25:$B$30,2,0),"?"))</f>
        <v/>
      </c>
      <c r="AF172" s="22" t="str">
        <f>IF(DATOS_FORMS!AF172="","",IFERROR(VLOOKUP(TRIM(DATOS_FORMS!AF172),ESCALAS!$A$25:$B$30,2,0),"?"))</f>
        <v/>
      </c>
      <c r="AG172" s="22" t="str">
        <f>IF(DATOS_FORMS!AG172="","",IFERROR(VLOOKUP(TRIM(DATOS_FORMS!AG172),ESCALAS!$A$25:$B$30,2,0),"?"))</f>
        <v/>
      </c>
      <c r="AH172" s="22" t="str">
        <f>IF(DATOS_FORMS!AH172="","",IFERROR(VLOOKUP(TRIM(DATOS_FORMS!AH172),ESCALAS!$A$25:$B$30,2,0),"?"))</f>
        <v/>
      </c>
      <c r="AI172" s="22" t="str">
        <f>IF(DATOS_FORMS!AI172="","",IFERROR(VLOOKUP(TRIM(DATOS_FORMS!AI172),ESCALAS!$A$25:$B$30,2,0),"?"))</f>
        <v/>
      </c>
      <c r="AJ172" s="22" t="str">
        <f>IF(DATOS_FORMS!AJ172="","",IFERROR(VLOOKUP(TRIM(DATOS_FORMS!AJ172),ESCALAS!$A$25:$B$30,2,0),"?"))</f>
        <v/>
      </c>
      <c r="AK172" s="22" t="str">
        <f>IF(DATOS_FORMS!AK172="","",IFERROR(VLOOKUP(TRIM(DATOS_FORMS!AK172),ESCALAS!$A$25:$B$30,2,0),"?"))</f>
        <v/>
      </c>
      <c r="AL172" s="22" t="str">
        <f>IF(DATOS_FORMS!AL172="","",IFERROR(VLOOKUP(TRIM(DATOS_FORMS!AL172),ESCALAS!$A$25:$B$30,2,0),"?"))</f>
        <v/>
      </c>
      <c r="AM172" s="22" t="str">
        <f>IF(DATOS_FORMS!AM172="","",IFERROR(VLOOKUP(TRIM(DATOS_FORMS!AM172),ESCALAS!$A$35:$B$41,2,0),"?"))</f>
        <v/>
      </c>
      <c r="AN172" s="22" t="str">
        <f>IF(DATOS_FORMS!AN172="","",IFERROR(VLOOKUP(TRIM(DATOS_FORMS!AN172),ESCALAS!$A$35:$B$41,2,0),"?"))</f>
        <v/>
      </c>
      <c r="AO172" s="22" t="str">
        <f>IF(DATOS_FORMS!AO172="","",IFERROR(VLOOKUP(TRIM(DATOS_FORMS!AO172),ESCALAS!$A$35:$B$41,2,0),"?"))</f>
        <v/>
      </c>
      <c r="AP172" s="22" t="str">
        <f>IF(DATOS_FORMS!AP172="","",IFERROR(VLOOKUP(TRIM(DATOS_FORMS!AP172),ESCALAS!$A$35:$B$41,2,0),"?"))</f>
        <v/>
      </c>
      <c r="AQ172" s="22" t="str">
        <f>IF(DATOS_FORMS!AQ172="","",IFERROR(VLOOKUP(TRIM(DATOS_FORMS!AQ172),ESCALAS!$A$35:$B$41,2,0),"?"))</f>
        <v/>
      </c>
      <c r="AR172" s="22" t="str">
        <f>IF(DATOS_FORMS!AR172="","",IFERROR(VLOOKUP(TRIM(DATOS_FORMS!AR172),ESCALAS!$A$35:$B$41,2,0),"?"))</f>
        <v/>
      </c>
      <c r="AS172" s="22" t="str">
        <f>IF(DATOS_FORMS!AS172="","",IFERROR(VLOOKUP(TRIM(DATOS_FORMS!AS172),ESCALAS!$A$35:$B$41,2,0),"?"))</f>
        <v/>
      </c>
      <c r="AT172" s="22" t="str">
        <f>IF(DATOS_FORMS!AT172="","",IFERROR(VLOOKUP(TRIM(DATOS_FORMS!AT172),ESCALAS!$A$35:$B$41,2,0),"?"))</f>
        <v/>
      </c>
      <c r="AU172" s="22" t="str">
        <f>IF(DATOS_FORMS!AU172="","",IFERROR(VLOOKUP(TRIM(DATOS_FORMS!AU172),ESCALAS!$A$35:$B$41,2,0),"?"))</f>
        <v/>
      </c>
      <c r="AV172" s="22" t="str">
        <f>IF(DATOS_FORMS!AV172="","",IFERROR(VLOOKUP(TRIM(DATOS_FORMS!AV172),ESCALAS!$A$46:$B$49,2,0),"?"))</f>
        <v/>
      </c>
      <c r="AW172" s="22" t="str">
        <f>IF(DATOS_FORMS!AW172="","",IFERROR(VLOOKUP(TRIM(DATOS_FORMS!AW172),ESCALAS!$A$46:$B$49,2,0),"?"))</f>
        <v/>
      </c>
      <c r="AX172" s="22" t="str">
        <f>IF(DATOS_FORMS!AX172="","",IFERROR(VLOOKUP(TRIM(DATOS_FORMS!AX172),ESCALAS!$A$46:$B$49,2,0),"?"))</f>
        <v/>
      </c>
      <c r="AY172" s="22" t="str">
        <f>IF(DATOS_FORMS!AY172="","",IFERROR(VLOOKUP(TRIM(DATOS_FORMS!AY172),ESCALAS!$A$46:$B$49,2,0),"?"))</f>
        <v/>
      </c>
      <c r="AZ172" s="22" t="str">
        <f>IF(DATOS_FORMS!AZ172="","",IFERROR(VLOOKUP(TRIM(DATOS_FORMS!AZ172),ESCALAS!$A$46:$B$49,2,0),"?"))</f>
        <v/>
      </c>
      <c r="BA172" s="22" t="str">
        <f>IF(DATOS_FORMS!BA172="","",IFERROR(VLOOKUP(TRIM(DATOS_FORMS!BA172),ESCALAS!$A$46:$B$49,2,0),"?"))</f>
        <v/>
      </c>
      <c r="BB172" s="22" t="str">
        <f>IF(DATOS_FORMS!BB172="","",IFERROR(VLOOKUP(TRIM(DATOS_FORMS!BB172),ESCALAS!$A$46:$B$49,2,0),"?"))</f>
        <v/>
      </c>
      <c r="BC172" s="22" t="str">
        <f>IF(DATOS_FORMS!BC172="","",IFERROR(VLOOKUP(TRIM(DATOS_FORMS!BC172),ESCALAS!$A$46:$B$49,2,0),"?"))</f>
        <v/>
      </c>
      <c r="BD172" s="22" t="str">
        <f>IF(DATOS_FORMS!BD172="","",IFERROR(VLOOKUP(TRIM(DATOS_FORMS!BD172),ESCALAS!$A$46:$B$49,2,0),"?"))</f>
        <v/>
      </c>
      <c r="BE172" s="22" t="str">
        <f>IF(DATOS_FORMS!BE172="","",IFERROR(VLOOKUP(TRIM(DATOS_FORMS!BE172),ESCALAS!$A$46:$B$49,2,0),"?"))</f>
        <v/>
      </c>
      <c r="BF172" s="22" t="str">
        <f>IF(DATOS_FORMS!BF172="","",IFERROR(VLOOKUP(TRIM(DATOS_FORMS!BF172),ESCALAS!$A$46:$B$49,2,0),"?"))</f>
        <v/>
      </c>
      <c r="BG172" s="22" t="str">
        <f>IF(DATOS_FORMS!BG172="","",IFERROR(VLOOKUP(TRIM(DATOS_FORMS!BG172),ESCALAS!$A$46:$B$49,2,0),"?"))</f>
        <v/>
      </c>
      <c r="BH172" s="22" t="str">
        <f>IF(DATOS_FORMS!BH172="","",IFERROR(VLOOKUP(TRIM(DATOS_FORMS!BH172),ESCALAS!$A$46:$B$49,2,0),"?"))</f>
        <v/>
      </c>
      <c r="BI172" s="22" t="str">
        <f>IF(DATOS_FORMS!BI172="","",IFERROR(VLOOKUP(TRIM(DATOS_FORMS!BI172),ESCALAS!$A$46:$B$49,2,0),"?"))</f>
        <v/>
      </c>
      <c r="BJ172" s="22" t="str">
        <f>IF(DATOS_FORMS!BJ172="","",IFERROR(VLOOKUP(TRIM(DATOS_FORMS!BJ172),ESCALAS!$A$46:$B$49,2,0),"?"))</f>
        <v/>
      </c>
    </row>
    <row r="173" spans="1:62" x14ac:dyDescent="0.25">
      <c r="A173" s="22" t="str">
        <f>IF(DATOS_FORMS!B173="","",ROW()-1)</f>
        <v/>
      </c>
      <c r="B173" s="22" t="str">
        <f>IF(DATOS_FORMS!B173="","",IFERROR(VALUE(TRIM(DATOS_FORMS!B173)),IFERROR(VALUE(LEFT(TRIM(DATOS_FORMS!B173),FIND(" ",TRIM(DATOS_FORMS!B173)&amp;" ")-1)),"?")))</f>
        <v/>
      </c>
      <c r="C173" s="22" t="str">
        <f>IF(DATOS_FORMS!C173="","",IFERROR(VLOOKUP(TRIM(DATOS_FORMS!C173),ESCALAS!$A$54:$B$55,2,0),"?"))</f>
        <v/>
      </c>
      <c r="D173" s="22" t="str">
        <f>IF(DATOS_FORMS!D173="","",IFERROR(VLOOKUP(TRIM(DATOS_FORMS!D173),ESCALAS!$A$67:$B$68,2,0),"?"))</f>
        <v/>
      </c>
      <c r="E173" s="23" t="str">
        <f>IF(DATOS_FORMS!E173="","",DATOS_FORMS!E173)</f>
        <v/>
      </c>
      <c r="F173" s="23" t="str">
        <f>IF(DATOS_FORMS!F173="","",DATOS_FORMS!F173)</f>
        <v/>
      </c>
      <c r="G173" s="22" t="str">
        <f>IF(DATOS_FORMS!G173="","",IFERROR(VLOOKUP(TRIM(DATOS_FORMS!G173),ESCALAS!$A$60:$B$62,2,0),"?"))</f>
        <v/>
      </c>
      <c r="H173" s="23" t="str">
        <f>IF(DATOS_FORMS!H173="","",DATOS_FORMS!H173)</f>
        <v/>
      </c>
      <c r="I173" s="22" t="str">
        <f>IF(DATOS_FORMS!I173="","",IFERROR(VLOOKUP(TRIM(DATOS_FORMS!I173),ESCALAS!$A$60:$B$62,2,0),"?"))</f>
        <v/>
      </c>
      <c r="J173" s="22" t="str">
        <f>IF(DATOS_FORMS!J173="","",IFERROR(VLOOKUP(TRIM(DATOS_FORMS!J173),ESCALAS!$A$73:$B$86,2,0),7))</f>
        <v/>
      </c>
      <c r="K173" s="22" t="str">
        <f>IF(DATOS_FORMS!K173="","",IFERROR(VLOOKUP(TRIM(DATOS_FORMS!K173),ESCALAS!$A$6:$B$12,2,0),"?"))</f>
        <v/>
      </c>
      <c r="L173" s="22" t="str">
        <f>IF(DATOS_FORMS!L173="","",IFERROR(VLOOKUP(TRIM(DATOS_FORMS!L173),ESCALAS!$A$6:$B$12,2,0),"?"))</f>
        <v/>
      </c>
      <c r="M173" s="22" t="str">
        <f>IF(DATOS_FORMS!M173="","",IFERROR(VLOOKUP(TRIM(DATOS_FORMS!M173),ESCALAS!$A$6:$B$12,2,0),"?"))</f>
        <v/>
      </c>
      <c r="N173" s="22" t="str">
        <f>IF(DATOS_FORMS!N173="","",IFERROR(VLOOKUP(TRIM(DATOS_FORMS!N173),ESCALAS!$A$6:$B$12,2,0),"?"))</f>
        <v/>
      </c>
      <c r="O173" s="22" t="str">
        <f>IF(DATOS_FORMS!O173="","",IFERROR(VLOOKUP(TRIM(DATOS_FORMS!O173),ESCALAS!$A$6:$B$12,2,0),"?"))</f>
        <v/>
      </c>
      <c r="P173" s="22" t="str">
        <f>IF(DATOS_FORMS!P173="","",IFERROR(VLOOKUP(TRIM(DATOS_FORMS!P173),ESCALAS!$A$6:$B$12,2,0),"?"))</f>
        <v/>
      </c>
      <c r="Q173" s="22" t="str">
        <f>IF(DATOS_FORMS!Q173="","",IFERROR(VLOOKUP(TRIM(DATOS_FORMS!Q173),ESCALAS!$A$6:$B$12,2,0),"?"))</f>
        <v/>
      </c>
      <c r="R173" s="22" t="str">
        <f>IF(DATOS_FORMS!R173="","",IFERROR(VLOOKUP(TRIM(DATOS_FORMS!R173),ESCALAS!$A$6:$B$12,2,0),"?"))</f>
        <v/>
      </c>
      <c r="S173" s="22" t="str">
        <f>IF(DATOS_FORMS!S173="","",IFERROR(VLOOKUP(TRIM(DATOS_FORMS!S173),ESCALAS!$A$6:$B$12,2,0),"?"))</f>
        <v/>
      </c>
      <c r="T173" s="22" t="str">
        <f>IF(DATOS_FORMS!T173="","",IFERROR(VLOOKUP(TRIM(DATOS_FORMS!T173),ESCALAS!$A$6:$B$12,2,0),"?"))</f>
        <v/>
      </c>
      <c r="U173" s="22" t="str">
        <f>IF(DATOS_FORMS!U173="","",IFERROR(VLOOKUP(TRIM(DATOS_FORMS!U173),ESCALAS!$A$17:$B$20,2,0),"?"))</f>
        <v/>
      </c>
      <c r="V173" s="22" t="str">
        <f>IF(DATOS_FORMS!V173="","",IFERROR(VLOOKUP(TRIM(DATOS_FORMS!V173),ESCALAS!$A$17:$B$20,2,0),"?"))</f>
        <v/>
      </c>
      <c r="W173" s="22" t="str">
        <f>IF(DATOS_FORMS!W173="","",IFERROR(VLOOKUP(TRIM(DATOS_FORMS!W173),ESCALAS!$A$17:$B$20,2,0),"?"))</f>
        <v/>
      </c>
      <c r="X173" s="22" t="str">
        <f>IF(DATOS_FORMS!X173="","",IFERROR(VLOOKUP(TRIM(DATOS_FORMS!X173),ESCALAS!$A$17:$B$20,2,0),"?"))</f>
        <v/>
      </c>
      <c r="Y173" s="22" t="str">
        <f>IF(DATOS_FORMS!Y173="","",IFERROR(VLOOKUP(TRIM(DATOS_FORMS!Y173),ESCALAS!$A$17:$B$20,2,0),"?"))</f>
        <v/>
      </c>
      <c r="Z173" s="22" t="str">
        <f>IF(DATOS_FORMS!Z173="","",IFERROR(VLOOKUP(TRIM(DATOS_FORMS!Z173),ESCALAS!$A$17:$B$20,2,0),"?"))</f>
        <v/>
      </c>
      <c r="AA173" s="22" t="str">
        <f>IF(DATOS_FORMS!AA173="","",IFERROR(VLOOKUP(TRIM(DATOS_FORMS!AA173),ESCALAS!$A$17:$B$20,2,0),"?"))</f>
        <v/>
      </c>
      <c r="AB173" s="22" t="str">
        <f>IF(DATOS_FORMS!AB173="","",IFERROR(VLOOKUP(TRIM(DATOS_FORMS!AB173),ESCALAS!$A$17:$B$20,2,0),"?"))</f>
        <v/>
      </c>
      <c r="AC173" s="22" t="str">
        <f>IF(DATOS_FORMS!AC173="","",IFERROR(VLOOKUP(TRIM(DATOS_FORMS!AC173),ESCALAS!$A$25:$B$30,2,0),"?"))</f>
        <v/>
      </c>
      <c r="AD173" s="22" t="str">
        <f>IF(DATOS_FORMS!AD173="","",IFERROR(VLOOKUP(TRIM(DATOS_FORMS!AD173),ESCALAS!$A$25:$B$30,2,0),"?"))</f>
        <v/>
      </c>
      <c r="AE173" s="22" t="str">
        <f>IF(DATOS_FORMS!AE173="","",IFERROR(VLOOKUP(TRIM(DATOS_FORMS!AE173),ESCALAS!$A$25:$B$30,2,0),"?"))</f>
        <v/>
      </c>
      <c r="AF173" s="22" t="str">
        <f>IF(DATOS_FORMS!AF173="","",IFERROR(VLOOKUP(TRIM(DATOS_FORMS!AF173),ESCALAS!$A$25:$B$30,2,0),"?"))</f>
        <v/>
      </c>
      <c r="AG173" s="22" t="str">
        <f>IF(DATOS_FORMS!AG173="","",IFERROR(VLOOKUP(TRIM(DATOS_FORMS!AG173),ESCALAS!$A$25:$B$30,2,0),"?"))</f>
        <v/>
      </c>
      <c r="AH173" s="22" t="str">
        <f>IF(DATOS_FORMS!AH173="","",IFERROR(VLOOKUP(TRIM(DATOS_FORMS!AH173),ESCALAS!$A$25:$B$30,2,0),"?"))</f>
        <v/>
      </c>
      <c r="AI173" s="22" t="str">
        <f>IF(DATOS_FORMS!AI173="","",IFERROR(VLOOKUP(TRIM(DATOS_FORMS!AI173),ESCALAS!$A$25:$B$30,2,0),"?"))</f>
        <v/>
      </c>
      <c r="AJ173" s="22" t="str">
        <f>IF(DATOS_FORMS!AJ173="","",IFERROR(VLOOKUP(TRIM(DATOS_FORMS!AJ173),ESCALAS!$A$25:$B$30,2,0),"?"))</f>
        <v/>
      </c>
      <c r="AK173" s="22" t="str">
        <f>IF(DATOS_FORMS!AK173="","",IFERROR(VLOOKUP(TRIM(DATOS_FORMS!AK173),ESCALAS!$A$25:$B$30,2,0),"?"))</f>
        <v/>
      </c>
      <c r="AL173" s="22" t="str">
        <f>IF(DATOS_FORMS!AL173="","",IFERROR(VLOOKUP(TRIM(DATOS_FORMS!AL173),ESCALAS!$A$25:$B$30,2,0),"?"))</f>
        <v/>
      </c>
      <c r="AM173" s="22" t="str">
        <f>IF(DATOS_FORMS!AM173="","",IFERROR(VLOOKUP(TRIM(DATOS_FORMS!AM173),ESCALAS!$A$35:$B$41,2,0),"?"))</f>
        <v/>
      </c>
      <c r="AN173" s="22" t="str">
        <f>IF(DATOS_FORMS!AN173="","",IFERROR(VLOOKUP(TRIM(DATOS_FORMS!AN173),ESCALAS!$A$35:$B$41,2,0),"?"))</f>
        <v/>
      </c>
      <c r="AO173" s="22" t="str">
        <f>IF(DATOS_FORMS!AO173="","",IFERROR(VLOOKUP(TRIM(DATOS_FORMS!AO173),ESCALAS!$A$35:$B$41,2,0),"?"))</f>
        <v/>
      </c>
      <c r="AP173" s="22" t="str">
        <f>IF(DATOS_FORMS!AP173="","",IFERROR(VLOOKUP(TRIM(DATOS_FORMS!AP173),ESCALAS!$A$35:$B$41,2,0),"?"))</f>
        <v/>
      </c>
      <c r="AQ173" s="22" t="str">
        <f>IF(DATOS_FORMS!AQ173="","",IFERROR(VLOOKUP(TRIM(DATOS_FORMS!AQ173),ESCALAS!$A$35:$B$41,2,0),"?"))</f>
        <v/>
      </c>
      <c r="AR173" s="22" t="str">
        <f>IF(DATOS_FORMS!AR173="","",IFERROR(VLOOKUP(TRIM(DATOS_FORMS!AR173),ESCALAS!$A$35:$B$41,2,0),"?"))</f>
        <v/>
      </c>
      <c r="AS173" s="22" t="str">
        <f>IF(DATOS_FORMS!AS173="","",IFERROR(VLOOKUP(TRIM(DATOS_FORMS!AS173),ESCALAS!$A$35:$B$41,2,0),"?"))</f>
        <v/>
      </c>
      <c r="AT173" s="22" t="str">
        <f>IF(DATOS_FORMS!AT173="","",IFERROR(VLOOKUP(TRIM(DATOS_FORMS!AT173),ESCALAS!$A$35:$B$41,2,0),"?"))</f>
        <v/>
      </c>
      <c r="AU173" s="22" t="str">
        <f>IF(DATOS_FORMS!AU173="","",IFERROR(VLOOKUP(TRIM(DATOS_FORMS!AU173),ESCALAS!$A$35:$B$41,2,0),"?"))</f>
        <v/>
      </c>
      <c r="AV173" s="22" t="str">
        <f>IF(DATOS_FORMS!AV173="","",IFERROR(VLOOKUP(TRIM(DATOS_FORMS!AV173),ESCALAS!$A$46:$B$49,2,0),"?"))</f>
        <v/>
      </c>
      <c r="AW173" s="22" t="str">
        <f>IF(DATOS_FORMS!AW173="","",IFERROR(VLOOKUP(TRIM(DATOS_FORMS!AW173),ESCALAS!$A$46:$B$49,2,0),"?"))</f>
        <v/>
      </c>
      <c r="AX173" s="22" t="str">
        <f>IF(DATOS_FORMS!AX173="","",IFERROR(VLOOKUP(TRIM(DATOS_FORMS!AX173),ESCALAS!$A$46:$B$49,2,0),"?"))</f>
        <v/>
      </c>
      <c r="AY173" s="22" t="str">
        <f>IF(DATOS_FORMS!AY173="","",IFERROR(VLOOKUP(TRIM(DATOS_FORMS!AY173),ESCALAS!$A$46:$B$49,2,0),"?"))</f>
        <v/>
      </c>
      <c r="AZ173" s="22" t="str">
        <f>IF(DATOS_FORMS!AZ173="","",IFERROR(VLOOKUP(TRIM(DATOS_FORMS!AZ173),ESCALAS!$A$46:$B$49,2,0),"?"))</f>
        <v/>
      </c>
      <c r="BA173" s="22" t="str">
        <f>IF(DATOS_FORMS!BA173="","",IFERROR(VLOOKUP(TRIM(DATOS_FORMS!BA173),ESCALAS!$A$46:$B$49,2,0),"?"))</f>
        <v/>
      </c>
      <c r="BB173" s="22" t="str">
        <f>IF(DATOS_FORMS!BB173="","",IFERROR(VLOOKUP(TRIM(DATOS_FORMS!BB173),ESCALAS!$A$46:$B$49,2,0),"?"))</f>
        <v/>
      </c>
      <c r="BC173" s="22" t="str">
        <f>IF(DATOS_FORMS!BC173="","",IFERROR(VLOOKUP(TRIM(DATOS_FORMS!BC173),ESCALAS!$A$46:$B$49,2,0),"?"))</f>
        <v/>
      </c>
      <c r="BD173" s="22" t="str">
        <f>IF(DATOS_FORMS!BD173="","",IFERROR(VLOOKUP(TRIM(DATOS_FORMS!BD173),ESCALAS!$A$46:$B$49,2,0),"?"))</f>
        <v/>
      </c>
      <c r="BE173" s="22" t="str">
        <f>IF(DATOS_FORMS!BE173="","",IFERROR(VLOOKUP(TRIM(DATOS_FORMS!BE173),ESCALAS!$A$46:$B$49,2,0),"?"))</f>
        <v/>
      </c>
      <c r="BF173" s="22" t="str">
        <f>IF(DATOS_FORMS!BF173="","",IFERROR(VLOOKUP(TRIM(DATOS_FORMS!BF173),ESCALAS!$A$46:$B$49,2,0),"?"))</f>
        <v/>
      </c>
      <c r="BG173" s="22" t="str">
        <f>IF(DATOS_FORMS!BG173="","",IFERROR(VLOOKUP(TRIM(DATOS_FORMS!BG173),ESCALAS!$A$46:$B$49,2,0),"?"))</f>
        <v/>
      </c>
      <c r="BH173" s="22" t="str">
        <f>IF(DATOS_FORMS!BH173="","",IFERROR(VLOOKUP(TRIM(DATOS_FORMS!BH173),ESCALAS!$A$46:$B$49,2,0),"?"))</f>
        <v/>
      </c>
      <c r="BI173" s="22" t="str">
        <f>IF(DATOS_FORMS!BI173="","",IFERROR(VLOOKUP(TRIM(DATOS_FORMS!BI173),ESCALAS!$A$46:$B$49,2,0),"?"))</f>
        <v/>
      </c>
      <c r="BJ173" s="22" t="str">
        <f>IF(DATOS_FORMS!BJ173="","",IFERROR(VLOOKUP(TRIM(DATOS_FORMS!BJ173),ESCALAS!$A$46:$B$49,2,0),"?"))</f>
        <v/>
      </c>
    </row>
    <row r="174" spans="1:62" x14ac:dyDescent="0.25">
      <c r="A174" s="22" t="str">
        <f>IF(DATOS_FORMS!B174="","",ROW()-1)</f>
        <v/>
      </c>
      <c r="B174" s="22" t="str">
        <f>IF(DATOS_FORMS!B174="","",IFERROR(VALUE(TRIM(DATOS_FORMS!B174)),IFERROR(VALUE(LEFT(TRIM(DATOS_FORMS!B174),FIND(" ",TRIM(DATOS_FORMS!B174)&amp;" ")-1)),"?")))</f>
        <v/>
      </c>
      <c r="C174" s="22" t="str">
        <f>IF(DATOS_FORMS!C174="","",IFERROR(VLOOKUP(TRIM(DATOS_FORMS!C174),ESCALAS!$A$54:$B$55,2,0),"?"))</f>
        <v/>
      </c>
      <c r="D174" s="22" t="str">
        <f>IF(DATOS_FORMS!D174="","",IFERROR(VLOOKUP(TRIM(DATOS_FORMS!D174),ESCALAS!$A$67:$B$68,2,0),"?"))</f>
        <v/>
      </c>
      <c r="E174" s="23" t="str">
        <f>IF(DATOS_FORMS!E174="","",DATOS_FORMS!E174)</f>
        <v/>
      </c>
      <c r="F174" s="23" t="str">
        <f>IF(DATOS_FORMS!F174="","",DATOS_FORMS!F174)</f>
        <v/>
      </c>
      <c r="G174" s="22" t="str">
        <f>IF(DATOS_FORMS!G174="","",IFERROR(VLOOKUP(TRIM(DATOS_FORMS!G174),ESCALAS!$A$60:$B$62,2,0),"?"))</f>
        <v/>
      </c>
      <c r="H174" s="23" t="str">
        <f>IF(DATOS_FORMS!H174="","",DATOS_FORMS!H174)</f>
        <v/>
      </c>
      <c r="I174" s="22" t="str">
        <f>IF(DATOS_FORMS!I174="","",IFERROR(VLOOKUP(TRIM(DATOS_FORMS!I174),ESCALAS!$A$60:$B$62,2,0),"?"))</f>
        <v/>
      </c>
      <c r="J174" s="22" t="str">
        <f>IF(DATOS_FORMS!J174="","",IFERROR(VLOOKUP(TRIM(DATOS_FORMS!J174),ESCALAS!$A$73:$B$86,2,0),7))</f>
        <v/>
      </c>
      <c r="K174" s="22" t="str">
        <f>IF(DATOS_FORMS!K174="","",IFERROR(VLOOKUP(TRIM(DATOS_FORMS!K174),ESCALAS!$A$6:$B$12,2,0),"?"))</f>
        <v/>
      </c>
      <c r="L174" s="22" t="str">
        <f>IF(DATOS_FORMS!L174="","",IFERROR(VLOOKUP(TRIM(DATOS_FORMS!L174),ESCALAS!$A$6:$B$12,2,0),"?"))</f>
        <v/>
      </c>
      <c r="M174" s="22" t="str">
        <f>IF(DATOS_FORMS!M174="","",IFERROR(VLOOKUP(TRIM(DATOS_FORMS!M174),ESCALAS!$A$6:$B$12,2,0),"?"))</f>
        <v/>
      </c>
      <c r="N174" s="22" t="str">
        <f>IF(DATOS_FORMS!N174="","",IFERROR(VLOOKUP(TRIM(DATOS_FORMS!N174),ESCALAS!$A$6:$B$12,2,0),"?"))</f>
        <v/>
      </c>
      <c r="O174" s="22" t="str">
        <f>IF(DATOS_FORMS!O174="","",IFERROR(VLOOKUP(TRIM(DATOS_FORMS!O174),ESCALAS!$A$6:$B$12,2,0),"?"))</f>
        <v/>
      </c>
      <c r="P174" s="22" t="str">
        <f>IF(DATOS_FORMS!P174="","",IFERROR(VLOOKUP(TRIM(DATOS_FORMS!P174),ESCALAS!$A$6:$B$12,2,0),"?"))</f>
        <v/>
      </c>
      <c r="Q174" s="22" t="str">
        <f>IF(DATOS_FORMS!Q174="","",IFERROR(VLOOKUP(TRIM(DATOS_FORMS!Q174),ESCALAS!$A$6:$B$12,2,0),"?"))</f>
        <v/>
      </c>
      <c r="R174" s="22" t="str">
        <f>IF(DATOS_FORMS!R174="","",IFERROR(VLOOKUP(TRIM(DATOS_FORMS!R174),ESCALAS!$A$6:$B$12,2,0),"?"))</f>
        <v/>
      </c>
      <c r="S174" s="22" t="str">
        <f>IF(DATOS_FORMS!S174="","",IFERROR(VLOOKUP(TRIM(DATOS_FORMS!S174),ESCALAS!$A$6:$B$12,2,0),"?"))</f>
        <v/>
      </c>
      <c r="T174" s="22" t="str">
        <f>IF(DATOS_FORMS!T174="","",IFERROR(VLOOKUP(TRIM(DATOS_FORMS!T174),ESCALAS!$A$6:$B$12,2,0),"?"))</f>
        <v/>
      </c>
      <c r="U174" s="22" t="str">
        <f>IF(DATOS_FORMS!U174="","",IFERROR(VLOOKUP(TRIM(DATOS_FORMS!U174),ESCALAS!$A$17:$B$20,2,0),"?"))</f>
        <v/>
      </c>
      <c r="V174" s="22" t="str">
        <f>IF(DATOS_FORMS!V174="","",IFERROR(VLOOKUP(TRIM(DATOS_FORMS!V174),ESCALAS!$A$17:$B$20,2,0),"?"))</f>
        <v/>
      </c>
      <c r="W174" s="22" t="str">
        <f>IF(DATOS_FORMS!W174="","",IFERROR(VLOOKUP(TRIM(DATOS_FORMS!W174),ESCALAS!$A$17:$B$20,2,0),"?"))</f>
        <v/>
      </c>
      <c r="X174" s="22" t="str">
        <f>IF(DATOS_FORMS!X174="","",IFERROR(VLOOKUP(TRIM(DATOS_FORMS!X174),ESCALAS!$A$17:$B$20,2,0),"?"))</f>
        <v/>
      </c>
      <c r="Y174" s="22" t="str">
        <f>IF(DATOS_FORMS!Y174="","",IFERROR(VLOOKUP(TRIM(DATOS_FORMS!Y174),ESCALAS!$A$17:$B$20,2,0),"?"))</f>
        <v/>
      </c>
      <c r="Z174" s="22" t="str">
        <f>IF(DATOS_FORMS!Z174="","",IFERROR(VLOOKUP(TRIM(DATOS_FORMS!Z174),ESCALAS!$A$17:$B$20,2,0),"?"))</f>
        <v/>
      </c>
      <c r="AA174" s="22" t="str">
        <f>IF(DATOS_FORMS!AA174="","",IFERROR(VLOOKUP(TRIM(DATOS_FORMS!AA174),ESCALAS!$A$17:$B$20,2,0),"?"))</f>
        <v/>
      </c>
      <c r="AB174" s="22" t="str">
        <f>IF(DATOS_FORMS!AB174="","",IFERROR(VLOOKUP(TRIM(DATOS_FORMS!AB174),ESCALAS!$A$17:$B$20,2,0),"?"))</f>
        <v/>
      </c>
      <c r="AC174" s="22" t="str">
        <f>IF(DATOS_FORMS!AC174="","",IFERROR(VLOOKUP(TRIM(DATOS_FORMS!AC174),ESCALAS!$A$25:$B$30,2,0),"?"))</f>
        <v/>
      </c>
      <c r="AD174" s="22" t="str">
        <f>IF(DATOS_FORMS!AD174="","",IFERROR(VLOOKUP(TRIM(DATOS_FORMS!AD174),ESCALAS!$A$25:$B$30,2,0),"?"))</f>
        <v/>
      </c>
      <c r="AE174" s="22" t="str">
        <f>IF(DATOS_FORMS!AE174="","",IFERROR(VLOOKUP(TRIM(DATOS_FORMS!AE174),ESCALAS!$A$25:$B$30,2,0),"?"))</f>
        <v/>
      </c>
      <c r="AF174" s="22" t="str">
        <f>IF(DATOS_FORMS!AF174="","",IFERROR(VLOOKUP(TRIM(DATOS_FORMS!AF174),ESCALAS!$A$25:$B$30,2,0),"?"))</f>
        <v/>
      </c>
      <c r="AG174" s="22" t="str">
        <f>IF(DATOS_FORMS!AG174="","",IFERROR(VLOOKUP(TRIM(DATOS_FORMS!AG174),ESCALAS!$A$25:$B$30,2,0),"?"))</f>
        <v/>
      </c>
      <c r="AH174" s="22" t="str">
        <f>IF(DATOS_FORMS!AH174="","",IFERROR(VLOOKUP(TRIM(DATOS_FORMS!AH174),ESCALAS!$A$25:$B$30,2,0),"?"))</f>
        <v/>
      </c>
      <c r="AI174" s="22" t="str">
        <f>IF(DATOS_FORMS!AI174="","",IFERROR(VLOOKUP(TRIM(DATOS_FORMS!AI174),ESCALAS!$A$25:$B$30,2,0),"?"))</f>
        <v/>
      </c>
      <c r="AJ174" s="22" t="str">
        <f>IF(DATOS_FORMS!AJ174="","",IFERROR(VLOOKUP(TRIM(DATOS_FORMS!AJ174),ESCALAS!$A$25:$B$30,2,0),"?"))</f>
        <v/>
      </c>
      <c r="AK174" s="22" t="str">
        <f>IF(DATOS_FORMS!AK174="","",IFERROR(VLOOKUP(TRIM(DATOS_FORMS!AK174),ESCALAS!$A$25:$B$30,2,0),"?"))</f>
        <v/>
      </c>
      <c r="AL174" s="22" t="str">
        <f>IF(DATOS_FORMS!AL174="","",IFERROR(VLOOKUP(TRIM(DATOS_FORMS!AL174),ESCALAS!$A$25:$B$30,2,0),"?"))</f>
        <v/>
      </c>
      <c r="AM174" s="22" t="str">
        <f>IF(DATOS_FORMS!AM174="","",IFERROR(VLOOKUP(TRIM(DATOS_FORMS!AM174),ESCALAS!$A$35:$B$41,2,0),"?"))</f>
        <v/>
      </c>
      <c r="AN174" s="22" t="str">
        <f>IF(DATOS_FORMS!AN174="","",IFERROR(VLOOKUP(TRIM(DATOS_FORMS!AN174),ESCALAS!$A$35:$B$41,2,0),"?"))</f>
        <v/>
      </c>
      <c r="AO174" s="22" t="str">
        <f>IF(DATOS_FORMS!AO174="","",IFERROR(VLOOKUP(TRIM(DATOS_FORMS!AO174),ESCALAS!$A$35:$B$41,2,0),"?"))</f>
        <v/>
      </c>
      <c r="AP174" s="22" t="str">
        <f>IF(DATOS_FORMS!AP174="","",IFERROR(VLOOKUP(TRIM(DATOS_FORMS!AP174),ESCALAS!$A$35:$B$41,2,0),"?"))</f>
        <v/>
      </c>
      <c r="AQ174" s="22" t="str">
        <f>IF(DATOS_FORMS!AQ174="","",IFERROR(VLOOKUP(TRIM(DATOS_FORMS!AQ174),ESCALAS!$A$35:$B$41,2,0),"?"))</f>
        <v/>
      </c>
      <c r="AR174" s="22" t="str">
        <f>IF(DATOS_FORMS!AR174="","",IFERROR(VLOOKUP(TRIM(DATOS_FORMS!AR174),ESCALAS!$A$35:$B$41,2,0),"?"))</f>
        <v/>
      </c>
      <c r="AS174" s="22" t="str">
        <f>IF(DATOS_FORMS!AS174="","",IFERROR(VLOOKUP(TRIM(DATOS_FORMS!AS174),ESCALAS!$A$35:$B$41,2,0),"?"))</f>
        <v/>
      </c>
      <c r="AT174" s="22" t="str">
        <f>IF(DATOS_FORMS!AT174="","",IFERROR(VLOOKUP(TRIM(DATOS_FORMS!AT174),ESCALAS!$A$35:$B$41,2,0),"?"))</f>
        <v/>
      </c>
      <c r="AU174" s="22" t="str">
        <f>IF(DATOS_FORMS!AU174="","",IFERROR(VLOOKUP(TRIM(DATOS_FORMS!AU174),ESCALAS!$A$35:$B$41,2,0),"?"))</f>
        <v/>
      </c>
      <c r="AV174" s="22" t="str">
        <f>IF(DATOS_FORMS!AV174="","",IFERROR(VLOOKUP(TRIM(DATOS_FORMS!AV174),ESCALAS!$A$46:$B$49,2,0),"?"))</f>
        <v/>
      </c>
      <c r="AW174" s="22" t="str">
        <f>IF(DATOS_FORMS!AW174="","",IFERROR(VLOOKUP(TRIM(DATOS_FORMS!AW174),ESCALAS!$A$46:$B$49,2,0),"?"))</f>
        <v/>
      </c>
      <c r="AX174" s="22" t="str">
        <f>IF(DATOS_FORMS!AX174="","",IFERROR(VLOOKUP(TRIM(DATOS_FORMS!AX174),ESCALAS!$A$46:$B$49,2,0),"?"))</f>
        <v/>
      </c>
      <c r="AY174" s="22" t="str">
        <f>IF(DATOS_FORMS!AY174="","",IFERROR(VLOOKUP(TRIM(DATOS_FORMS!AY174),ESCALAS!$A$46:$B$49,2,0),"?"))</f>
        <v/>
      </c>
      <c r="AZ174" s="22" t="str">
        <f>IF(DATOS_FORMS!AZ174="","",IFERROR(VLOOKUP(TRIM(DATOS_FORMS!AZ174),ESCALAS!$A$46:$B$49,2,0),"?"))</f>
        <v/>
      </c>
      <c r="BA174" s="22" t="str">
        <f>IF(DATOS_FORMS!BA174="","",IFERROR(VLOOKUP(TRIM(DATOS_FORMS!BA174),ESCALAS!$A$46:$B$49,2,0),"?"))</f>
        <v/>
      </c>
      <c r="BB174" s="22" t="str">
        <f>IF(DATOS_FORMS!BB174="","",IFERROR(VLOOKUP(TRIM(DATOS_FORMS!BB174),ESCALAS!$A$46:$B$49,2,0),"?"))</f>
        <v/>
      </c>
      <c r="BC174" s="22" t="str">
        <f>IF(DATOS_FORMS!BC174="","",IFERROR(VLOOKUP(TRIM(DATOS_FORMS!BC174),ESCALAS!$A$46:$B$49,2,0),"?"))</f>
        <v/>
      </c>
      <c r="BD174" s="22" t="str">
        <f>IF(DATOS_FORMS!BD174="","",IFERROR(VLOOKUP(TRIM(DATOS_FORMS!BD174),ESCALAS!$A$46:$B$49,2,0),"?"))</f>
        <v/>
      </c>
      <c r="BE174" s="22" t="str">
        <f>IF(DATOS_FORMS!BE174="","",IFERROR(VLOOKUP(TRIM(DATOS_FORMS!BE174),ESCALAS!$A$46:$B$49,2,0),"?"))</f>
        <v/>
      </c>
      <c r="BF174" s="22" t="str">
        <f>IF(DATOS_FORMS!BF174="","",IFERROR(VLOOKUP(TRIM(DATOS_FORMS!BF174),ESCALAS!$A$46:$B$49,2,0),"?"))</f>
        <v/>
      </c>
      <c r="BG174" s="22" t="str">
        <f>IF(DATOS_FORMS!BG174="","",IFERROR(VLOOKUP(TRIM(DATOS_FORMS!BG174),ESCALAS!$A$46:$B$49,2,0),"?"))</f>
        <v/>
      </c>
      <c r="BH174" s="22" t="str">
        <f>IF(DATOS_FORMS!BH174="","",IFERROR(VLOOKUP(TRIM(DATOS_FORMS!BH174),ESCALAS!$A$46:$B$49,2,0),"?"))</f>
        <v/>
      </c>
      <c r="BI174" s="22" t="str">
        <f>IF(DATOS_FORMS!BI174="","",IFERROR(VLOOKUP(TRIM(DATOS_FORMS!BI174),ESCALAS!$A$46:$B$49,2,0),"?"))</f>
        <v/>
      </c>
      <c r="BJ174" s="22" t="str">
        <f>IF(DATOS_FORMS!BJ174="","",IFERROR(VLOOKUP(TRIM(DATOS_FORMS!BJ174),ESCALAS!$A$46:$B$49,2,0),"?"))</f>
        <v/>
      </c>
    </row>
    <row r="175" spans="1:62" x14ac:dyDescent="0.25">
      <c r="A175" s="22" t="str">
        <f>IF(DATOS_FORMS!B175="","",ROW()-1)</f>
        <v/>
      </c>
      <c r="B175" s="22" t="str">
        <f>IF(DATOS_FORMS!B175="","",IFERROR(VALUE(TRIM(DATOS_FORMS!B175)),IFERROR(VALUE(LEFT(TRIM(DATOS_FORMS!B175),FIND(" ",TRIM(DATOS_FORMS!B175)&amp;" ")-1)),"?")))</f>
        <v/>
      </c>
      <c r="C175" s="22" t="str">
        <f>IF(DATOS_FORMS!C175="","",IFERROR(VLOOKUP(TRIM(DATOS_FORMS!C175),ESCALAS!$A$54:$B$55,2,0),"?"))</f>
        <v/>
      </c>
      <c r="D175" s="22" t="str">
        <f>IF(DATOS_FORMS!D175="","",IFERROR(VLOOKUP(TRIM(DATOS_FORMS!D175),ESCALAS!$A$67:$B$68,2,0),"?"))</f>
        <v/>
      </c>
      <c r="E175" s="23" t="str">
        <f>IF(DATOS_FORMS!E175="","",DATOS_FORMS!E175)</f>
        <v/>
      </c>
      <c r="F175" s="23" t="str">
        <f>IF(DATOS_FORMS!F175="","",DATOS_FORMS!F175)</f>
        <v/>
      </c>
      <c r="G175" s="22" t="str">
        <f>IF(DATOS_FORMS!G175="","",IFERROR(VLOOKUP(TRIM(DATOS_FORMS!G175),ESCALAS!$A$60:$B$62,2,0),"?"))</f>
        <v/>
      </c>
      <c r="H175" s="23" t="str">
        <f>IF(DATOS_FORMS!H175="","",DATOS_FORMS!H175)</f>
        <v/>
      </c>
      <c r="I175" s="22" t="str">
        <f>IF(DATOS_FORMS!I175="","",IFERROR(VLOOKUP(TRIM(DATOS_FORMS!I175),ESCALAS!$A$60:$B$62,2,0),"?"))</f>
        <v/>
      </c>
      <c r="J175" s="22" t="str">
        <f>IF(DATOS_FORMS!J175="","",IFERROR(VLOOKUP(TRIM(DATOS_FORMS!J175),ESCALAS!$A$73:$B$86,2,0),7))</f>
        <v/>
      </c>
      <c r="K175" s="22" t="str">
        <f>IF(DATOS_FORMS!K175="","",IFERROR(VLOOKUP(TRIM(DATOS_FORMS!K175),ESCALAS!$A$6:$B$12,2,0),"?"))</f>
        <v/>
      </c>
      <c r="L175" s="22" t="str">
        <f>IF(DATOS_FORMS!L175="","",IFERROR(VLOOKUP(TRIM(DATOS_FORMS!L175),ESCALAS!$A$6:$B$12,2,0),"?"))</f>
        <v/>
      </c>
      <c r="M175" s="22" t="str">
        <f>IF(DATOS_FORMS!M175="","",IFERROR(VLOOKUP(TRIM(DATOS_FORMS!M175),ESCALAS!$A$6:$B$12,2,0),"?"))</f>
        <v/>
      </c>
      <c r="N175" s="22" t="str">
        <f>IF(DATOS_FORMS!N175="","",IFERROR(VLOOKUP(TRIM(DATOS_FORMS!N175),ESCALAS!$A$6:$B$12,2,0),"?"))</f>
        <v/>
      </c>
      <c r="O175" s="22" t="str">
        <f>IF(DATOS_FORMS!O175="","",IFERROR(VLOOKUP(TRIM(DATOS_FORMS!O175),ESCALAS!$A$6:$B$12,2,0),"?"))</f>
        <v/>
      </c>
      <c r="P175" s="22" t="str">
        <f>IF(DATOS_FORMS!P175="","",IFERROR(VLOOKUP(TRIM(DATOS_FORMS!P175),ESCALAS!$A$6:$B$12,2,0),"?"))</f>
        <v/>
      </c>
      <c r="Q175" s="22" t="str">
        <f>IF(DATOS_FORMS!Q175="","",IFERROR(VLOOKUP(TRIM(DATOS_FORMS!Q175),ESCALAS!$A$6:$B$12,2,0),"?"))</f>
        <v/>
      </c>
      <c r="R175" s="22" t="str">
        <f>IF(DATOS_FORMS!R175="","",IFERROR(VLOOKUP(TRIM(DATOS_FORMS!R175),ESCALAS!$A$6:$B$12,2,0),"?"))</f>
        <v/>
      </c>
      <c r="S175" s="22" t="str">
        <f>IF(DATOS_FORMS!S175="","",IFERROR(VLOOKUP(TRIM(DATOS_FORMS!S175),ESCALAS!$A$6:$B$12,2,0),"?"))</f>
        <v/>
      </c>
      <c r="T175" s="22" t="str">
        <f>IF(DATOS_FORMS!T175="","",IFERROR(VLOOKUP(TRIM(DATOS_FORMS!T175),ESCALAS!$A$6:$B$12,2,0),"?"))</f>
        <v/>
      </c>
      <c r="U175" s="22" t="str">
        <f>IF(DATOS_FORMS!U175="","",IFERROR(VLOOKUP(TRIM(DATOS_FORMS!U175),ESCALAS!$A$17:$B$20,2,0),"?"))</f>
        <v/>
      </c>
      <c r="V175" s="22" t="str">
        <f>IF(DATOS_FORMS!V175="","",IFERROR(VLOOKUP(TRIM(DATOS_FORMS!V175),ESCALAS!$A$17:$B$20,2,0),"?"))</f>
        <v/>
      </c>
      <c r="W175" s="22" t="str">
        <f>IF(DATOS_FORMS!W175="","",IFERROR(VLOOKUP(TRIM(DATOS_FORMS!W175),ESCALAS!$A$17:$B$20,2,0),"?"))</f>
        <v/>
      </c>
      <c r="X175" s="22" t="str">
        <f>IF(DATOS_FORMS!X175="","",IFERROR(VLOOKUP(TRIM(DATOS_FORMS!X175),ESCALAS!$A$17:$B$20,2,0),"?"))</f>
        <v/>
      </c>
      <c r="Y175" s="22" t="str">
        <f>IF(DATOS_FORMS!Y175="","",IFERROR(VLOOKUP(TRIM(DATOS_FORMS!Y175),ESCALAS!$A$17:$B$20,2,0),"?"))</f>
        <v/>
      </c>
      <c r="Z175" s="22" t="str">
        <f>IF(DATOS_FORMS!Z175="","",IFERROR(VLOOKUP(TRIM(DATOS_FORMS!Z175),ESCALAS!$A$17:$B$20,2,0),"?"))</f>
        <v/>
      </c>
      <c r="AA175" s="22" t="str">
        <f>IF(DATOS_FORMS!AA175="","",IFERROR(VLOOKUP(TRIM(DATOS_FORMS!AA175),ESCALAS!$A$17:$B$20,2,0),"?"))</f>
        <v/>
      </c>
      <c r="AB175" s="22" t="str">
        <f>IF(DATOS_FORMS!AB175="","",IFERROR(VLOOKUP(TRIM(DATOS_FORMS!AB175),ESCALAS!$A$17:$B$20,2,0),"?"))</f>
        <v/>
      </c>
      <c r="AC175" s="22" t="str">
        <f>IF(DATOS_FORMS!AC175="","",IFERROR(VLOOKUP(TRIM(DATOS_FORMS!AC175),ESCALAS!$A$25:$B$30,2,0),"?"))</f>
        <v/>
      </c>
      <c r="AD175" s="22" t="str">
        <f>IF(DATOS_FORMS!AD175="","",IFERROR(VLOOKUP(TRIM(DATOS_FORMS!AD175),ESCALAS!$A$25:$B$30,2,0),"?"))</f>
        <v/>
      </c>
      <c r="AE175" s="22" t="str">
        <f>IF(DATOS_FORMS!AE175="","",IFERROR(VLOOKUP(TRIM(DATOS_FORMS!AE175),ESCALAS!$A$25:$B$30,2,0),"?"))</f>
        <v/>
      </c>
      <c r="AF175" s="22" t="str">
        <f>IF(DATOS_FORMS!AF175="","",IFERROR(VLOOKUP(TRIM(DATOS_FORMS!AF175),ESCALAS!$A$25:$B$30,2,0),"?"))</f>
        <v/>
      </c>
      <c r="AG175" s="22" t="str">
        <f>IF(DATOS_FORMS!AG175="","",IFERROR(VLOOKUP(TRIM(DATOS_FORMS!AG175),ESCALAS!$A$25:$B$30,2,0),"?"))</f>
        <v/>
      </c>
      <c r="AH175" s="22" t="str">
        <f>IF(DATOS_FORMS!AH175="","",IFERROR(VLOOKUP(TRIM(DATOS_FORMS!AH175),ESCALAS!$A$25:$B$30,2,0),"?"))</f>
        <v/>
      </c>
      <c r="AI175" s="22" t="str">
        <f>IF(DATOS_FORMS!AI175="","",IFERROR(VLOOKUP(TRIM(DATOS_FORMS!AI175),ESCALAS!$A$25:$B$30,2,0),"?"))</f>
        <v/>
      </c>
      <c r="AJ175" s="22" t="str">
        <f>IF(DATOS_FORMS!AJ175="","",IFERROR(VLOOKUP(TRIM(DATOS_FORMS!AJ175),ESCALAS!$A$25:$B$30,2,0),"?"))</f>
        <v/>
      </c>
      <c r="AK175" s="22" t="str">
        <f>IF(DATOS_FORMS!AK175="","",IFERROR(VLOOKUP(TRIM(DATOS_FORMS!AK175),ESCALAS!$A$25:$B$30,2,0),"?"))</f>
        <v/>
      </c>
      <c r="AL175" s="22" t="str">
        <f>IF(DATOS_FORMS!AL175="","",IFERROR(VLOOKUP(TRIM(DATOS_FORMS!AL175),ESCALAS!$A$25:$B$30,2,0),"?"))</f>
        <v/>
      </c>
      <c r="AM175" s="22" t="str">
        <f>IF(DATOS_FORMS!AM175="","",IFERROR(VLOOKUP(TRIM(DATOS_FORMS!AM175),ESCALAS!$A$35:$B$41,2,0),"?"))</f>
        <v/>
      </c>
      <c r="AN175" s="22" t="str">
        <f>IF(DATOS_FORMS!AN175="","",IFERROR(VLOOKUP(TRIM(DATOS_FORMS!AN175),ESCALAS!$A$35:$B$41,2,0),"?"))</f>
        <v/>
      </c>
      <c r="AO175" s="22" t="str">
        <f>IF(DATOS_FORMS!AO175="","",IFERROR(VLOOKUP(TRIM(DATOS_FORMS!AO175),ESCALAS!$A$35:$B$41,2,0),"?"))</f>
        <v/>
      </c>
      <c r="AP175" s="22" t="str">
        <f>IF(DATOS_FORMS!AP175="","",IFERROR(VLOOKUP(TRIM(DATOS_FORMS!AP175),ESCALAS!$A$35:$B$41,2,0),"?"))</f>
        <v/>
      </c>
      <c r="AQ175" s="22" t="str">
        <f>IF(DATOS_FORMS!AQ175="","",IFERROR(VLOOKUP(TRIM(DATOS_FORMS!AQ175),ESCALAS!$A$35:$B$41,2,0),"?"))</f>
        <v/>
      </c>
      <c r="AR175" s="22" t="str">
        <f>IF(DATOS_FORMS!AR175="","",IFERROR(VLOOKUP(TRIM(DATOS_FORMS!AR175),ESCALAS!$A$35:$B$41,2,0),"?"))</f>
        <v/>
      </c>
      <c r="AS175" s="22" t="str">
        <f>IF(DATOS_FORMS!AS175="","",IFERROR(VLOOKUP(TRIM(DATOS_FORMS!AS175),ESCALAS!$A$35:$B$41,2,0),"?"))</f>
        <v/>
      </c>
      <c r="AT175" s="22" t="str">
        <f>IF(DATOS_FORMS!AT175="","",IFERROR(VLOOKUP(TRIM(DATOS_FORMS!AT175),ESCALAS!$A$35:$B$41,2,0),"?"))</f>
        <v/>
      </c>
      <c r="AU175" s="22" t="str">
        <f>IF(DATOS_FORMS!AU175="","",IFERROR(VLOOKUP(TRIM(DATOS_FORMS!AU175),ESCALAS!$A$35:$B$41,2,0),"?"))</f>
        <v/>
      </c>
      <c r="AV175" s="22" t="str">
        <f>IF(DATOS_FORMS!AV175="","",IFERROR(VLOOKUP(TRIM(DATOS_FORMS!AV175),ESCALAS!$A$46:$B$49,2,0),"?"))</f>
        <v/>
      </c>
      <c r="AW175" s="22" t="str">
        <f>IF(DATOS_FORMS!AW175="","",IFERROR(VLOOKUP(TRIM(DATOS_FORMS!AW175),ESCALAS!$A$46:$B$49,2,0),"?"))</f>
        <v/>
      </c>
      <c r="AX175" s="22" t="str">
        <f>IF(DATOS_FORMS!AX175="","",IFERROR(VLOOKUP(TRIM(DATOS_FORMS!AX175),ESCALAS!$A$46:$B$49,2,0),"?"))</f>
        <v/>
      </c>
      <c r="AY175" s="22" t="str">
        <f>IF(DATOS_FORMS!AY175="","",IFERROR(VLOOKUP(TRIM(DATOS_FORMS!AY175),ESCALAS!$A$46:$B$49,2,0),"?"))</f>
        <v/>
      </c>
      <c r="AZ175" s="22" t="str">
        <f>IF(DATOS_FORMS!AZ175="","",IFERROR(VLOOKUP(TRIM(DATOS_FORMS!AZ175),ESCALAS!$A$46:$B$49,2,0),"?"))</f>
        <v/>
      </c>
      <c r="BA175" s="22" t="str">
        <f>IF(DATOS_FORMS!BA175="","",IFERROR(VLOOKUP(TRIM(DATOS_FORMS!BA175),ESCALAS!$A$46:$B$49,2,0),"?"))</f>
        <v/>
      </c>
      <c r="BB175" s="22" t="str">
        <f>IF(DATOS_FORMS!BB175="","",IFERROR(VLOOKUP(TRIM(DATOS_FORMS!BB175),ESCALAS!$A$46:$B$49,2,0),"?"))</f>
        <v/>
      </c>
      <c r="BC175" s="22" t="str">
        <f>IF(DATOS_FORMS!BC175="","",IFERROR(VLOOKUP(TRIM(DATOS_FORMS!BC175),ESCALAS!$A$46:$B$49,2,0),"?"))</f>
        <v/>
      </c>
      <c r="BD175" s="22" t="str">
        <f>IF(DATOS_FORMS!BD175="","",IFERROR(VLOOKUP(TRIM(DATOS_FORMS!BD175),ESCALAS!$A$46:$B$49,2,0),"?"))</f>
        <v/>
      </c>
      <c r="BE175" s="22" t="str">
        <f>IF(DATOS_FORMS!BE175="","",IFERROR(VLOOKUP(TRIM(DATOS_FORMS!BE175),ESCALAS!$A$46:$B$49,2,0),"?"))</f>
        <v/>
      </c>
      <c r="BF175" s="22" t="str">
        <f>IF(DATOS_FORMS!BF175="","",IFERROR(VLOOKUP(TRIM(DATOS_FORMS!BF175),ESCALAS!$A$46:$B$49,2,0),"?"))</f>
        <v/>
      </c>
      <c r="BG175" s="22" t="str">
        <f>IF(DATOS_FORMS!BG175="","",IFERROR(VLOOKUP(TRIM(DATOS_FORMS!BG175),ESCALAS!$A$46:$B$49,2,0),"?"))</f>
        <v/>
      </c>
      <c r="BH175" s="22" t="str">
        <f>IF(DATOS_FORMS!BH175="","",IFERROR(VLOOKUP(TRIM(DATOS_FORMS!BH175),ESCALAS!$A$46:$B$49,2,0),"?"))</f>
        <v/>
      </c>
      <c r="BI175" s="22" t="str">
        <f>IF(DATOS_FORMS!BI175="","",IFERROR(VLOOKUP(TRIM(DATOS_FORMS!BI175),ESCALAS!$A$46:$B$49,2,0),"?"))</f>
        <v/>
      </c>
      <c r="BJ175" s="22" t="str">
        <f>IF(DATOS_FORMS!BJ175="","",IFERROR(VLOOKUP(TRIM(DATOS_FORMS!BJ175),ESCALAS!$A$46:$B$49,2,0),"?"))</f>
        <v/>
      </c>
    </row>
    <row r="176" spans="1:62" x14ac:dyDescent="0.25">
      <c r="A176" s="22" t="str">
        <f>IF(DATOS_FORMS!B176="","",ROW()-1)</f>
        <v/>
      </c>
      <c r="B176" s="22" t="str">
        <f>IF(DATOS_FORMS!B176="","",IFERROR(VALUE(TRIM(DATOS_FORMS!B176)),IFERROR(VALUE(LEFT(TRIM(DATOS_FORMS!B176),FIND(" ",TRIM(DATOS_FORMS!B176)&amp;" ")-1)),"?")))</f>
        <v/>
      </c>
      <c r="C176" s="22" t="str">
        <f>IF(DATOS_FORMS!C176="","",IFERROR(VLOOKUP(TRIM(DATOS_FORMS!C176),ESCALAS!$A$54:$B$55,2,0),"?"))</f>
        <v/>
      </c>
      <c r="D176" s="22" t="str">
        <f>IF(DATOS_FORMS!D176="","",IFERROR(VLOOKUP(TRIM(DATOS_FORMS!D176),ESCALAS!$A$67:$B$68,2,0),"?"))</f>
        <v/>
      </c>
      <c r="E176" s="23" t="str">
        <f>IF(DATOS_FORMS!E176="","",DATOS_FORMS!E176)</f>
        <v/>
      </c>
      <c r="F176" s="23" t="str">
        <f>IF(DATOS_FORMS!F176="","",DATOS_FORMS!F176)</f>
        <v/>
      </c>
      <c r="G176" s="22" t="str">
        <f>IF(DATOS_FORMS!G176="","",IFERROR(VLOOKUP(TRIM(DATOS_FORMS!G176),ESCALAS!$A$60:$B$62,2,0),"?"))</f>
        <v/>
      </c>
      <c r="H176" s="23" t="str">
        <f>IF(DATOS_FORMS!H176="","",DATOS_FORMS!H176)</f>
        <v/>
      </c>
      <c r="I176" s="22" t="str">
        <f>IF(DATOS_FORMS!I176="","",IFERROR(VLOOKUP(TRIM(DATOS_FORMS!I176),ESCALAS!$A$60:$B$62,2,0),"?"))</f>
        <v/>
      </c>
      <c r="J176" s="22" t="str">
        <f>IF(DATOS_FORMS!J176="","",IFERROR(VLOOKUP(TRIM(DATOS_FORMS!J176),ESCALAS!$A$73:$B$86,2,0),7))</f>
        <v/>
      </c>
      <c r="K176" s="22" t="str">
        <f>IF(DATOS_FORMS!K176="","",IFERROR(VLOOKUP(TRIM(DATOS_FORMS!K176),ESCALAS!$A$6:$B$12,2,0),"?"))</f>
        <v/>
      </c>
      <c r="L176" s="22" t="str">
        <f>IF(DATOS_FORMS!L176="","",IFERROR(VLOOKUP(TRIM(DATOS_FORMS!L176),ESCALAS!$A$6:$B$12,2,0),"?"))</f>
        <v/>
      </c>
      <c r="M176" s="22" t="str">
        <f>IF(DATOS_FORMS!M176="","",IFERROR(VLOOKUP(TRIM(DATOS_FORMS!M176),ESCALAS!$A$6:$B$12,2,0),"?"))</f>
        <v/>
      </c>
      <c r="N176" s="22" t="str">
        <f>IF(DATOS_FORMS!N176="","",IFERROR(VLOOKUP(TRIM(DATOS_FORMS!N176),ESCALAS!$A$6:$B$12,2,0),"?"))</f>
        <v/>
      </c>
      <c r="O176" s="22" t="str">
        <f>IF(DATOS_FORMS!O176="","",IFERROR(VLOOKUP(TRIM(DATOS_FORMS!O176),ESCALAS!$A$6:$B$12,2,0),"?"))</f>
        <v/>
      </c>
      <c r="P176" s="22" t="str">
        <f>IF(DATOS_FORMS!P176="","",IFERROR(VLOOKUP(TRIM(DATOS_FORMS!P176),ESCALAS!$A$6:$B$12,2,0),"?"))</f>
        <v/>
      </c>
      <c r="Q176" s="22" t="str">
        <f>IF(DATOS_FORMS!Q176="","",IFERROR(VLOOKUP(TRIM(DATOS_FORMS!Q176),ESCALAS!$A$6:$B$12,2,0),"?"))</f>
        <v/>
      </c>
      <c r="R176" s="22" t="str">
        <f>IF(DATOS_FORMS!R176="","",IFERROR(VLOOKUP(TRIM(DATOS_FORMS!R176),ESCALAS!$A$6:$B$12,2,0),"?"))</f>
        <v/>
      </c>
      <c r="S176" s="22" t="str">
        <f>IF(DATOS_FORMS!S176="","",IFERROR(VLOOKUP(TRIM(DATOS_FORMS!S176),ESCALAS!$A$6:$B$12,2,0),"?"))</f>
        <v/>
      </c>
      <c r="T176" s="22" t="str">
        <f>IF(DATOS_FORMS!T176="","",IFERROR(VLOOKUP(TRIM(DATOS_FORMS!T176),ESCALAS!$A$6:$B$12,2,0),"?"))</f>
        <v/>
      </c>
      <c r="U176" s="22" t="str">
        <f>IF(DATOS_FORMS!U176="","",IFERROR(VLOOKUP(TRIM(DATOS_FORMS!U176),ESCALAS!$A$17:$B$20,2,0),"?"))</f>
        <v/>
      </c>
      <c r="V176" s="22" t="str">
        <f>IF(DATOS_FORMS!V176="","",IFERROR(VLOOKUP(TRIM(DATOS_FORMS!V176),ESCALAS!$A$17:$B$20,2,0),"?"))</f>
        <v/>
      </c>
      <c r="W176" s="22" t="str">
        <f>IF(DATOS_FORMS!W176="","",IFERROR(VLOOKUP(TRIM(DATOS_FORMS!W176),ESCALAS!$A$17:$B$20,2,0),"?"))</f>
        <v/>
      </c>
      <c r="X176" s="22" t="str">
        <f>IF(DATOS_FORMS!X176="","",IFERROR(VLOOKUP(TRIM(DATOS_FORMS!X176),ESCALAS!$A$17:$B$20,2,0),"?"))</f>
        <v/>
      </c>
      <c r="Y176" s="22" t="str">
        <f>IF(DATOS_FORMS!Y176="","",IFERROR(VLOOKUP(TRIM(DATOS_FORMS!Y176),ESCALAS!$A$17:$B$20,2,0),"?"))</f>
        <v/>
      </c>
      <c r="Z176" s="22" t="str">
        <f>IF(DATOS_FORMS!Z176="","",IFERROR(VLOOKUP(TRIM(DATOS_FORMS!Z176),ESCALAS!$A$17:$B$20,2,0),"?"))</f>
        <v/>
      </c>
      <c r="AA176" s="22" t="str">
        <f>IF(DATOS_FORMS!AA176="","",IFERROR(VLOOKUP(TRIM(DATOS_FORMS!AA176),ESCALAS!$A$17:$B$20,2,0),"?"))</f>
        <v/>
      </c>
      <c r="AB176" s="22" t="str">
        <f>IF(DATOS_FORMS!AB176="","",IFERROR(VLOOKUP(TRIM(DATOS_FORMS!AB176),ESCALAS!$A$17:$B$20,2,0),"?"))</f>
        <v/>
      </c>
      <c r="AC176" s="22" t="str">
        <f>IF(DATOS_FORMS!AC176="","",IFERROR(VLOOKUP(TRIM(DATOS_FORMS!AC176),ESCALAS!$A$25:$B$30,2,0),"?"))</f>
        <v/>
      </c>
      <c r="AD176" s="22" t="str">
        <f>IF(DATOS_FORMS!AD176="","",IFERROR(VLOOKUP(TRIM(DATOS_FORMS!AD176),ESCALAS!$A$25:$B$30,2,0),"?"))</f>
        <v/>
      </c>
      <c r="AE176" s="22" t="str">
        <f>IF(DATOS_FORMS!AE176="","",IFERROR(VLOOKUP(TRIM(DATOS_FORMS!AE176),ESCALAS!$A$25:$B$30,2,0),"?"))</f>
        <v/>
      </c>
      <c r="AF176" s="22" t="str">
        <f>IF(DATOS_FORMS!AF176="","",IFERROR(VLOOKUP(TRIM(DATOS_FORMS!AF176),ESCALAS!$A$25:$B$30,2,0),"?"))</f>
        <v/>
      </c>
      <c r="AG176" s="22" t="str">
        <f>IF(DATOS_FORMS!AG176="","",IFERROR(VLOOKUP(TRIM(DATOS_FORMS!AG176),ESCALAS!$A$25:$B$30,2,0),"?"))</f>
        <v/>
      </c>
      <c r="AH176" s="22" t="str">
        <f>IF(DATOS_FORMS!AH176="","",IFERROR(VLOOKUP(TRIM(DATOS_FORMS!AH176),ESCALAS!$A$25:$B$30,2,0),"?"))</f>
        <v/>
      </c>
      <c r="AI176" s="22" t="str">
        <f>IF(DATOS_FORMS!AI176="","",IFERROR(VLOOKUP(TRIM(DATOS_FORMS!AI176),ESCALAS!$A$25:$B$30,2,0),"?"))</f>
        <v/>
      </c>
      <c r="AJ176" s="22" t="str">
        <f>IF(DATOS_FORMS!AJ176="","",IFERROR(VLOOKUP(TRIM(DATOS_FORMS!AJ176),ESCALAS!$A$25:$B$30,2,0),"?"))</f>
        <v/>
      </c>
      <c r="AK176" s="22" t="str">
        <f>IF(DATOS_FORMS!AK176="","",IFERROR(VLOOKUP(TRIM(DATOS_FORMS!AK176),ESCALAS!$A$25:$B$30,2,0),"?"))</f>
        <v/>
      </c>
      <c r="AL176" s="22" t="str">
        <f>IF(DATOS_FORMS!AL176="","",IFERROR(VLOOKUP(TRIM(DATOS_FORMS!AL176),ESCALAS!$A$25:$B$30,2,0),"?"))</f>
        <v/>
      </c>
      <c r="AM176" s="22" t="str">
        <f>IF(DATOS_FORMS!AM176="","",IFERROR(VLOOKUP(TRIM(DATOS_FORMS!AM176),ESCALAS!$A$35:$B$41,2,0),"?"))</f>
        <v/>
      </c>
      <c r="AN176" s="22" t="str">
        <f>IF(DATOS_FORMS!AN176="","",IFERROR(VLOOKUP(TRIM(DATOS_FORMS!AN176),ESCALAS!$A$35:$B$41,2,0),"?"))</f>
        <v/>
      </c>
      <c r="AO176" s="22" t="str">
        <f>IF(DATOS_FORMS!AO176="","",IFERROR(VLOOKUP(TRIM(DATOS_FORMS!AO176),ESCALAS!$A$35:$B$41,2,0),"?"))</f>
        <v/>
      </c>
      <c r="AP176" s="22" t="str">
        <f>IF(DATOS_FORMS!AP176="","",IFERROR(VLOOKUP(TRIM(DATOS_FORMS!AP176),ESCALAS!$A$35:$B$41,2,0),"?"))</f>
        <v/>
      </c>
      <c r="AQ176" s="22" t="str">
        <f>IF(DATOS_FORMS!AQ176="","",IFERROR(VLOOKUP(TRIM(DATOS_FORMS!AQ176),ESCALAS!$A$35:$B$41,2,0),"?"))</f>
        <v/>
      </c>
      <c r="AR176" s="22" t="str">
        <f>IF(DATOS_FORMS!AR176="","",IFERROR(VLOOKUP(TRIM(DATOS_FORMS!AR176),ESCALAS!$A$35:$B$41,2,0),"?"))</f>
        <v/>
      </c>
      <c r="AS176" s="22" t="str">
        <f>IF(DATOS_FORMS!AS176="","",IFERROR(VLOOKUP(TRIM(DATOS_FORMS!AS176),ESCALAS!$A$35:$B$41,2,0),"?"))</f>
        <v/>
      </c>
      <c r="AT176" s="22" t="str">
        <f>IF(DATOS_FORMS!AT176="","",IFERROR(VLOOKUP(TRIM(DATOS_FORMS!AT176),ESCALAS!$A$35:$B$41,2,0),"?"))</f>
        <v/>
      </c>
      <c r="AU176" s="22" t="str">
        <f>IF(DATOS_FORMS!AU176="","",IFERROR(VLOOKUP(TRIM(DATOS_FORMS!AU176),ESCALAS!$A$35:$B$41,2,0),"?"))</f>
        <v/>
      </c>
      <c r="AV176" s="22" t="str">
        <f>IF(DATOS_FORMS!AV176="","",IFERROR(VLOOKUP(TRIM(DATOS_FORMS!AV176),ESCALAS!$A$46:$B$49,2,0),"?"))</f>
        <v/>
      </c>
      <c r="AW176" s="22" t="str">
        <f>IF(DATOS_FORMS!AW176="","",IFERROR(VLOOKUP(TRIM(DATOS_FORMS!AW176),ESCALAS!$A$46:$B$49,2,0),"?"))</f>
        <v/>
      </c>
      <c r="AX176" s="22" t="str">
        <f>IF(DATOS_FORMS!AX176="","",IFERROR(VLOOKUP(TRIM(DATOS_FORMS!AX176),ESCALAS!$A$46:$B$49,2,0),"?"))</f>
        <v/>
      </c>
      <c r="AY176" s="22" t="str">
        <f>IF(DATOS_FORMS!AY176="","",IFERROR(VLOOKUP(TRIM(DATOS_FORMS!AY176),ESCALAS!$A$46:$B$49,2,0),"?"))</f>
        <v/>
      </c>
      <c r="AZ176" s="22" t="str">
        <f>IF(DATOS_FORMS!AZ176="","",IFERROR(VLOOKUP(TRIM(DATOS_FORMS!AZ176),ESCALAS!$A$46:$B$49,2,0),"?"))</f>
        <v/>
      </c>
      <c r="BA176" s="22" t="str">
        <f>IF(DATOS_FORMS!BA176="","",IFERROR(VLOOKUP(TRIM(DATOS_FORMS!BA176),ESCALAS!$A$46:$B$49,2,0),"?"))</f>
        <v/>
      </c>
      <c r="BB176" s="22" t="str">
        <f>IF(DATOS_FORMS!BB176="","",IFERROR(VLOOKUP(TRIM(DATOS_FORMS!BB176),ESCALAS!$A$46:$B$49,2,0),"?"))</f>
        <v/>
      </c>
      <c r="BC176" s="22" t="str">
        <f>IF(DATOS_FORMS!BC176="","",IFERROR(VLOOKUP(TRIM(DATOS_FORMS!BC176),ESCALAS!$A$46:$B$49,2,0),"?"))</f>
        <v/>
      </c>
      <c r="BD176" s="22" t="str">
        <f>IF(DATOS_FORMS!BD176="","",IFERROR(VLOOKUP(TRIM(DATOS_FORMS!BD176),ESCALAS!$A$46:$B$49,2,0),"?"))</f>
        <v/>
      </c>
      <c r="BE176" s="22" t="str">
        <f>IF(DATOS_FORMS!BE176="","",IFERROR(VLOOKUP(TRIM(DATOS_FORMS!BE176),ESCALAS!$A$46:$B$49,2,0),"?"))</f>
        <v/>
      </c>
      <c r="BF176" s="22" t="str">
        <f>IF(DATOS_FORMS!BF176="","",IFERROR(VLOOKUP(TRIM(DATOS_FORMS!BF176),ESCALAS!$A$46:$B$49,2,0),"?"))</f>
        <v/>
      </c>
      <c r="BG176" s="22" t="str">
        <f>IF(DATOS_FORMS!BG176="","",IFERROR(VLOOKUP(TRIM(DATOS_FORMS!BG176),ESCALAS!$A$46:$B$49,2,0),"?"))</f>
        <v/>
      </c>
      <c r="BH176" s="22" t="str">
        <f>IF(DATOS_FORMS!BH176="","",IFERROR(VLOOKUP(TRIM(DATOS_FORMS!BH176),ESCALAS!$A$46:$B$49,2,0),"?"))</f>
        <v/>
      </c>
      <c r="BI176" s="22" t="str">
        <f>IF(DATOS_FORMS!BI176="","",IFERROR(VLOOKUP(TRIM(DATOS_FORMS!BI176),ESCALAS!$A$46:$B$49,2,0),"?"))</f>
        <v/>
      </c>
      <c r="BJ176" s="22" t="str">
        <f>IF(DATOS_FORMS!BJ176="","",IFERROR(VLOOKUP(TRIM(DATOS_FORMS!BJ176),ESCALAS!$A$46:$B$49,2,0),"?"))</f>
        <v/>
      </c>
    </row>
    <row r="177" spans="1:62" x14ac:dyDescent="0.25">
      <c r="A177" s="22" t="str">
        <f>IF(DATOS_FORMS!B177="","",ROW()-1)</f>
        <v/>
      </c>
      <c r="B177" s="22" t="str">
        <f>IF(DATOS_FORMS!B177="","",IFERROR(VALUE(TRIM(DATOS_FORMS!B177)),IFERROR(VALUE(LEFT(TRIM(DATOS_FORMS!B177),FIND(" ",TRIM(DATOS_FORMS!B177)&amp;" ")-1)),"?")))</f>
        <v/>
      </c>
      <c r="C177" s="22" t="str">
        <f>IF(DATOS_FORMS!C177="","",IFERROR(VLOOKUP(TRIM(DATOS_FORMS!C177),ESCALAS!$A$54:$B$55,2,0),"?"))</f>
        <v/>
      </c>
      <c r="D177" s="22" t="str">
        <f>IF(DATOS_FORMS!D177="","",IFERROR(VLOOKUP(TRIM(DATOS_FORMS!D177),ESCALAS!$A$67:$B$68,2,0),"?"))</f>
        <v/>
      </c>
      <c r="E177" s="23" t="str">
        <f>IF(DATOS_FORMS!E177="","",DATOS_FORMS!E177)</f>
        <v/>
      </c>
      <c r="F177" s="23" t="str">
        <f>IF(DATOS_FORMS!F177="","",DATOS_FORMS!F177)</f>
        <v/>
      </c>
      <c r="G177" s="22" t="str">
        <f>IF(DATOS_FORMS!G177="","",IFERROR(VLOOKUP(TRIM(DATOS_FORMS!G177),ESCALAS!$A$60:$B$62,2,0),"?"))</f>
        <v/>
      </c>
      <c r="H177" s="23" t="str">
        <f>IF(DATOS_FORMS!H177="","",DATOS_FORMS!H177)</f>
        <v/>
      </c>
      <c r="I177" s="22" t="str">
        <f>IF(DATOS_FORMS!I177="","",IFERROR(VLOOKUP(TRIM(DATOS_FORMS!I177),ESCALAS!$A$60:$B$62,2,0),"?"))</f>
        <v/>
      </c>
      <c r="J177" s="22" t="str">
        <f>IF(DATOS_FORMS!J177="","",IFERROR(VLOOKUP(TRIM(DATOS_FORMS!J177),ESCALAS!$A$73:$B$86,2,0),7))</f>
        <v/>
      </c>
      <c r="K177" s="22" t="str">
        <f>IF(DATOS_FORMS!K177="","",IFERROR(VLOOKUP(TRIM(DATOS_FORMS!K177),ESCALAS!$A$6:$B$12,2,0),"?"))</f>
        <v/>
      </c>
      <c r="L177" s="22" t="str">
        <f>IF(DATOS_FORMS!L177="","",IFERROR(VLOOKUP(TRIM(DATOS_FORMS!L177),ESCALAS!$A$6:$B$12,2,0),"?"))</f>
        <v/>
      </c>
      <c r="M177" s="22" t="str">
        <f>IF(DATOS_FORMS!M177="","",IFERROR(VLOOKUP(TRIM(DATOS_FORMS!M177),ESCALAS!$A$6:$B$12,2,0),"?"))</f>
        <v/>
      </c>
      <c r="N177" s="22" t="str">
        <f>IF(DATOS_FORMS!N177="","",IFERROR(VLOOKUP(TRIM(DATOS_FORMS!N177),ESCALAS!$A$6:$B$12,2,0),"?"))</f>
        <v/>
      </c>
      <c r="O177" s="22" t="str">
        <f>IF(DATOS_FORMS!O177="","",IFERROR(VLOOKUP(TRIM(DATOS_FORMS!O177),ESCALAS!$A$6:$B$12,2,0),"?"))</f>
        <v/>
      </c>
      <c r="P177" s="22" t="str">
        <f>IF(DATOS_FORMS!P177="","",IFERROR(VLOOKUP(TRIM(DATOS_FORMS!P177),ESCALAS!$A$6:$B$12,2,0),"?"))</f>
        <v/>
      </c>
      <c r="Q177" s="22" t="str">
        <f>IF(DATOS_FORMS!Q177="","",IFERROR(VLOOKUP(TRIM(DATOS_FORMS!Q177),ESCALAS!$A$6:$B$12,2,0),"?"))</f>
        <v/>
      </c>
      <c r="R177" s="22" t="str">
        <f>IF(DATOS_FORMS!R177="","",IFERROR(VLOOKUP(TRIM(DATOS_FORMS!R177),ESCALAS!$A$6:$B$12,2,0),"?"))</f>
        <v/>
      </c>
      <c r="S177" s="22" t="str">
        <f>IF(DATOS_FORMS!S177="","",IFERROR(VLOOKUP(TRIM(DATOS_FORMS!S177),ESCALAS!$A$6:$B$12,2,0),"?"))</f>
        <v/>
      </c>
      <c r="T177" s="22" t="str">
        <f>IF(DATOS_FORMS!T177="","",IFERROR(VLOOKUP(TRIM(DATOS_FORMS!T177),ESCALAS!$A$6:$B$12,2,0),"?"))</f>
        <v/>
      </c>
      <c r="U177" s="22" t="str">
        <f>IF(DATOS_FORMS!U177="","",IFERROR(VLOOKUP(TRIM(DATOS_FORMS!U177),ESCALAS!$A$17:$B$20,2,0),"?"))</f>
        <v/>
      </c>
      <c r="V177" s="22" t="str">
        <f>IF(DATOS_FORMS!V177="","",IFERROR(VLOOKUP(TRIM(DATOS_FORMS!V177),ESCALAS!$A$17:$B$20,2,0),"?"))</f>
        <v/>
      </c>
      <c r="W177" s="22" t="str">
        <f>IF(DATOS_FORMS!W177="","",IFERROR(VLOOKUP(TRIM(DATOS_FORMS!W177),ESCALAS!$A$17:$B$20,2,0),"?"))</f>
        <v/>
      </c>
      <c r="X177" s="22" t="str">
        <f>IF(DATOS_FORMS!X177="","",IFERROR(VLOOKUP(TRIM(DATOS_FORMS!X177),ESCALAS!$A$17:$B$20,2,0),"?"))</f>
        <v/>
      </c>
      <c r="Y177" s="22" t="str">
        <f>IF(DATOS_FORMS!Y177="","",IFERROR(VLOOKUP(TRIM(DATOS_FORMS!Y177),ESCALAS!$A$17:$B$20,2,0),"?"))</f>
        <v/>
      </c>
      <c r="Z177" s="22" t="str">
        <f>IF(DATOS_FORMS!Z177="","",IFERROR(VLOOKUP(TRIM(DATOS_FORMS!Z177),ESCALAS!$A$17:$B$20,2,0),"?"))</f>
        <v/>
      </c>
      <c r="AA177" s="22" t="str">
        <f>IF(DATOS_FORMS!AA177="","",IFERROR(VLOOKUP(TRIM(DATOS_FORMS!AA177),ESCALAS!$A$17:$B$20,2,0),"?"))</f>
        <v/>
      </c>
      <c r="AB177" s="22" t="str">
        <f>IF(DATOS_FORMS!AB177="","",IFERROR(VLOOKUP(TRIM(DATOS_FORMS!AB177),ESCALAS!$A$17:$B$20,2,0),"?"))</f>
        <v/>
      </c>
      <c r="AC177" s="22" t="str">
        <f>IF(DATOS_FORMS!AC177="","",IFERROR(VLOOKUP(TRIM(DATOS_FORMS!AC177),ESCALAS!$A$25:$B$30,2,0),"?"))</f>
        <v/>
      </c>
      <c r="AD177" s="22" t="str">
        <f>IF(DATOS_FORMS!AD177="","",IFERROR(VLOOKUP(TRIM(DATOS_FORMS!AD177),ESCALAS!$A$25:$B$30,2,0),"?"))</f>
        <v/>
      </c>
      <c r="AE177" s="22" t="str">
        <f>IF(DATOS_FORMS!AE177="","",IFERROR(VLOOKUP(TRIM(DATOS_FORMS!AE177),ESCALAS!$A$25:$B$30,2,0),"?"))</f>
        <v/>
      </c>
      <c r="AF177" s="22" t="str">
        <f>IF(DATOS_FORMS!AF177="","",IFERROR(VLOOKUP(TRIM(DATOS_FORMS!AF177),ESCALAS!$A$25:$B$30,2,0),"?"))</f>
        <v/>
      </c>
      <c r="AG177" s="22" t="str">
        <f>IF(DATOS_FORMS!AG177="","",IFERROR(VLOOKUP(TRIM(DATOS_FORMS!AG177),ESCALAS!$A$25:$B$30,2,0),"?"))</f>
        <v/>
      </c>
      <c r="AH177" s="22" t="str">
        <f>IF(DATOS_FORMS!AH177="","",IFERROR(VLOOKUP(TRIM(DATOS_FORMS!AH177),ESCALAS!$A$25:$B$30,2,0),"?"))</f>
        <v/>
      </c>
      <c r="AI177" s="22" t="str">
        <f>IF(DATOS_FORMS!AI177="","",IFERROR(VLOOKUP(TRIM(DATOS_FORMS!AI177),ESCALAS!$A$25:$B$30,2,0),"?"))</f>
        <v/>
      </c>
      <c r="AJ177" s="22" t="str">
        <f>IF(DATOS_FORMS!AJ177="","",IFERROR(VLOOKUP(TRIM(DATOS_FORMS!AJ177),ESCALAS!$A$25:$B$30,2,0),"?"))</f>
        <v/>
      </c>
      <c r="AK177" s="22" t="str">
        <f>IF(DATOS_FORMS!AK177="","",IFERROR(VLOOKUP(TRIM(DATOS_FORMS!AK177),ESCALAS!$A$25:$B$30,2,0),"?"))</f>
        <v/>
      </c>
      <c r="AL177" s="22" t="str">
        <f>IF(DATOS_FORMS!AL177="","",IFERROR(VLOOKUP(TRIM(DATOS_FORMS!AL177),ESCALAS!$A$25:$B$30,2,0),"?"))</f>
        <v/>
      </c>
      <c r="AM177" s="22" t="str">
        <f>IF(DATOS_FORMS!AM177="","",IFERROR(VLOOKUP(TRIM(DATOS_FORMS!AM177),ESCALAS!$A$35:$B$41,2,0),"?"))</f>
        <v/>
      </c>
      <c r="AN177" s="22" t="str">
        <f>IF(DATOS_FORMS!AN177="","",IFERROR(VLOOKUP(TRIM(DATOS_FORMS!AN177),ESCALAS!$A$35:$B$41,2,0),"?"))</f>
        <v/>
      </c>
      <c r="AO177" s="22" t="str">
        <f>IF(DATOS_FORMS!AO177="","",IFERROR(VLOOKUP(TRIM(DATOS_FORMS!AO177),ESCALAS!$A$35:$B$41,2,0),"?"))</f>
        <v/>
      </c>
      <c r="AP177" s="22" t="str">
        <f>IF(DATOS_FORMS!AP177="","",IFERROR(VLOOKUP(TRIM(DATOS_FORMS!AP177),ESCALAS!$A$35:$B$41,2,0),"?"))</f>
        <v/>
      </c>
      <c r="AQ177" s="22" t="str">
        <f>IF(DATOS_FORMS!AQ177="","",IFERROR(VLOOKUP(TRIM(DATOS_FORMS!AQ177),ESCALAS!$A$35:$B$41,2,0),"?"))</f>
        <v/>
      </c>
      <c r="AR177" s="22" t="str">
        <f>IF(DATOS_FORMS!AR177="","",IFERROR(VLOOKUP(TRIM(DATOS_FORMS!AR177),ESCALAS!$A$35:$B$41,2,0),"?"))</f>
        <v/>
      </c>
      <c r="AS177" s="22" t="str">
        <f>IF(DATOS_FORMS!AS177="","",IFERROR(VLOOKUP(TRIM(DATOS_FORMS!AS177),ESCALAS!$A$35:$B$41,2,0),"?"))</f>
        <v/>
      </c>
      <c r="AT177" s="22" t="str">
        <f>IF(DATOS_FORMS!AT177="","",IFERROR(VLOOKUP(TRIM(DATOS_FORMS!AT177),ESCALAS!$A$35:$B$41,2,0),"?"))</f>
        <v/>
      </c>
      <c r="AU177" s="22" t="str">
        <f>IF(DATOS_FORMS!AU177="","",IFERROR(VLOOKUP(TRIM(DATOS_FORMS!AU177),ESCALAS!$A$35:$B$41,2,0),"?"))</f>
        <v/>
      </c>
      <c r="AV177" s="22" t="str">
        <f>IF(DATOS_FORMS!AV177="","",IFERROR(VLOOKUP(TRIM(DATOS_FORMS!AV177),ESCALAS!$A$46:$B$49,2,0),"?"))</f>
        <v/>
      </c>
      <c r="AW177" s="22" t="str">
        <f>IF(DATOS_FORMS!AW177="","",IFERROR(VLOOKUP(TRIM(DATOS_FORMS!AW177),ESCALAS!$A$46:$B$49,2,0),"?"))</f>
        <v/>
      </c>
      <c r="AX177" s="22" t="str">
        <f>IF(DATOS_FORMS!AX177="","",IFERROR(VLOOKUP(TRIM(DATOS_FORMS!AX177),ESCALAS!$A$46:$B$49,2,0),"?"))</f>
        <v/>
      </c>
      <c r="AY177" s="22" t="str">
        <f>IF(DATOS_FORMS!AY177="","",IFERROR(VLOOKUP(TRIM(DATOS_FORMS!AY177),ESCALAS!$A$46:$B$49,2,0),"?"))</f>
        <v/>
      </c>
      <c r="AZ177" s="22" t="str">
        <f>IF(DATOS_FORMS!AZ177="","",IFERROR(VLOOKUP(TRIM(DATOS_FORMS!AZ177),ESCALAS!$A$46:$B$49,2,0),"?"))</f>
        <v/>
      </c>
      <c r="BA177" s="22" t="str">
        <f>IF(DATOS_FORMS!BA177="","",IFERROR(VLOOKUP(TRIM(DATOS_FORMS!BA177),ESCALAS!$A$46:$B$49,2,0),"?"))</f>
        <v/>
      </c>
      <c r="BB177" s="22" t="str">
        <f>IF(DATOS_FORMS!BB177="","",IFERROR(VLOOKUP(TRIM(DATOS_FORMS!BB177),ESCALAS!$A$46:$B$49,2,0),"?"))</f>
        <v/>
      </c>
      <c r="BC177" s="22" t="str">
        <f>IF(DATOS_FORMS!BC177="","",IFERROR(VLOOKUP(TRIM(DATOS_FORMS!BC177),ESCALAS!$A$46:$B$49,2,0),"?"))</f>
        <v/>
      </c>
      <c r="BD177" s="22" t="str">
        <f>IF(DATOS_FORMS!BD177="","",IFERROR(VLOOKUP(TRIM(DATOS_FORMS!BD177),ESCALAS!$A$46:$B$49,2,0),"?"))</f>
        <v/>
      </c>
      <c r="BE177" s="22" t="str">
        <f>IF(DATOS_FORMS!BE177="","",IFERROR(VLOOKUP(TRIM(DATOS_FORMS!BE177),ESCALAS!$A$46:$B$49,2,0),"?"))</f>
        <v/>
      </c>
      <c r="BF177" s="22" t="str">
        <f>IF(DATOS_FORMS!BF177="","",IFERROR(VLOOKUP(TRIM(DATOS_FORMS!BF177),ESCALAS!$A$46:$B$49,2,0),"?"))</f>
        <v/>
      </c>
      <c r="BG177" s="22" t="str">
        <f>IF(DATOS_FORMS!BG177="","",IFERROR(VLOOKUP(TRIM(DATOS_FORMS!BG177),ESCALAS!$A$46:$B$49,2,0),"?"))</f>
        <v/>
      </c>
      <c r="BH177" s="22" t="str">
        <f>IF(DATOS_FORMS!BH177="","",IFERROR(VLOOKUP(TRIM(DATOS_FORMS!BH177),ESCALAS!$A$46:$B$49,2,0),"?"))</f>
        <v/>
      </c>
      <c r="BI177" s="22" t="str">
        <f>IF(DATOS_FORMS!BI177="","",IFERROR(VLOOKUP(TRIM(DATOS_FORMS!BI177),ESCALAS!$A$46:$B$49,2,0),"?"))</f>
        <v/>
      </c>
      <c r="BJ177" s="22" t="str">
        <f>IF(DATOS_FORMS!BJ177="","",IFERROR(VLOOKUP(TRIM(DATOS_FORMS!BJ177),ESCALAS!$A$46:$B$49,2,0),"?"))</f>
        <v/>
      </c>
    </row>
    <row r="178" spans="1:62" x14ac:dyDescent="0.25">
      <c r="A178" s="22" t="str">
        <f>IF(DATOS_FORMS!B178="","",ROW()-1)</f>
        <v/>
      </c>
      <c r="B178" s="22" t="str">
        <f>IF(DATOS_FORMS!B178="","",IFERROR(VALUE(TRIM(DATOS_FORMS!B178)),IFERROR(VALUE(LEFT(TRIM(DATOS_FORMS!B178),FIND(" ",TRIM(DATOS_FORMS!B178)&amp;" ")-1)),"?")))</f>
        <v/>
      </c>
      <c r="C178" s="22" t="str">
        <f>IF(DATOS_FORMS!C178="","",IFERROR(VLOOKUP(TRIM(DATOS_FORMS!C178),ESCALAS!$A$54:$B$55,2,0),"?"))</f>
        <v/>
      </c>
      <c r="D178" s="22" t="str">
        <f>IF(DATOS_FORMS!D178="","",IFERROR(VLOOKUP(TRIM(DATOS_FORMS!D178),ESCALAS!$A$67:$B$68,2,0),"?"))</f>
        <v/>
      </c>
      <c r="E178" s="23" t="str">
        <f>IF(DATOS_FORMS!E178="","",DATOS_FORMS!E178)</f>
        <v/>
      </c>
      <c r="F178" s="23" t="str">
        <f>IF(DATOS_FORMS!F178="","",DATOS_FORMS!F178)</f>
        <v/>
      </c>
      <c r="G178" s="22" t="str">
        <f>IF(DATOS_FORMS!G178="","",IFERROR(VLOOKUP(TRIM(DATOS_FORMS!G178),ESCALAS!$A$60:$B$62,2,0),"?"))</f>
        <v/>
      </c>
      <c r="H178" s="23" t="str">
        <f>IF(DATOS_FORMS!H178="","",DATOS_FORMS!H178)</f>
        <v/>
      </c>
      <c r="I178" s="22" t="str">
        <f>IF(DATOS_FORMS!I178="","",IFERROR(VLOOKUP(TRIM(DATOS_FORMS!I178),ESCALAS!$A$60:$B$62,2,0),"?"))</f>
        <v/>
      </c>
      <c r="J178" s="22" t="str">
        <f>IF(DATOS_FORMS!J178="","",IFERROR(VLOOKUP(TRIM(DATOS_FORMS!J178),ESCALAS!$A$73:$B$86,2,0),7))</f>
        <v/>
      </c>
      <c r="K178" s="22" t="str">
        <f>IF(DATOS_FORMS!K178="","",IFERROR(VLOOKUP(TRIM(DATOS_FORMS!K178),ESCALAS!$A$6:$B$12,2,0),"?"))</f>
        <v/>
      </c>
      <c r="L178" s="22" t="str">
        <f>IF(DATOS_FORMS!L178="","",IFERROR(VLOOKUP(TRIM(DATOS_FORMS!L178),ESCALAS!$A$6:$B$12,2,0),"?"))</f>
        <v/>
      </c>
      <c r="M178" s="22" t="str">
        <f>IF(DATOS_FORMS!M178="","",IFERROR(VLOOKUP(TRIM(DATOS_FORMS!M178),ESCALAS!$A$6:$B$12,2,0),"?"))</f>
        <v/>
      </c>
      <c r="N178" s="22" t="str">
        <f>IF(DATOS_FORMS!N178="","",IFERROR(VLOOKUP(TRIM(DATOS_FORMS!N178),ESCALAS!$A$6:$B$12,2,0),"?"))</f>
        <v/>
      </c>
      <c r="O178" s="22" t="str">
        <f>IF(DATOS_FORMS!O178="","",IFERROR(VLOOKUP(TRIM(DATOS_FORMS!O178),ESCALAS!$A$6:$B$12,2,0),"?"))</f>
        <v/>
      </c>
      <c r="P178" s="22" t="str">
        <f>IF(DATOS_FORMS!P178="","",IFERROR(VLOOKUP(TRIM(DATOS_FORMS!P178),ESCALAS!$A$6:$B$12,2,0),"?"))</f>
        <v/>
      </c>
      <c r="Q178" s="22" t="str">
        <f>IF(DATOS_FORMS!Q178="","",IFERROR(VLOOKUP(TRIM(DATOS_FORMS!Q178),ESCALAS!$A$6:$B$12,2,0),"?"))</f>
        <v/>
      </c>
      <c r="R178" s="22" t="str">
        <f>IF(DATOS_FORMS!R178="","",IFERROR(VLOOKUP(TRIM(DATOS_FORMS!R178),ESCALAS!$A$6:$B$12,2,0),"?"))</f>
        <v/>
      </c>
      <c r="S178" s="22" t="str">
        <f>IF(DATOS_FORMS!S178="","",IFERROR(VLOOKUP(TRIM(DATOS_FORMS!S178),ESCALAS!$A$6:$B$12,2,0),"?"))</f>
        <v/>
      </c>
      <c r="T178" s="22" t="str">
        <f>IF(DATOS_FORMS!T178="","",IFERROR(VLOOKUP(TRIM(DATOS_FORMS!T178),ESCALAS!$A$6:$B$12,2,0),"?"))</f>
        <v/>
      </c>
      <c r="U178" s="22" t="str">
        <f>IF(DATOS_FORMS!U178="","",IFERROR(VLOOKUP(TRIM(DATOS_FORMS!U178),ESCALAS!$A$17:$B$20,2,0),"?"))</f>
        <v/>
      </c>
      <c r="V178" s="22" t="str">
        <f>IF(DATOS_FORMS!V178="","",IFERROR(VLOOKUP(TRIM(DATOS_FORMS!V178),ESCALAS!$A$17:$B$20,2,0),"?"))</f>
        <v/>
      </c>
      <c r="W178" s="22" t="str">
        <f>IF(DATOS_FORMS!W178="","",IFERROR(VLOOKUP(TRIM(DATOS_FORMS!W178),ESCALAS!$A$17:$B$20,2,0),"?"))</f>
        <v/>
      </c>
      <c r="X178" s="22" t="str">
        <f>IF(DATOS_FORMS!X178="","",IFERROR(VLOOKUP(TRIM(DATOS_FORMS!X178),ESCALAS!$A$17:$B$20,2,0),"?"))</f>
        <v/>
      </c>
      <c r="Y178" s="22" t="str">
        <f>IF(DATOS_FORMS!Y178="","",IFERROR(VLOOKUP(TRIM(DATOS_FORMS!Y178),ESCALAS!$A$17:$B$20,2,0),"?"))</f>
        <v/>
      </c>
      <c r="Z178" s="22" t="str">
        <f>IF(DATOS_FORMS!Z178="","",IFERROR(VLOOKUP(TRIM(DATOS_FORMS!Z178),ESCALAS!$A$17:$B$20,2,0),"?"))</f>
        <v/>
      </c>
      <c r="AA178" s="22" t="str">
        <f>IF(DATOS_FORMS!AA178="","",IFERROR(VLOOKUP(TRIM(DATOS_FORMS!AA178),ESCALAS!$A$17:$B$20,2,0),"?"))</f>
        <v/>
      </c>
      <c r="AB178" s="22" t="str">
        <f>IF(DATOS_FORMS!AB178="","",IFERROR(VLOOKUP(TRIM(DATOS_FORMS!AB178),ESCALAS!$A$17:$B$20,2,0),"?"))</f>
        <v/>
      </c>
      <c r="AC178" s="22" t="str">
        <f>IF(DATOS_FORMS!AC178="","",IFERROR(VLOOKUP(TRIM(DATOS_FORMS!AC178),ESCALAS!$A$25:$B$30,2,0),"?"))</f>
        <v/>
      </c>
      <c r="AD178" s="22" t="str">
        <f>IF(DATOS_FORMS!AD178="","",IFERROR(VLOOKUP(TRIM(DATOS_FORMS!AD178),ESCALAS!$A$25:$B$30,2,0),"?"))</f>
        <v/>
      </c>
      <c r="AE178" s="22" t="str">
        <f>IF(DATOS_FORMS!AE178="","",IFERROR(VLOOKUP(TRIM(DATOS_FORMS!AE178),ESCALAS!$A$25:$B$30,2,0),"?"))</f>
        <v/>
      </c>
      <c r="AF178" s="22" t="str">
        <f>IF(DATOS_FORMS!AF178="","",IFERROR(VLOOKUP(TRIM(DATOS_FORMS!AF178),ESCALAS!$A$25:$B$30,2,0),"?"))</f>
        <v/>
      </c>
      <c r="AG178" s="22" t="str">
        <f>IF(DATOS_FORMS!AG178="","",IFERROR(VLOOKUP(TRIM(DATOS_FORMS!AG178),ESCALAS!$A$25:$B$30,2,0),"?"))</f>
        <v/>
      </c>
      <c r="AH178" s="22" t="str">
        <f>IF(DATOS_FORMS!AH178="","",IFERROR(VLOOKUP(TRIM(DATOS_FORMS!AH178),ESCALAS!$A$25:$B$30,2,0),"?"))</f>
        <v/>
      </c>
      <c r="AI178" s="22" t="str">
        <f>IF(DATOS_FORMS!AI178="","",IFERROR(VLOOKUP(TRIM(DATOS_FORMS!AI178),ESCALAS!$A$25:$B$30,2,0),"?"))</f>
        <v/>
      </c>
      <c r="AJ178" s="22" t="str">
        <f>IF(DATOS_FORMS!AJ178="","",IFERROR(VLOOKUP(TRIM(DATOS_FORMS!AJ178),ESCALAS!$A$25:$B$30,2,0),"?"))</f>
        <v/>
      </c>
      <c r="AK178" s="22" t="str">
        <f>IF(DATOS_FORMS!AK178="","",IFERROR(VLOOKUP(TRIM(DATOS_FORMS!AK178),ESCALAS!$A$25:$B$30,2,0),"?"))</f>
        <v/>
      </c>
      <c r="AL178" s="22" t="str">
        <f>IF(DATOS_FORMS!AL178="","",IFERROR(VLOOKUP(TRIM(DATOS_FORMS!AL178),ESCALAS!$A$25:$B$30,2,0),"?"))</f>
        <v/>
      </c>
      <c r="AM178" s="22" t="str">
        <f>IF(DATOS_FORMS!AM178="","",IFERROR(VLOOKUP(TRIM(DATOS_FORMS!AM178),ESCALAS!$A$35:$B$41,2,0),"?"))</f>
        <v/>
      </c>
      <c r="AN178" s="22" t="str">
        <f>IF(DATOS_FORMS!AN178="","",IFERROR(VLOOKUP(TRIM(DATOS_FORMS!AN178),ESCALAS!$A$35:$B$41,2,0),"?"))</f>
        <v/>
      </c>
      <c r="AO178" s="22" t="str">
        <f>IF(DATOS_FORMS!AO178="","",IFERROR(VLOOKUP(TRIM(DATOS_FORMS!AO178),ESCALAS!$A$35:$B$41,2,0),"?"))</f>
        <v/>
      </c>
      <c r="AP178" s="22" t="str">
        <f>IF(DATOS_FORMS!AP178="","",IFERROR(VLOOKUP(TRIM(DATOS_FORMS!AP178),ESCALAS!$A$35:$B$41,2,0),"?"))</f>
        <v/>
      </c>
      <c r="AQ178" s="22" t="str">
        <f>IF(DATOS_FORMS!AQ178="","",IFERROR(VLOOKUP(TRIM(DATOS_FORMS!AQ178),ESCALAS!$A$35:$B$41,2,0),"?"))</f>
        <v/>
      </c>
      <c r="AR178" s="22" t="str">
        <f>IF(DATOS_FORMS!AR178="","",IFERROR(VLOOKUP(TRIM(DATOS_FORMS!AR178),ESCALAS!$A$35:$B$41,2,0),"?"))</f>
        <v/>
      </c>
      <c r="AS178" s="22" t="str">
        <f>IF(DATOS_FORMS!AS178="","",IFERROR(VLOOKUP(TRIM(DATOS_FORMS!AS178),ESCALAS!$A$35:$B$41,2,0),"?"))</f>
        <v/>
      </c>
      <c r="AT178" s="22" t="str">
        <f>IF(DATOS_FORMS!AT178="","",IFERROR(VLOOKUP(TRIM(DATOS_FORMS!AT178),ESCALAS!$A$35:$B$41,2,0),"?"))</f>
        <v/>
      </c>
      <c r="AU178" s="22" t="str">
        <f>IF(DATOS_FORMS!AU178="","",IFERROR(VLOOKUP(TRIM(DATOS_FORMS!AU178),ESCALAS!$A$35:$B$41,2,0),"?"))</f>
        <v/>
      </c>
      <c r="AV178" s="22" t="str">
        <f>IF(DATOS_FORMS!AV178="","",IFERROR(VLOOKUP(TRIM(DATOS_FORMS!AV178),ESCALAS!$A$46:$B$49,2,0),"?"))</f>
        <v/>
      </c>
      <c r="AW178" s="22" t="str">
        <f>IF(DATOS_FORMS!AW178="","",IFERROR(VLOOKUP(TRIM(DATOS_FORMS!AW178),ESCALAS!$A$46:$B$49,2,0),"?"))</f>
        <v/>
      </c>
      <c r="AX178" s="22" t="str">
        <f>IF(DATOS_FORMS!AX178="","",IFERROR(VLOOKUP(TRIM(DATOS_FORMS!AX178),ESCALAS!$A$46:$B$49,2,0),"?"))</f>
        <v/>
      </c>
      <c r="AY178" s="22" t="str">
        <f>IF(DATOS_FORMS!AY178="","",IFERROR(VLOOKUP(TRIM(DATOS_FORMS!AY178),ESCALAS!$A$46:$B$49,2,0),"?"))</f>
        <v/>
      </c>
      <c r="AZ178" s="22" t="str">
        <f>IF(DATOS_FORMS!AZ178="","",IFERROR(VLOOKUP(TRIM(DATOS_FORMS!AZ178),ESCALAS!$A$46:$B$49,2,0),"?"))</f>
        <v/>
      </c>
      <c r="BA178" s="22" t="str">
        <f>IF(DATOS_FORMS!BA178="","",IFERROR(VLOOKUP(TRIM(DATOS_FORMS!BA178),ESCALAS!$A$46:$B$49,2,0),"?"))</f>
        <v/>
      </c>
      <c r="BB178" s="22" t="str">
        <f>IF(DATOS_FORMS!BB178="","",IFERROR(VLOOKUP(TRIM(DATOS_FORMS!BB178),ESCALAS!$A$46:$B$49,2,0),"?"))</f>
        <v/>
      </c>
      <c r="BC178" s="22" t="str">
        <f>IF(DATOS_FORMS!BC178="","",IFERROR(VLOOKUP(TRIM(DATOS_FORMS!BC178),ESCALAS!$A$46:$B$49,2,0),"?"))</f>
        <v/>
      </c>
      <c r="BD178" s="22" t="str">
        <f>IF(DATOS_FORMS!BD178="","",IFERROR(VLOOKUP(TRIM(DATOS_FORMS!BD178),ESCALAS!$A$46:$B$49,2,0),"?"))</f>
        <v/>
      </c>
      <c r="BE178" s="22" t="str">
        <f>IF(DATOS_FORMS!BE178="","",IFERROR(VLOOKUP(TRIM(DATOS_FORMS!BE178),ESCALAS!$A$46:$B$49,2,0),"?"))</f>
        <v/>
      </c>
      <c r="BF178" s="22" t="str">
        <f>IF(DATOS_FORMS!BF178="","",IFERROR(VLOOKUP(TRIM(DATOS_FORMS!BF178),ESCALAS!$A$46:$B$49,2,0),"?"))</f>
        <v/>
      </c>
      <c r="BG178" s="22" t="str">
        <f>IF(DATOS_FORMS!BG178="","",IFERROR(VLOOKUP(TRIM(DATOS_FORMS!BG178),ESCALAS!$A$46:$B$49,2,0),"?"))</f>
        <v/>
      </c>
      <c r="BH178" s="22" t="str">
        <f>IF(DATOS_FORMS!BH178="","",IFERROR(VLOOKUP(TRIM(DATOS_FORMS!BH178),ESCALAS!$A$46:$B$49,2,0),"?"))</f>
        <v/>
      </c>
      <c r="BI178" s="22" t="str">
        <f>IF(DATOS_FORMS!BI178="","",IFERROR(VLOOKUP(TRIM(DATOS_FORMS!BI178),ESCALAS!$A$46:$B$49,2,0),"?"))</f>
        <v/>
      </c>
      <c r="BJ178" s="22" t="str">
        <f>IF(DATOS_FORMS!BJ178="","",IFERROR(VLOOKUP(TRIM(DATOS_FORMS!BJ178),ESCALAS!$A$46:$B$49,2,0),"?"))</f>
        <v/>
      </c>
    </row>
    <row r="179" spans="1:62" x14ac:dyDescent="0.25">
      <c r="A179" s="22" t="str">
        <f>IF(DATOS_FORMS!B179="","",ROW()-1)</f>
        <v/>
      </c>
      <c r="B179" s="22" t="str">
        <f>IF(DATOS_FORMS!B179="","",IFERROR(VALUE(TRIM(DATOS_FORMS!B179)),IFERROR(VALUE(LEFT(TRIM(DATOS_FORMS!B179),FIND(" ",TRIM(DATOS_FORMS!B179)&amp;" ")-1)),"?")))</f>
        <v/>
      </c>
      <c r="C179" s="22" t="str">
        <f>IF(DATOS_FORMS!C179="","",IFERROR(VLOOKUP(TRIM(DATOS_FORMS!C179),ESCALAS!$A$54:$B$55,2,0),"?"))</f>
        <v/>
      </c>
      <c r="D179" s="22" t="str">
        <f>IF(DATOS_FORMS!D179="","",IFERROR(VLOOKUP(TRIM(DATOS_FORMS!D179),ESCALAS!$A$67:$B$68,2,0),"?"))</f>
        <v/>
      </c>
      <c r="E179" s="23" t="str">
        <f>IF(DATOS_FORMS!E179="","",DATOS_FORMS!E179)</f>
        <v/>
      </c>
      <c r="F179" s="23" t="str">
        <f>IF(DATOS_FORMS!F179="","",DATOS_FORMS!F179)</f>
        <v/>
      </c>
      <c r="G179" s="22" t="str">
        <f>IF(DATOS_FORMS!G179="","",IFERROR(VLOOKUP(TRIM(DATOS_FORMS!G179),ESCALAS!$A$60:$B$62,2,0),"?"))</f>
        <v/>
      </c>
      <c r="H179" s="23" t="str">
        <f>IF(DATOS_FORMS!H179="","",DATOS_FORMS!H179)</f>
        <v/>
      </c>
      <c r="I179" s="22" t="str">
        <f>IF(DATOS_FORMS!I179="","",IFERROR(VLOOKUP(TRIM(DATOS_FORMS!I179),ESCALAS!$A$60:$B$62,2,0),"?"))</f>
        <v/>
      </c>
      <c r="J179" s="22" t="str">
        <f>IF(DATOS_FORMS!J179="","",IFERROR(VLOOKUP(TRIM(DATOS_FORMS!J179),ESCALAS!$A$73:$B$86,2,0),7))</f>
        <v/>
      </c>
      <c r="K179" s="22" t="str">
        <f>IF(DATOS_FORMS!K179="","",IFERROR(VLOOKUP(TRIM(DATOS_FORMS!K179),ESCALAS!$A$6:$B$12,2,0),"?"))</f>
        <v/>
      </c>
      <c r="L179" s="22" t="str">
        <f>IF(DATOS_FORMS!L179="","",IFERROR(VLOOKUP(TRIM(DATOS_FORMS!L179),ESCALAS!$A$6:$B$12,2,0),"?"))</f>
        <v/>
      </c>
      <c r="M179" s="22" t="str">
        <f>IF(DATOS_FORMS!M179="","",IFERROR(VLOOKUP(TRIM(DATOS_FORMS!M179),ESCALAS!$A$6:$B$12,2,0),"?"))</f>
        <v/>
      </c>
      <c r="N179" s="22" t="str">
        <f>IF(DATOS_FORMS!N179="","",IFERROR(VLOOKUP(TRIM(DATOS_FORMS!N179),ESCALAS!$A$6:$B$12,2,0),"?"))</f>
        <v/>
      </c>
      <c r="O179" s="22" t="str">
        <f>IF(DATOS_FORMS!O179="","",IFERROR(VLOOKUP(TRIM(DATOS_FORMS!O179),ESCALAS!$A$6:$B$12,2,0),"?"))</f>
        <v/>
      </c>
      <c r="P179" s="22" t="str">
        <f>IF(DATOS_FORMS!P179="","",IFERROR(VLOOKUP(TRIM(DATOS_FORMS!P179),ESCALAS!$A$6:$B$12,2,0),"?"))</f>
        <v/>
      </c>
      <c r="Q179" s="22" t="str">
        <f>IF(DATOS_FORMS!Q179="","",IFERROR(VLOOKUP(TRIM(DATOS_FORMS!Q179),ESCALAS!$A$6:$B$12,2,0),"?"))</f>
        <v/>
      </c>
      <c r="R179" s="22" t="str">
        <f>IF(DATOS_FORMS!R179="","",IFERROR(VLOOKUP(TRIM(DATOS_FORMS!R179),ESCALAS!$A$6:$B$12,2,0),"?"))</f>
        <v/>
      </c>
      <c r="S179" s="22" t="str">
        <f>IF(DATOS_FORMS!S179="","",IFERROR(VLOOKUP(TRIM(DATOS_FORMS!S179),ESCALAS!$A$6:$B$12,2,0),"?"))</f>
        <v/>
      </c>
      <c r="T179" s="22" t="str">
        <f>IF(DATOS_FORMS!T179="","",IFERROR(VLOOKUP(TRIM(DATOS_FORMS!T179),ESCALAS!$A$6:$B$12,2,0),"?"))</f>
        <v/>
      </c>
      <c r="U179" s="22" t="str">
        <f>IF(DATOS_FORMS!U179="","",IFERROR(VLOOKUP(TRIM(DATOS_FORMS!U179),ESCALAS!$A$17:$B$20,2,0),"?"))</f>
        <v/>
      </c>
      <c r="V179" s="22" t="str">
        <f>IF(DATOS_FORMS!V179="","",IFERROR(VLOOKUP(TRIM(DATOS_FORMS!V179),ESCALAS!$A$17:$B$20,2,0),"?"))</f>
        <v/>
      </c>
      <c r="W179" s="22" t="str">
        <f>IF(DATOS_FORMS!W179="","",IFERROR(VLOOKUP(TRIM(DATOS_FORMS!W179),ESCALAS!$A$17:$B$20,2,0),"?"))</f>
        <v/>
      </c>
      <c r="X179" s="22" t="str">
        <f>IF(DATOS_FORMS!X179="","",IFERROR(VLOOKUP(TRIM(DATOS_FORMS!X179),ESCALAS!$A$17:$B$20,2,0),"?"))</f>
        <v/>
      </c>
      <c r="Y179" s="22" t="str">
        <f>IF(DATOS_FORMS!Y179="","",IFERROR(VLOOKUP(TRIM(DATOS_FORMS!Y179),ESCALAS!$A$17:$B$20,2,0),"?"))</f>
        <v/>
      </c>
      <c r="Z179" s="22" t="str">
        <f>IF(DATOS_FORMS!Z179="","",IFERROR(VLOOKUP(TRIM(DATOS_FORMS!Z179),ESCALAS!$A$17:$B$20,2,0),"?"))</f>
        <v/>
      </c>
      <c r="AA179" s="22" t="str">
        <f>IF(DATOS_FORMS!AA179="","",IFERROR(VLOOKUP(TRIM(DATOS_FORMS!AA179),ESCALAS!$A$17:$B$20,2,0),"?"))</f>
        <v/>
      </c>
      <c r="AB179" s="22" t="str">
        <f>IF(DATOS_FORMS!AB179="","",IFERROR(VLOOKUP(TRIM(DATOS_FORMS!AB179),ESCALAS!$A$17:$B$20,2,0),"?"))</f>
        <v/>
      </c>
      <c r="AC179" s="22" t="str">
        <f>IF(DATOS_FORMS!AC179="","",IFERROR(VLOOKUP(TRIM(DATOS_FORMS!AC179),ESCALAS!$A$25:$B$30,2,0),"?"))</f>
        <v/>
      </c>
      <c r="AD179" s="22" t="str">
        <f>IF(DATOS_FORMS!AD179="","",IFERROR(VLOOKUP(TRIM(DATOS_FORMS!AD179),ESCALAS!$A$25:$B$30,2,0),"?"))</f>
        <v/>
      </c>
      <c r="AE179" s="22" t="str">
        <f>IF(DATOS_FORMS!AE179="","",IFERROR(VLOOKUP(TRIM(DATOS_FORMS!AE179),ESCALAS!$A$25:$B$30,2,0),"?"))</f>
        <v/>
      </c>
      <c r="AF179" s="22" t="str">
        <f>IF(DATOS_FORMS!AF179="","",IFERROR(VLOOKUP(TRIM(DATOS_FORMS!AF179),ESCALAS!$A$25:$B$30,2,0),"?"))</f>
        <v/>
      </c>
      <c r="AG179" s="22" t="str">
        <f>IF(DATOS_FORMS!AG179="","",IFERROR(VLOOKUP(TRIM(DATOS_FORMS!AG179),ESCALAS!$A$25:$B$30,2,0),"?"))</f>
        <v/>
      </c>
      <c r="AH179" s="22" t="str">
        <f>IF(DATOS_FORMS!AH179="","",IFERROR(VLOOKUP(TRIM(DATOS_FORMS!AH179),ESCALAS!$A$25:$B$30,2,0),"?"))</f>
        <v/>
      </c>
      <c r="AI179" s="22" t="str">
        <f>IF(DATOS_FORMS!AI179="","",IFERROR(VLOOKUP(TRIM(DATOS_FORMS!AI179),ESCALAS!$A$25:$B$30,2,0),"?"))</f>
        <v/>
      </c>
      <c r="AJ179" s="22" t="str">
        <f>IF(DATOS_FORMS!AJ179="","",IFERROR(VLOOKUP(TRIM(DATOS_FORMS!AJ179),ESCALAS!$A$25:$B$30,2,0),"?"))</f>
        <v/>
      </c>
      <c r="AK179" s="22" t="str">
        <f>IF(DATOS_FORMS!AK179="","",IFERROR(VLOOKUP(TRIM(DATOS_FORMS!AK179),ESCALAS!$A$25:$B$30,2,0),"?"))</f>
        <v/>
      </c>
      <c r="AL179" s="22" t="str">
        <f>IF(DATOS_FORMS!AL179="","",IFERROR(VLOOKUP(TRIM(DATOS_FORMS!AL179),ESCALAS!$A$25:$B$30,2,0),"?"))</f>
        <v/>
      </c>
      <c r="AM179" s="22" t="str">
        <f>IF(DATOS_FORMS!AM179="","",IFERROR(VLOOKUP(TRIM(DATOS_FORMS!AM179),ESCALAS!$A$35:$B$41,2,0),"?"))</f>
        <v/>
      </c>
      <c r="AN179" s="22" t="str">
        <f>IF(DATOS_FORMS!AN179="","",IFERROR(VLOOKUP(TRIM(DATOS_FORMS!AN179),ESCALAS!$A$35:$B$41,2,0),"?"))</f>
        <v/>
      </c>
      <c r="AO179" s="22" t="str">
        <f>IF(DATOS_FORMS!AO179="","",IFERROR(VLOOKUP(TRIM(DATOS_FORMS!AO179),ESCALAS!$A$35:$B$41,2,0),"?"))</f>
        <v/>
      </c>
      <c r="AP179" s="22" t="str">
        <f>IF(DATOS_FORMS!AP179="","",IFERROR(VLOOKUP(TRIM(DATOS_FORMS!AP179),ESCALAS!$A$35:$B$41,2,0),"?"))</f>
        <v/>
      </c>
      <c r="AQ179" s="22" t="str">
        <f>IF(DATOS_FORMS!AQ179="","",IFERROR(VLOOKUP(TRIM(DATOS_FORMS!AQ179),ESCALAS!$A$35:$B$41,2,0),"?"))</f>
        <v/>
      </c>
      <c r="AR179" s="22" t="str">
        <f>IF(DATOS_FORMS!AR179="","",IFERROR(VLOOKUP(TRIM(DATOS_FORMS!AR179),ESCALAS!$A$35:$B$41,2,0),"?"))</f>
        <v/>
      </c>
      <c r="AS179" s="22" t="str">
        <f>IF(DATOS_FORMS!AS179="","",IFERROR(VLOOKUP(TRIM(DATOS_FORMS!AS179),ESCALAS!$A$35:$B$41,2,0),"?"))</f>
        <v/>
      </c>
      <c r="AT179" s="22" t="str">
        <f>IF(DATOS_FORMS!AT179="","",IFERROR(VLOOKUP(TRIM(DATOS_FORMS!AT179),ESCALAS!$A$35:$B$41,2,0),"?"))</f>
        <v/>
      </c>
      <c r="AU179" s="22" t="str">
        <f>IF(DATOS_FORMS!AU179="","",IFERROR(VLOOKUP(TRIM(DATOS_FORMS!AU179),ESCALAS!$A$35:$B$41,2,0),"?"))</f>
        <v/>
      </c>
      <c r="AV179" s="22" t="str">
        <f>IF(DATOS_FORMS!AV179="","",IFERROR(VLOOKUP(TRIM(DATOS_FORMS!AV179),ESCALAS!$A$46:$B$49,2,0),"?"))</f>
        <v/>
      </c>
      <c r="AW179" s="22" t="str">
        <f>IF(DATOS_FORMS!AW179="","",IFERROR(VLOOKUP(TRIM(DATOS_FORMS!AW179),ESCALAS!$A$46:$B$49,2,0),"?"))</f>
        <v/>
      </c>
      <c r="AX179" s="22" t="str">
        <f>IF(DATOS_FORMS!AX179="","",IFERROR(VLOOKUP(TRIM(DATOS_FORMS!AX179),ESCALAS!$A$46:$B$49,2,0),"?"))</f>
        <v/>
      </c>
      <c r="AY179" s="22" t="str">
        <f>IF(DATOS_FORMS!AY179="","",IFERROR(VLOOKUP(TRIM(DATOS_FORMS!AY179),ESCALAS!$A$46:$B$49,2,0),"?"))</f>
        <v/>
      </c>
      <c r="AZ179" s="22" t="str">
        <f>IF(DATOS_FORMS!AZ179="","",IFERROR(VLOOKUP(TRIM(DATOS_FORMS!AZ179),ESCALAS!$A$46:$B$49,2,0),"?"))</f>
        <v/>
      </c>
      <c r="BA179" s="22" t="str">
        <f>IF(DATOS_FORMS!BA179="","",IFERROR(VLOOKUP(TRIM(DATOS_FORMS!BA179),ESCALAS!$A$46:$B$49,2,0),"?"))</f>
        <v/>
      </c>
      <c r="BB179" s="22" t="str">
        <f>IF(DATOS_FORMS!BB179="","",IFERROR(VLOOKUP(TRIM(DATOS_FORMS!BB179),ESCALAS!$A$46:$B$49,2,0),"?"))</f>
        <v/>
      </c>
      <c r="BC179" s="22" t="str">
        <f>IF(DATOS_FORMS!BC179="","",IFERROR(VLOOKUP(TRIM(DATOS_FORMS!BC179),ESCALAS!$A$46:$B$49,2,0),"?"))</f>
        <v/>
      </c>
      <c r="BD179" s="22" t="str">
        <f>IF(DATOS_FORMS!BD179="","",IFERROR(VLOOKUP(TRIM(DATOS_FORMS!BD179),ESCALAS!$A$46:$B$49,2,0),"?"))</f>
        <v/>
      </c>
      <c r="BE179" s="22" t="str">
        <f>IF(DATOS_FORMS!BE179="","",IFERROR(VLOOKUP(TRIM(DATOS_FORMS!BE179),ESCALAS!$A$46:$B$49,2,0),"?"))</f>
        <v/>
      </c>
      <c r="BF179" s="22" t="str">
        <f>IF(DATOS_FORMS!BF179="","",IFERROR(VLOOKUP(TRIM(DATOS_FORMS!BF179),ESCALAS!$A$46:$B$49,2,0),"?"))</f>
        <v/>
      </c>
      <c r="BG179" s="22" t="str">
        <f>IF(DATOS_FORMS!BG179="","",IFERROR(VLOOKUP(TRIM(DATOS_FORMS!BG179),ESCALAS!$A$46:$B$49,2,0),"?"))</f>
        <v/>
      </c>
      <c r="BH179" s="22" t="str">
        <f>IF(DATOS_FORMS!BH179="","",IFERROR(VLOOKUP(TRIM(DATOS_FORMS!BH179),ESCALAS!$A$46:$B$49,2,0),"?"))</f>
        <v/>
      </c>
      <c r="BI179" s="22" t="str">
        <f>IF(DATOS_FORMS!BI179="","",IFERROR(VLOOKUP(TRIM(DATOS_FORMS!BI179),ESCALAS!$A$46:$B$49,2,0),"?"))</f>
        <v/>
      </c>
      <c r="BJ179" s="22" t="str">
        <f>IF(DATOS_FORMS!BJ179="","",IFERROR(VLOOKUP(TRIM(DATOS_FORMS!BJ179),ESCALAS!$A$46:$B$49,2,0),"?"))</f>
        <v/>
      </c>
    </row>
    <row r="180" spans="1:62" x14ac:dyDescent="0.25">
      <c r="A180" s="22" t="str">
        <f>IF(DATOS_FORMS!B180="","",ROW()-1)</f>
        <v/>
      </c>
      <c r="B180" s="22" t="str">
        <f>IF(DATOS_FORMS!B180="","",IFERROR(VALUE(TRIM(DATOS_FORMS!B180)),IFERROR(VALUE(LEFT(TRIM(DATOS_FORMS!B180),FIND(" ",TRIM(DATOS_FORMS!B180)&amp;" ")-1)),"?")))</f>
        <v/>
      </c>
      <c r="C180" s="22" t="str">
        <f>IF(DATOS_FORMS!C180="","",IFERROR(VLOOKUP(TRIM(DATOS_FORMS!C180),ESCALAS!$A$54:$B$55,2,0),"?"))</f>
        <v/>
      </c>
      <c r="D180" s="22" t="str">
        <f>IF(DATOS_FORMS!D180="","",IFERROR(VLOOKUP(TRIM(DATOS_FORMS!D180),ESCALAS!$A$67:$B$68,2,0),"?"))</f>
        <v/>
      </c>
      <c r="E180" s="23" t="str">
        <f>IF(DATOS_FORMS!E180="","",DATOS_FORMS!E180)</f>
        <v/>
      </c>
      <c r="F180" s="23" t="str">
        <f>IF(DATOS_FORMS!F180="","",DATOS_FORMS!F180)</f>
        <v/>
      </c>
      <c r="G180" s="22" t="str">
        <f>IF(DATOS_FORMS!G180="","",IFERROR(VLOOKUP(TRIM(DATOS_FORMS!G180),ESCALAS!$A$60:$B$62,2,0),"?"))</f>
        <v/>
      </c>
      <c r="H180" s="23" t="str">
        <f>IF(DATOS_FORMS!H180="","",DATOS_FORMS!H180)</f>
        <v/>
      </c>
      <c r="I180" s="22" t="str">
        <f>IF(DATOS_FORMS!I180="","",IFERROR(VLOOKUP(TRIM(DATOS_FORMS!I180),ESCALAS!$A$60:$B$62,2,0),"?"))</f>
        <v/>
      </c>
      <c r="J180" s="22" t="str">
        <f>IF(DATOS_FORMS!J180="","",IFERROR(VLOOKUP(TRIM(DATOS_FORMS!J180),ESCALAS!$A$73:$B$86,2,0),7))</f>
        <v/>
      </c>
      <c r="K180" s="22" t="str">
        <f>IF(DATOS_FORMS!K180="","",IFERROR(VLOOKUP(TRIM(DATOS_FORMS!K180),ESCALAS!$A$6:$B$12,2,0),"?"))</f>
        <v/>
      </c>
      <c r="L180" s="22" t="str">
        <f>IF(DATOS_FORMS!L180="","",IFERROR(VLOOKUP(TRIM(DATOS_FORMS!L180),ESCALAS!$A$6:$B$12,2,0),"?"))</f>
        <v/>
      </c>
      <c r="M180" s="22" t="str">
        <f>IF(DATOS_FORMS!M180="","",IFERROR(VLOOKUP(TRIM(DATOS_FORMS!M180),ESCALAS!$A$6:$B$12,2,0),"?"))</f>
        <v/>
      </c>
      <c r="N180" s="22" t="str">
        <f>IF(DATOS_FORMS!N180="","",IFERROR(VLOOKUP(TRIM(DATOS_FORMS!N180),ESCALAS!$A$6:$B$12,2,0),"?"))</f>
        <v/>
      </c>
      <c r="O180" s="22" t="str">
        <f>IF(DATOS_FORMS!O180="","",IFERROR(VLOOKUP(TRIM(DATOS_FORMS!O180),ESCALAS!$A$6:$B$12,2,0),"?"))</f>
        <v/>
      </c>
      <c r="P180" s="22" t="str">
        <f>IF(DATOS_FORMS!P180="","",IFERROR(VLOOKUP(TRIM(DATOS_FORMS!P180),ESCALAS!$A$6:$B$12,2,0),"?"))</f>
        <v/>
      </c>
      <c r="Q180" s="22" t="str">
        <f>IF(DATOS_FORMS!Q180="","",IFERROR(VLOOKUP(TRIM(DATOS_FORMS!Q180),ESCALAS!$A$6:$B$12,2,0),"?"))</f>
        <v/>
      </c>
      <c r="R180" s="22" t="str">
        <f>IF(DATOS_FORMS!R180="","",IFERROR(VLOOKUP(TRIM(DATOS_FORMS!R180),ESCALAS!$A$6:$B$12,2,0),"?"))</f>
        <v/>
      </c>
      <c r="S180" s="22" t="str">
        <f>IF(DATOS_FORMS!S180="","",IFERROR(VLOOKUP(TRIM(DATOS_FORMS!S180),ESCALAS!$A$6:$B$12,2,0),"?"))</f>
        <v/>
      </c>
      <c r="T180" s="22" t="str">
        <f>IF(DATOS_FORMS!T180="","",IFERROR(VLOOKUP(TRIM(DATOS_FORMS!T180),ESCALAS!$A$6:$B$12,2,0),"?"))</f>
        <v/>
      </c>
      <c r="U180" s="22" t="str">
        <f>IF(DATOS_FORMS!U180="","",IFERROR(VLOOKUP(TRIM(DATOS_FORMS!U180),ESCALAS!$A$17:$B$20,2,0),"?"))</f>
        <v/>
      </c>
      <c r="V180" s="22" t="str">
        <f>IF(DATOS_FORMS!V180="","",IFERROR(VLOOKUP(TRIM(DATOS_FORMS!V180),ESCALAS!$A$17:$B$20,2,0),"?"))</f>
        <v/>
      </c>
      <c r="W180" s="22" t="str">
        <f>IF(DATOS_FORMS!W180="","",IFERROR(VLOOKUP(TRIM(DATOS_FORMS!W180),ESCALAS!$A$17:$B$20,2,0),"?"))</f>
        <v/>
      </c>
      <c r="X180" s="22" t="str">
        <f>IF(DATOS_FORMS!X180="","",IFERROR(VLOOKUP(TRIM(DATOS_FORMS!X180),ESCALAS!$A$17:$B$20,2,0),"?"))</f>
        <v/>
      </c>
      <c r="Y180" s="22" t="str">
        <f>IF(DATOS_FORMS!Y180="","",IFERROR(VLOOKUP(TRIM(DATOS_FORMS!Y180),ESCALAS!$A$17:$B$20,2,0),"?"))</f>
        <v/>
      </c>
      <c r="Z180" s="22" t="str">
        <f>IF(DATOS_FORMS!Z180="","",IFERROR(VLOOKUP(TRIM(DATOS_FORMS!Z180),ESCALAS!$A$17:$B$20,2,0),"?"))</f>
        <v/>
      </c>
      <c r="AA180" s="22" t="str">
        <f>IF(DATOS_FORMS!AA180="","",IFERROR(VLOOKUP(TRIM(DATOS_FORMS!AA180),ESCALAS!$A$17:$B$20,2,0),"?"))</f>
        <v/>
      </c>
      <c r="AB180" s="22" t="str">
        <f>IF(DATOS_FORMS!AB180="","",IFERROR(VLOOKUP(TRIM(DATOS_FORMS!AB180),ESCALAS!$A$17:$B$20,2,0),"?"))</f>
        <v/>
      </c>
      <c r="AC180" s="22" t="str">
        <f>IF(DATOS_FORMS!AC180="","",IFERROR(VLOOKUP(TRIM(DATOS_FORMS!AC180),ESCALAS!$A$25:$B$30,2,0),"?"))</f>
        <v/>
      </c>
      <c r="AD180" s="22" t="str">
        <f>IF(DATOS_FORMS!AD180="","",IFERROR(VLOOKUP(TRIM(DATOS_FORMS!AD180),ESCALAS!$A$25:$B$30,2,0),"?"))</f>
        <v/>
      </c>
      <c r="AE180" s="22" t="str">
        <f>IF(DATOS_FORMS!AE180="","",IFERROR(VLOOKUP(TRIM(DATOS_FORMS!AE180),ESCALAS!$A$25:$B$30,2,0),"?"))</f>
        <v/>
      </c>
      <c r="AF180" s="22" t="str">
        <f>IF(DATOS_FORMS!AF180="","",IFERROR(VLOOKUP(TRIM(DATOS_FORMS!AF180),ESCALAS!$A$25:$B$30,2,0),"?"))</f>
        <v/>
      </c>
      <c r="AG180" s="22" t="str">
        <f>IF(DATOS_FORMS!AG180="","",IFERROR(VLOOKUP(TRIM(DATOS_FORMS!AG180),ESCALAS!$A$25:$B$30,2,0),"?"))</f>
        <v/>
      </c>
      <c r="AH180" s="22" t="str">
        <f>IF(DATOS_FORMS!AH180="","",IFERROR(VLOOKUP(TRIM(DATOS_FORMS!AH180),ESCALAS!$A$25:$B$30,2,0),"?"))</f>
        <v/>
      </c>
      <c r="AI180" s="22" t="str">
        <f>IF(DATOS_FORMS!AI180="","",IFERROR(VLOOKUP(TRIM(DATOS_FORMS!AI180),ESCALAS!$A$25:$B$30,2,0),"?"))</f>
        <v/>
      </c>
      <c r="AJ180" s="22" t="str">
        <f>IF(DATOS_FORMS!AJ180="","",IFERROR(VLOOKUP(TRIM(DATOS_FORMS!AJ180),ESCALAS!$A$25:$B$30,2,0),"?"))</f>
        <v/>
      </c>
      <c r="AK180" s="22" t="str">
        <f>IF(DATOS_FORMS!AK180="","",IFERROR(VLOOKUP(TRIM(DATOS_FORMS!AK180),ESCALAS!$A$25:$B$30,2,0),"?"))</f>
        <v/>
      </c>
      <c r="AL180" s="22" t="str">
        <f>IF(DATOS_FORMS!AL180="","",IFERROR(VLOOKUP(TRIM(DATOS_FORMS!AL180),ESCALAS!$A$25:$B$30,2,0),"?"))</f>
        <v/>
      </c>
      <c r="AM180" s="22" t="str">
        <f>IF(DATOS_FORMS!AM180="","",IFERROR(VLOOKUP(TRIM(DATOS_FORMS!AM180),ESCALAS!$A$35:$B$41,2,0),"?"))</f>
        <v/>
      </c>
      <c r="AN180" s="22" t="str">
        <f>IF(DATOS_FORMS!AN180="","",IFERROR(VLOOKUP(TRIM(DATOS_FORMS!AN180),ESCALAS!$A$35:$B$41,2,0),"?"))</f>
        <v/>
      </c>
      <c r="AO180" s="22" t="str">
        <f>IF(DATOS_FORMS!AO180="","",IFERROR(VLOOKUP(TRIM(DATOS_FORMS!AO180),ESCALAS!$A$35:$B$41,2,0),"?"))</f>
        <v/>
      </c>
      <c r="AP180" s="22" t="str">
        <f>IF(DATOS_FORMS!AP180="","",IFERROR(VLOOKUP(TRIM(DATOS_FORMS!AP180),ESCALAS!$A$35:$B$41,2,0),"?"))</f>
        <v/>
      </c>
      <c r="AQ180" s="22" t="str">
        <f>IF(DATOS_FORMS!AQ180="","",IFERROR(VLOOKUP(TRIM(DATOS_FORMS!AQ180),ESCALAS!$A$35:$B$41,2,0),"?"))</f>
        <v/>
      </c>
      <c r="AR180" s="22" t="str">
        <f>IF(DATOS_FORMS!AR180="","",IFERROR(VLOOKUP(TRIM(DATOS_FORMS!AR180),ESCALAS!$A$35:$B$41,2,0),"?"))</f>
        <v/>
      </c>
      <c r="AS180" s="22" t="str">
        <f>IF(DATOS_FORMS!AS180="","",IFERROR(VLOOKUP(TRIM(DATOS_FORMS!AS180),ESCALAS!$A$35:$B$41,2,0),"?"))</f>
        <v/>
      </c>
      <c r="AT180" s="22" t="str">
        <f>IF(DATOS_FORMS!AT180="","",IFERROR(VLOOKUP(TRIM(DATOS_FORMS!AT180),ESCALAS!$A$35:$B$41,2,0),"?"))</f>
        <v/>
      </c>
      <c r="AU180" s="22" t="str">
        <f>IF(DATOS_FORMS!AU180="","",IFERROR(VLOOKUP(TRIM(DATOS_FORMS!AU180),ESCALAS!$A$35:$B$41,2,0),"?"))</f>
        <v/>
      </c>
      <c r="AV180" s="22" t="str">
        <f>IF(DATOS_FORMS!AV180="","",IFERROR(VLOOKUP(TRIM(DATOS_FORMS!AV180),ESCALAS!$A$46:$B$49,2,0),"?"))</f>
        <v/>
      </c>
      <c r="AW180" s="22" t="str">
        <f>IF(DATOS_FORMS!AW180="","",IFERROR(VLOOKUP(TRIM(DATOS_FORMS!AW180),ESCALAS!$A$46:$B$49,2,0),"?"))</f>
        <v/>
      </c>
      <c r="AX180" s="22" t="str">
        <f>IF(DATOS_FORMS!AX180="","",IFERROR(VLOOKUP(TRIM(DATOS_FORMS!AX180),ESCALAS!$A$46:$B$49,2,0),"?"))</f>
        <v/>
      </c>
      <c r="AY180" s="22" t="str">
        <f>IF(DATOS_FORMS!AY180="","",IFERROR(VLOOKUP(TRIM(DATOS_FORMS!AY180),ESCALAS!$A$46:$B$49,2,0),"?"))</f>
        <v/>
      </c>
      <c r="AZ180" s="22" t="str">
        <f>IF(DATOS_FORMS!AZ180="","",IFERROR(VLOOKUP(TRIM(DATOS_FORMS!AZ180),ESCALAS!$A$46:$B$49,2,0),"?"))</f>
        <v/>
      </c>
      <c r="BA180" s="22" t="str">
        <f>IF(DATOS_FORMS!BA180="","",IFERROR(VLOOKUP(TRIM(DATOS_FORMS!BA180),ESCALAS!$A$46:$B$49,2,0),"?"))</f>
        <v/>
      </c>
      <c r="BB180" s="22" t="str">
        <f>IF(DATOS_FORMS!BB180="","",IFERROR(VLOOKUP(TRIM(DATOS_FORMS!BB180),ESCALAS!$A$46:$B$49,2,0),"?"))</f>
        <v/>
      </c>
      <c r="BC180" s="22" t="str">
        <f>IF(DATOS_FORMS!BC180="","",IFERROR(VLOOKUP(TRIM(DATOS_FORMS!BC180),ESCALAS!$A$46:$B$49,2,0),"?"))</f>
        <v/>
      </c>
      <c r="BD180" s="22" t="str">
        <f>IF(DATOS_FORMS!BD180="","",IFERROR(VLOOKUP(TRIM(DATOS_FORMS!BD180),ESCALAS!$A$46:$B$49,2,0),"?"))</f>
        <v/>
      </c>
      <c r="BE180" s="22" t="str">
        <f>IF(DATOS_FORMS!BE180="","",IFERROR(VLOOKUP(TRIM(DATOS_FORMS!BE180),ESCALAS!$A$46:$B$49,2,0),"?"))</f>
        <v/>
      </c>
      <c r="BF180" s="22" t="str">
        <f>IF(DATOS_FORMS!BF180="","",IFERROR(VLOOKUP(TRIM(DATOS_FORMS!BF180),ESCALAS!$A$46:$B$49,2,0),"?"))</f>
        <v/>
      </c>
      <c r="BG180" s="22" t="str">
        <f>IF(DATOS_FORMS!BG180="","",IFERROR(VLOOKUP(TRIM(DATOS_FORMS!BG180),ESCALAS!$A$46:$B$49,2,0),"?"))</f>
        <v/>
      </c>
      <c r="BH180" s="22" t="str">
        <f>IF(DATOS_FORMS!BH180="","",IFERROR(VLOOKUP(TRIM(DATOS_FORMS!BH180),ESCALAS!$A$46:$B$49,2,0),"?"))</f>
        <v/>
      </c>
      <c r="BI180" s="22" t="str">
        <f>IF(DATOS_FORMS!BI180="","",IFERROR(VLOOKUP(TRIM(DATOS_FORMS!BI180),ESCALAS!$A$46:$B$49,2,0),"?"))</f>
        <v/>
      </c>
      <c r="BJ180" s="22" t="str">
        <f>IF(DATOS_FORMS!BJ180="","",IFERROR(VLOOKUP(TRIM(DATOS_FORMS!BJ180),ESCALAS!$A$46:$B$49,2,0),"?"))</f>
        <v/>
      </c>
    </row>
    <row r="181" spans="1:62" x14ac:dyDescent="0.25">
      <c r="A181" s="22" t="str">
        <f>IF(DATOS_FORMS!B181="","",ROW()-1)</f>
        <v/>
      </c>
      <c r="B181" s="22" t="str">
        <f>IF(DATOS_FORMS!B181="","",IFERROR(VALUE(TRIM(DATOS_FORMS!B181)),IFERROR(VALUE(LEFT(TRIM(DATOS_FORMS!B181),FIND(" ",TRIM(DATOS_FORMS!B181)&amp;" ")-1)),"?")))</f>
        <v/>
      </c>
      <c r="C181" s="22" t="str">
        <f>IF(DATOS_FORMS!C181="","",IFERROR(VLOOKUP(TRIM(DATOS_FORMS!C181),ESCALAS!$A$54:$B$55,2,0),"?"))</f>
        <v/>
      </c>
      <c r="D181" s="22" t="str">
        <f>IF(DATOS_FORMS!D181="","",IFERROR(VLOOKUP(TRIM(DATOS_FORMS!D181),ESCALAS!$A$67:$B$68,2,0),"?"))</f>
        <v/>
      </c>
      <c r="E181" s="23" t="str">
        <f>IF(DATOS_FORMS!E181="","",DATOS_FORMS!E181)</f>
        <v/>
      </c>
      <c r="F181" s="23" t="str">
        <f>IF(DATOS_FORMS!F181="","",DATOS_FORMS!F181)</f>
        <v/>
      </c>
      <c r="G181" s="22" t="str">
        <f>IF(DATOS_FORMS!G181="","",IFERROR(VLOOKUP(TRIM(DATOS_FORMS!G181),ESCALAS!$A$60:$B$62,2,0),"?"))</f>
        <v/>
      </c>
      <c r="H181" s="23" t="str">
        <f>IF(DATOS_FORMS!H181="","",DATOS_FORMS!H181)</f>
        <v/>
      </c>
      <c r="I181" s="22" t="str">
        <f>IF(DATOS_FORMS!I181="","",IFERROR(VLOOKUP(TRIM(DATOS_FORMS!I181),ESCALAS!$A$60:$B$62,2,0),"?"))</f>
        <v/>
      </c>
      <c r="J181" s="22" t="str">
        <f>IF(DATOS_FORMS!J181="","",IFERROR(VLOOKUP(TRIM(DATOS_FORMS!J181),ESCALAS!$A$73:$B$86,2,0),7))</f>
        <v/>
      </c>
      <c r="K181" s="22" t="str">
        <f>IF(DATOS_FORMS!K181="","",IFERROR(VLOOKUP(TRIM(DATOS_FORMS!K181),ESCALAS!$A$6:$B$12,2,0),"?"))</f>
        <v/>
      </c>
      <c r="L181" s="22" t="str">
        <f>IF(DATOS_FORMS!L181="","",IFERROR(VLOOKUP(TRIM(DATOS_FORMS!L181),ESCALAS!$A$6:$B$12,2,0),"?"))</f>
        <v/>
      </c>
      <c r="M181" s="22" t="str">
        <f>IF(DATOS_FORMS!M181="","",IFERROR(VLOOKUP(TRIM(DATOS_FORMS!M181),ESCALAS!$A$6:$B$12,2,0),"?"))</f>
        <v/>
      </c>
      <c r="N181" s="22" t="str">
        <f>IF(DATOS_FORMS!N181="","",IFERROR(VLOOKUP(TRIM(DATOS_FORMS!N181),ESCALAS!$A$6:$B$12,2,0),"?"))</f>
        <v/>
      </c>
      <c r="O181" s="22" t="str">
        <f>IF(DATOS_FORMS!O181="","",IFERROR(VLOOKUP(TRIM(DATOS_FORMS!O181),ESCALAS!$A$6:$B$12,2,0),"?"))</f>
        <v/>
      </c>
      <c r="P181" s="22" t="str">
        <f>IF(DATOS_FORMS!P181="","",IFERROR(VLOOKUP(TRIM(DATOS_FORMS!P181),ESCALAS!$A$6:$B$12,2,0),"?"))</f>
        <v/>
      </c>
      <c r="Q181" s="22" t="str">
        <f>IF(DATOS_FORMS!Q181="","",IFERROR(VLOOKUP(TRIM(DATOS_FORMS!Q181),ESCALAS!$A$6:$B$12,2,0),"?"))</f>
        <v/>
      </c>
      <c r="R181" s="22" t="str">
        <f>IF(DATOS_FORMS!R181="","",IFERROR(VLOOKUP(TRIM(DATOS_FORMS!R181),ESCALAS!$A$6:$B$12,2,0),"?"))</f>
        <v/>
      </c>
      <c r="S181" s="22" t="str">
        <f>IF(DATOS_FORMS!S181="","",IFERROR(VLOOKUP(TRIM(DATOS_FORMS!S181),ESCALAS!$A$6:$B$12,2,0),"?"))</f>
        <v/>
      </c>
      <c r="T181" s="22" t="str">
        <f>IF(DATOS_FORMS!T181="","",IFERROR(VLOOKUP(TRIM(DATOS_FORMS!T181),ESCALAS!$A$6:$B$12,2,0),"?"))</f>
        <v/>
      </c>
      <c r="U181" s="22" t="str">
        <f>IF(DATOS_FORMS!U181="","",IFERROR(VLOOKUP(TRIM(DATOS_FORMS!U181),ESCALAS!$A$17:$B$20,2,0),"?"))</f>
        <v/>
      </c>
      <c r="V181" s="22" t="str">
        <f>IF(DATOS_FORMS!V181="","",IFERROR(VLOOKUP(TRIM(DATOS_FORMS!V181),ESCALAS!$A$17:$B$20,2,0),"?"))</f>
        <v/>
      </c>
      <c r="W181" s="22" t="str">
        <f>IF(DATOS_FORMS!W181="","",IFERROR(VLOOKUP(TRIM(DATOS_FORMS!W181),ESCALAS!$A$17:$B$20,2,0),"?"))</f>
        <v/>
      </c>
      <c r="X181" s="22" t="str">
        <f>IF(DATOS_FORMS!X181="","",IFERROR(VLOOKUP(TRIM(DATOS_FORMS!X181),ESCALAS!$A$17:$B$20,2,0),"?"))</f>
        <v/>
      </c>
      <c r="Y181" s="22" t="str">
        <f>IF(DATOS_FORMS!Y181="","",IFERROR(VLOOKUP(TRIM(DATOS_FORMS!Y181),ESCALAS!$A$17:$B$20,2,0),"?"))</f>
        <v/>
      </c>
      <c r="Z181" s="22" t="str">
        <f>IF(DATOS_FORMS!Z181="","",IFERROR(VLOOKUP(TRIM(DATOS_FORMS!Z181),ESCALAS!$A$17:$B$20,2,0),"?"))</f>
        <v/>
      </c>
      <c r="AA181" s="22" t="str">
        <f>IF(DATOS_FORMS!AA181="","",IFERROR(VLOOKUP(TRIM(DATOS_FORMS!AA181),ESCALAS!$A$17:$B$20,2,0),"?"))</f>
        <v/>
      </c>
      <c r="AB181" s="22" t="str">
        <f>IF(DATOS_FORMS!AB181="","",IFERROR(VLOOKUP(TRIM(DATOS_FORMS!AB181),ESCALAS!$A$17:$B$20,2,0),"?"))</f>
        <v/>
      </c>
      <c r="AC181" s="22" t="str">
        <f>IF(DATOS_FORMS!AC181="","",IFERROR(VLOOKUP(TRIM(DATOS_FORMS!AC181),ESCALAS!$A$25:$B$30,2,0),"?"))</f>
        <v/>
      </c>
      <c r="AD181" s="22" t="str">
        <f>IF(DATOS_FORMS!AD181="","",IFERROR(VLOOKUP(TRIM(DATOS_FORMS!AD181),ESCALAS!$A$25:$B$30,2,0),"?"))</f>
        <v/>
      </c>
      <c r="AE181" s="22" t="str">
        <f>IF(DATOS_FORMS!AE181="","",IFERROR(VLOOKUP(TRIM(DATOS_FORMS!AE181),ESCALAS!$A$25:$B$30,2,0),"?"))</f>
        <v/>
      </c>
      <c r="AF181" s="22" t="str">
        <f>IF(DATOS_FORMS!AF181="","",IFERROR(VLOOKUP(TRIM(DATOS_FORMS!AF181),ESCALAS!$A$25:$B$30,2,0),"?"))</f>
        <v/>
      </c>
      <c r="AG181" s="22" t="str">
        <f>IF(DATOS_FORMS!AG181="","",IFERROR(VLOOKUP(TRIM(DATOS_FORMS!AG181),ESCALAS!$A$25:$B$30,2,0),"?"))</f>
        <v/>
      </c>
      <c r="AH181" s="22" t="str">
        <f>IF(DATOS_FORMS!AH181="","",IFERROR(VLOOKUP(TRIM(DATOS_FORMS!AH181),ESCALAS!$A$25:$B$30,2,0),"?"))</f>
        <v/>
      </c>
      <c r="AI181" s="22" t="str">
        <f>IF(DATOS_FORMS!AI181="","",IFERROR(VLOOKUP(TRIM(DATOS_FORMS!AI181),ESCALAS!$A$25:$B$30,2,0),"?"))</f>
        <v/>
      </c>
      <c r="AJ181" s="22" t="str">
        <f>IF(DATOS_FORMS!AJ181="","",IFERROR(VLOOKUP(TRIM(DATOS_FORMS!AJ181),ESCALAS!$A$25:$B$30,2,0),"?"))</f>
        <v/>
      </c>
      <c r="AK181" s="22" t="str">
        <f>IF(DATOS_FORMS!AK181="","",IFERROR(VLOOKUP(TRIM(DATOS_FORMS!AK181),ESCALAS!$A$25:$B$30,2,0),"?"))</f>
        <v/>
      </c>
      <c r="AL181" s="22" t="str">
        <f>IF(DATOS_FORMS!AL181="","",IFERROR(VLOOKUP(TRIM(DATOS_FORMS!AL181),ESCALAS!$A$25:$B$30,2,0),"?"))</f>
        <v/>
      </c>
      <c r="AM181" s="22" t="str">
        <f>IF(DATOS_FORMS!AM181="","",IFERROR(VLOOKUP(TRIM(DATOS_FORMS!AM181),ESCALAS!$A$35:$B$41,2,0),"?"))</f>
        <v/>
      </c>
      <c r="AN181" s="22" t="str">
        <f>IF(DATOS_FORMS!AN181="","",IFERROR(VLOOKUP(TRIM(DATOS_FORMS!AN181),ESCALAS!$A$35:$B$41,2,0),"?"))</f>
        <v/>
      </c>
      <c r="AO181" s="22" t="str">
        <f>IF(DATOS_FORMS!AO181="","",IFERROR(VLOOKUP(TRIM(DATOS_FORMS!AO181),ESCALAS!$A$35:$B$41,2,0),"?"))</f>
        <v/>
      </c>
      <c r="AP181" s="22" t="str">
        <f>IF(DATOS_FORMS!AP181="","",IFERROR(VLOOKUP(TRIM(DATOS_FORMS!AP181),ESCALAS!$A$35:$B$41,2,0),"?"))</f>
        <v/>
      </c>
      <c r="AQ181" s="22" t="str">
        <f>IF(DATOS_FORMS!AQ181="","",IFERROR(VLOOKUP(TRIM(DATOS_FORMS!AQ181),ESCALAS!$A$35:$B$41,2,0),"?"))</f>
        <v/>
      </c>
      <c r="AR181" s="22" t="str">
        <f>IF(DATOS_FORMS!AR181="","",IFERROR(VLOOKUP(TRIM(DATOS_FORMS!AR181),ESCALAS!$A$35:$B$41,2,0),"?"))</f>
        <v/>
      </c>
      <c r="AS181" s="22" t="str">
        <f>IF(DATOS_FORMS!AS181="","",IFERROR(VLOOKUP(TRIM(DATOS_FORMS!AS181),ESCALAS!$A$35:$B$41,2,0),"?"))</f>
        <v/>
      </c>
      <c r="AT181" s="22" t="str">
        <f>IF(DATOS_FORMS!AT181="","",IFERROR(VLOOKUP(TRIM(DATOS_FORMS!AT181),ESCALAS!$A$35:$B$41,2,0),"?"))</f>
        <v/>
      </c>
      <c r="AU181" s="22" t="str">
        <f>IF(DATOS_FORMS!AU181="","",IFERROR(VLOOKUP(TRIM(DATOS_FORMS!AU181),ESCALAS!$A$35:$B$41,2,0),"?"))</f>
        <v/>
      </c>
      <c r="AV181" s="22" t="str">
        <f>IF(DATOS_FORMS!AV181="","",IFERROR(VLOOKUP(TRIM(DATOS_FORMS!AV181),ESCALAS!$A$46:$B$49,2,0),"?"))</f>
        <v/>
      </c>
      <c r="AW181" s="22" t="str">
        <f>IF(DATOS_FORMS!AW181="","",IFERROR(VLOOKUP(TRIM(DATOS_FORMS!AW181),ESCALAS!$A$46:$B$49,2,0),"?"))</f>
        <v/>
      </c>
      <c r="AX181" s="22" t="str">
        <f>IF(DATOS_FORMS!AX181="","",IFERROR(VLOOKUP(TRIM(DATOS_FORMS!AX181),ESCALAS!$A$46:$B$49,2,0),"?"))</f>
        <v/>
      </c>
      <c r="AY181" s="22" t="str">
        <f>IF(DATOS_FORMS!AY181="","",IFERROR(VLOOKUP(TRIM(DATOS_FORMS!AY181),ESCALAS!$A$46:$B$49,2,0),"?"))</f>
        <v/>
      </c>
      <c r="AZ181" s="22" t="str">
        <f>IF(DATOS_FORMS!AZ181="","",IFERROR(VLOOKUP(TRIM(DATOS_FORMS!AZ181),ESCALAS!$A$46:$B$49,2,0),"?"))</f>
        <v/>
      </c>
      <c r="BA181" s="22" t="str">
        <f>IF(DATOS_FORMS!BA181="","",IFERROR(VLOOKUP(TRIM(DATOS_FORMS!BA181),ESCALAS!$A$46:$B$49,2,0),"?"))</f>
        <v/>
      </c>
      <c r="BB181" s="22" t="str">
        <f>IF(DATOS_FORMS!BB181="","",IFERROR(VLOOKUP(TRIM(DATOS_FORMS!BB181),ESCALAS!$A$46:$B$49,2,0),"?"))</f>
        <v/>
      </c>
      <c r="BC181" s="22" t="str">
        <f>IF(DATOS_FORMS!BC181="","",IFERROR(VLOOKUP(TRIM(DATOS_FORMS!BC181),ESCALAS!$A$46:$B$49,2,0),"?"))</f>
        <v/>
      </c>
      <c r="BD181" s="22" t="str">
        <f>IF(DATOS_FORMS!BD181="","",IFERROR(VLOOKUP(TRIM(DATOS_FORMS!BD181),ESCALAS!$A$46:$B$49,2,0),"?"))</f>
        <v/>
      </c>
      <c r="BE181" s="22" t="str">
        <f>IF(DATOS_FORMS!BE181="","",IFERROR(VLOOKUP(TRIM(DATOS_FORMS!BE181),ESCALAS!$A$46:$B$49,2,0),"?"))</f>
        <v/>
      </c>
      <c r="BF181" s="22" t="str">
        <f>IF(DATOS_FORMS!BF181="","",IFERROR(VLOOKUP(TRIM(DATOS_FORMS!BF181),ESCALAS!$A$46:$B$49,2,0),"?"))</f>
        <v/>
      </c>
      <c r="BG181" s="22" t="str">
        <f>IF(DATOS_FORMS!BG181="","",IFERROR(VLOOKUP(TRIM(DATOS_FORMS!BG181),ESCALAS!$A$46:$B$49,2,0),"?"))</f>
        <v/>
      </c>
      <c r="BH181" s="22" t="str">
        <f>IF(DATOS_FORMS!BH181="","",IFERROR(VLOOKUP(TRIM(DATOS_FORMS!BH181),ESCALAS!$A$46:$B$49,2,0),"?"))</f>
        <v/>
      </c>
      <c r="BI181" s="22" t="str">
        <f>IF(DATOS_FORMS!BI181="","",IFERROR(VLOOKUP(TRIM(DATOS_FORMS!BI181),ESCALAS!$A$46:$B$49,2,0),"?"))</f>
        <v/>
      </c>
      <c r="BJ181" s="22" t="str">
        <f>IF(DATOS_FORMS!BJ181="","",IFERROR(VLOOKUP(TRIM(DATOS_FORMS!BJ181),ESCALAS!$A$46:$B$49,2,0),"?"))</f>
        <v/>
      </c>
    </row>
    <row r="182" spans="1:62" x14ac:dyDescent="0.25">
      <c r="A182" s="22" t="str">
        <f>IF(DATOS_FORMS!B182="","",ROW()-1)</f>
        <v/>
      </c>
      <c r="B182" s="22" t="str">
        <f>IF(DATOS_FORMS!B182="","",IFERROR(VALUE(TRIM(DATOS_FORMS!B182)),IFERROR(VALUE(LEFT(TRIM(DATOS_FORMS!B182),FIND(" ",TRIM(DATOS_FORMS!B182)&amp;" ")-1)),"?")))</f>
        <v/>
      </c>
      <c r="C182" s="22" t="str">
        <f>IF(DATOS_FORMS!C182="","",IFERROR(VLOOKUP(TRIM(DATOS_FORMS!C182),ESCALAS!$A$54:$B$55,2,0),"?"))</f>
        <v/>
      </c>
      <c r="D182" s="22" t="str">
        <f>IF(DATOS_FORMS!D182="","",IFERROR(VLOOKUP(TRIM(DATOS_FORMS!D182),ESCALAS!$A$67:$B$68,2,0),"?"))</f>
        <v/>
      </c>
      <c r="E182" s="23" t="str">
        <f>IF(DATOS_FORMS!E182="","",DATOS_FORMS!E182)</f>
        <v/>
      </c>
      <c r="F182" s="23" t="str">
        <f>IF(DATOS_FORMS!F182="","",DATOS_FORMS!F182)</f>
        <v/>
      </c>
      <c r="G182" s="22" t="str">
        <f>IF(DATOS_FORMS!G182="","",IFERROR(VLOOKUP(TRIM(DATOS_FORMS!G182),ESCALAS!$A$60:$B$62,2,0),"?"))</f>
        <v/>
      </c>
      <c r="H182" s="23" t="str">
        <f>IF(DATOS_FORMS!H182="","",DATOS_FORMS!H182)</f>
        <v/>
      </c>
      <c r="I182" s="22" t="str">
        <f>IF(DATOS_FORMS!I182="","",IFERROR(VLOOKUP(TRIM(DATOS_FORMS!I182),ESCALAS!$A$60:$B$62,2,0),"?"))</f>
        <v/>
      </c>
      <c r="J182" s="22" t="str">
        <f>IF(DATOS_FORMS!J182="","",IFERROR(VLOOKUP(TRIM(DATOS_FORMS!J182),ESCALAS!$A$73:$B$86,2,0),7))</f>
        <v/>
      </c>
      <c r="K182" s="22" t="str">
        <f>IF(DATOS_FORMS!K182="","",IFERROR(VLOOKUP(TRIM(DATOS_FORMS!K182),ESCALAS!$A$6:$B$12,2,0),"?"))</f>
        <v/>
      </c>
      <c r="L182" s="22" t="str">
        <f>IF(DATOS_FORMS!L182="","",IFERROR(VLOOKUP(TRIM(DATOS_FORMS!L182),ESCALAS!$A$6:$B$12,2,0),"?"))</f>
        <v/>
      </c>
      <c r="M182" s="22" t="str">
        <f>IF(DATOS_FORMS!M182="","",IFERROR(VLOOKUP(TRIM(DATOS_FORMS!M182),ESCALAS!$A$6:$B$12,2,0),"?"))</f>
        <v/>
      </c>
      <c r="N182" s="22" t="str">
        <f>IF(DATOS_FORMS!N182="","",IFERROR(VLOOKUP(TRIM(DATOS_FORMS!N182),ESCALAS!$A$6:$B$12,2,0),"?"))</f>
        <v/>
      </c>
      <c r="O182" s="22" t="str">
        <f>IF(DATOS_FORMS!O182="","",IFERROR(VLOOKUP(TRIM(DATOS_FORMS!O182),ESCALAS!$A$6:$B$12,2,0),"?"))</f>
        <v/>
      </c>
      <c r="P182" s="22" t="str">
        <f>IF(DATOS_FORMS!P182="","",IFERROR(VLOOKUP(TRIM(DATOS_FORMS!P182),ESCALAS!$A$6:$B$12,2,0),"?"))</f>
        <v/>
      </c>
      <c r="Q182" s="22" t="str">
        <f>IF(DATOS_FORMS!Q182="","",IFERROR(VLOOKUP(TRIM(DATOS_FORMS!Q182),ESCALAS!$A$6:$B$12,2,0),"?"))</f>
        <v/>
      </c>
      <c r="R182" s="22" t="str">
        <f>IF(DATOS_FORMS!R182="","",IFERROR(VLOOKUP(TRIM(DATOS_FORMS!R182),ESCALAS!$A$6:$B$12,2,0),"?"))</f>
        <v/>
      </c>
      <c r="S182" s="22" t="str">
        <f>IF(DATOS_FORMS!S182="","",IFERROR(VLOOKUP(TRIM(DATOS_FORMS!S182),ESCALAS!$A$6:$B$12,2,0),"?"))</f>
        <v/>
      </c>
      <c r="T182" s="22" t="str">
        <f>IF(DATOS_FORMS!T182="","",IFERROR(VLOOKUP(TRIM(DATOS_FORMS!T182),ESCALAS!$A$6:$B$12,2,0),"?"))</f>
        <v/>
      </c>
      <c r="U182" s="22" t="str">
        <f>IF(DATOS_FORMS!U182="","",IFERROR(VLOOKUP(TRIM(DATOS_FORMS!U182),ESCALAS!$A$17:$B$20,2,0),"?"))</f>
        <v/>
      </c>
      <c r="V182" s="22" t="str">
        <f>IF(DATOS_FORMS!V182="","",IFERROR(VLOOKUP(TRIM(DATOS_FORMS!V182),ESCALAS!$A$17:$B$20,2,0),"?"))</f>
        <v/>
      </c>
      <c r="W182" s="22" t="str">
        <f>IF(DATOS_FORMS!W182="","",IFERROR(VLOOKUP(TRIM(DATOS_FORMS!W182),ESCALAS!$A$17:$B$20,2,0),"?"))</f>
        <v/>
      </c>
      <c r="X182" s="22" t="str">
        <f>IF(DATOS_FORMS!X182="","",IFERROR(VLOOKUP(TRIM(DATOS_FORMS!X182),ESCALAS!$A$17:$B$20,2,0),"?"))</f>
        <v/>
      </c>
      <c r="Y182" s="22" t="str">
        <f>IF(DATOS_FORMS!Y182="","",IFERROR(VLOOKUP(TRIM(DATOS_FORMS!Y182),ESCALAS!$A$17:$B$20,2,0),"?"))</f>
        <v/>
      </c>
      <c r="Z182" s="22" t="str">
        <f>IF(DATOS_FORMS!Z182="","",IFERROR(VLOOKUP(TRIM(DATOS_FORMS!Z182),ESCALAS!$A$17:$B$20,2,0),"?"))</f>
        <v/>
      </c>
      <c r="AA182" s="22" t="str">
        <f>IF(DATOS_FORMS!AA182="","",IFERROR(VLOOKUP(TRIM(DATOS_FORMS!AA182),ESCALAS!$A$17:$B$20,2,0),"?"))</f>
        <v/>
      </c>
      <c r="AB182" s="22" t="str">
        <f>IF(DATOS_FORMS!AB182="","",IFERROR(VLOOKUP(TRIM(DATOS_FORMS!AB182),ESCALAS!$A$17:$B$20,2,0),"?"))</f>
        <v/>
      </c>
      <c r="AC182" s="22" t="str">
        <f>IF(DATOS_FORMS!AC182="","",IFERROR(VLOOKUP(TRIM(DATOS_FORMS!AC182),ESCALAS!$A$25:$B$30,2,0),"?"))</f>
        <v/>
      </c>
      <c r="AD182" s="22" t="str">
        <f>IF(DATOS_FORMS!AD182="","",IFERROR(VLOOKUP(TRIM(DATOS_FORMS!AD182),ESCALAS!$A$25:$B$30,2,0),"?"))</f>
        <v/>
      </c>
      <c r="AE182" s="22" t="str">
        <f>IF(DATOS_FORMS!AE182="","",IFERROR(VLOOKUP(TRIM(DATOS_FORMS!AE182),ESCALAS!$A$25:$B$30,2,0),"?"))</f>
        <v/>
      </c>
      <c r="AF182" s="22" t="str">
        <f>IF(DATOS_FORMS!AF182="","",IFERROR(VLOOKUP(TRIM(DATOS_FORMS!AF182),ESCALAS!$A$25:$B$30,2,0),"?"))</f>
        <v/>
      </c>
      <c r="AG182" s="22" t="str">
        <f>IF(DATOS_FORMS!AG182="","",IFERROR(VLOOKUP(TRIM(DATOS_FORMS!AG182),ESCALAS!$A$25:$B$30,2,0),"?"))</f>
        <v/>
      </c>
      <c r="AH182" s="22" t="str">
        <f>IF(DATOS_FORMS!AH182="","",IFERROR(VLOOKUP(TRIM(DATOS_FORMS!AH182),ESCALAS!$A$25:$B$30,2,0),"?"))</f>
        <v/>
      </c>
      <c r="AI182" s="22" t="str">
        <f>IF(DATOS_FORMS!AI182="","",IFERROR(VLOOKUP(TRIM(DATOS_FORMS!AI182),ESCALAS!$A$25:$B$30,2,0),"?"))</f>
        <v/>
      </c>
      <c r="AJ182" s="22" t="str">
        <f>IF(DATOS_FORMS!AJ182="","",IFERROR(VLOOKUP(TRIM(DATOS_FORMS!AJ182),ESCALAS!$A$25:$B$30,2,0),"?"))</f>
        <v/>
      </c>
      <c r="AK182" s="22" t="str">
        <f>IF(DATOS_FORMS!AK182="","",IFERROR(VLOOKUP(TRIM(DATOS_FORMS!AK182),ESCALAS!$A$25:$B$30,2,0),"?"))</f>
        <v/>
      </c>
      <c r="AL182" s="22" t="str">
        <f>IF(DATOS_FORMS!AL182="","",IFERROR(VLOOKUP(TRIM(DATOS_FORMS!AL182),ESCALAS!$A$25:$B$30,2,0),"?"))</f>
        <v/>
      </c>
      <c r="AM182" s="22" t="str">
        <f>IF(DATOS_FORMS!AM182="","",IFERROR(VLOOKUP(TRIM(DATOS_FORMS!AM182),ESCALAS!$A$35:$B$41,2,0),"?"))</f>
        <v/>
      </c>
      <c r="AN182" s="22" t="str">
        <f>IF(DATOS_FORMS!AN182="","",IFERROR(VLOOKUP(TRIM(DATOS_FORMS!AN182),ESCALAS!$A$35:$B$41,2,0),"?"))</f>
        <v/>
      </c>
      <c r="AO182" s="22" t="str">
        <f>IF(DATOS_FORMS!AO182="","",IFERROR(VLOOKUP(TRIM(DATOS_FORMS!AO182),ESCALAS!$A$35:$B$41,2,0),"?"))</f>
        <v/>
      </c>
      <c r="AP182" s="22" t="str">
        <f>IF(DATOS_FORMS!AP182="","",IFERROR(VLOOKUP(TRIM(DATOS_FORMS!AP182),ESCALAS!$A$35:$B$41,2,0),"?"))</f>
        <v/>
      </c>
      <c r="AQ182" s="22" t="str">
        <f>IF(DATOS_FORMS!AQ182="","",IFERROR(VLOOKUP(TRIM(DATOS_FORMS!AQ182),ESCALAS!$A$35:$B$41,2,0),"?"))</f>
        <v/>
      </c>
      <c r="AR182" s="22" t="str">
        <f>IF(DATOS_FORMS!AR182="","",IFERROR(VLOOKUP(TRIM(DATOS_FORMS!AR182),ESCALAS!$A$35:$B$41,2,0),"?"))</f>
        <v/>
      </c>
      <c r="AS182" s="22" t="str">
        <f>IF(DATOS_FORMS!AS182="","",IFERROR(VLOOKUP(TRIM(DATOS_FORMS!AS182),ESCALAS!$A$35:$B$41,2,0),"?"))</f>
        <v/>
      </c>
      <c r="AT182" s="22" t="str">
        <f>IF(DATOS_FORMS!AT182="","",IFERROR(VLOOKUP(TRIM(DATOS_FORMS!AT182),ESCALAS!$A$35:$B$41,2,0),"?"))</f>
        <v/>
      </c>
      <c r="AU182" s="22" t="str">
        <f>IF(DATOS_FORMS!AU182="","",IFERROR(VLOOKUP(TRIM(DATOS_FORMS!AU182),ESCALAS!$A$35:$B$41,2,0),"?"))</f>
        <v/>
      </c>
      <c r="AV182" s="22" t="str">
        <f>IF(DATOS_FORMS!AV182="","",IFERROR(VLOOKUP(TRIM(DATOS_FORMS!AV182),ESCALAS!$A$46:$B$49,2,0),"?"))</f>
        <v/>
      </c>
      <c r="AW182" s="22" t="str">
        <f>IF(DATOS_FORMS!AW182="","",IFERROR(VLOOKUP(TRIM(DATOS_FORMS!AW182),ESCALAS!$A$46:$B$49,2,0),"?"))</f>
        <v/>
      </c>
      <c r="AX182" s="22" t="str">
        <f>IF(DATOS_FORMS!AX182="","",IFERROR(VLOOKUP(TRIM(DATOS_FORMS!AX182),ESCALAS!$A$46:$B$49,2,0),"?"))</f>
        <v/>
      </c>
      <c r="AY182" s="22" t="str">
        <f>IF(DATOS_FORMS!AY182="","",IFERROR(VLOOKUP(TRIM(DATOS_FORMS!AY182),ESCALAS!$A$46:$B$49,2,0),"?"))</f>
        <v/>
      </c>
      <c r="AZ182" s="22" t="str">
        <f>IF(DATOS_FORMS!AZ182="","",IFERROR(VLOOKUP(TRIM(DATOS_FORMS!AZ182),ESCALAS!$A$46:$B$49,2,0),"?"))</f>
        <v/>
      </c>
      <c r="BA182" s="22" t="str">
        <f>IF(DATOS_FORMS!BA182="","",IFERROR(VLOOKUP(TRIM(DATOS_FORMS!BA182),ESCALAS!$A$46:$B$49,2,0),"?"))</f>
        <v/>
      </c>
      <c r="BB182" s="22" t="str">
        <f>IF(DATOS_FORMS!BB182="","",IFERROR(VLOOKUP(TRIM(DATOS_FORMS!BB182),ESCALAS!$A$46:$B$49,2,0),"?"))</f>
        <v/>
      </c>
      <c r="BC182" s="22" t="str">
        <f>IF(DATOS_FORMS!BC182="","",IFERROR(VLOOKUP(TRIM(DATOS_FORMS!BC182),ESCALAS!$A$46:$B$49,2,0),"?"))</f>
        <v/>
      </c>
      <c r="BD182" s="22" t="str">
        <f>IF(DATOS_FORMS!BD182="","",IFERROR(VLOOKUP(TRIM(DATOS_FORMS!BD182),ESCALAS!$A$46:$B$49,2,0),"?"))</f>
        <v/>
      </c>
      <c r="BE182" s="22" t="str">
        <f>IF(DATOS_FORMS!BE182="","",IFERROR(VLOOKUP(TRIM(DATOS_FORMS!BE182),ESCALAS!$A$46:$B$49,2,0),"?"))</f>
        <v/>
      </c>
      <c r="BF182" s="22" t="str">
        <f>IF(DATOS_FORMS!BF182="","",IFERROR(VLOOKUP(TRIM(DATOS_FORMS!BF182),ESCALAS!$A$46:$B$49,2,0),"?"))</f>
        <v/>
      </c>
      <c r="BG182" s="22" t="str">
        <f>IF(DATOS_FORMS!BG182="","",IFERROR(VLOOKUP(TRIM(DATOS_FORMS!BG182),ESCALAS!$A$46:$B$49,2,0),"?"))</f>
        <v/>
      </c>
      <c r="BH182" s="22" t="str">
        <f>IF(DATOS_FORMS!BH182="","",IFERROR(VLOOKUP(TRIM(DATOS_FORMS!BH182),ESCALAS!$A$46:$B$49,2,0),"?"))</f>
        <v/>
      </c>
      <c r="BI182" s="22" t="str">
        <f>IF(DATOS_FORMS!BI182="","",IFERROR(VLOOKUP(TRIM(DATOS_FORMS!BI182),ESCALAS!$A$46:$B$49,2,0),"?"))</f>
        <v/>
      </c>
      <c r="BJ182" s="22" t="str">
        <f>IF(DATOS_FORMS!BJ182="","",IFERROR(VLOOKUP(TRIM(DATOS_FORMS!BJ182),ESCALAS!$A$46:$B$49,2,0),"?"))</f>
        <v/>
      </c>
    </row>
    <row r="183" spans="1:62" x14ac:dyDescent="0.25">
      <c r="A183" s="22" t="str">
        <f>IF(DATOS_FORMS!B183="","",ROW()-1)</f>
        <v/>
      </c>
      <c r="B183" s="22" t="str">
        <f>IF(DATOS_FORMS!B183="","",IFERROR(VALUE(TRIM(DATOS_FORMS!B183)),IFERROR(VALUE(LEFT(TRIM(DATOS_FORMS!B183),FIND(" ",TRIM(DATOS_FORMS!B183)&amp;" ")-1)),"?")))</f>
        <v/>
      </c>
      <c r="C183" s="22" t="str">
        <f>IF(DATOS_FORMS!C183="","",IFERROR(VLOOKUP(TRIM(DATOS_FORMS!C183),ESCALAS!$A$54:$B$55,2,0),"?"))</f>
        <v/>
      </c>
      <c r="D183" s="22" t="str">
        <f>IF(DATOS_FORMS!D183="","",IFERROR(VLOOKUP(TRIM(DATOS_FORMS!D183),ESCALAS!$A$67:$B$68,2,0),"?"))</f>
        <v/>
      </c>
      <c r="E183" s="23" t="str">
        <f>IF(DATOS_FORMS!E183="","",DATOS_FORMS!E183)</f>
        <v/>
      </c>
      <c r="F183" s="23" t="str">
        <f>IF(DATOS_FORMS!F183="","",DATOS_FORMS!F183)</f>
        <v/>
      </c>
      <c r="G183" s="22" t="str">
        <f>IF(DATOS_FORMS!G183="","",IFERROR(VLOOKUP(TRIM(DATOS_FORMS!G183),ESCALAS!$A$60:$B$62,2,0),"?"))</f>
        <v/>
      </c>
      <c r="H183" s="23" t="str">
        <f>IF(DATOS_FORMS!H183="","",DATOS_FORMS!H183)</f>
        <v/>
      </c>
      <c r="I183" s="22" t="str">
        <f>IF(DATOS_FORMS!I183="","",IFERROR(VLOOKUP(TRIM(DATOS_FORMS!I183),ESCALAS!$A$60:$B$62,2,0),"?"))</f>
        <v/>
      </c>
      <c r="J183" s="22" t="str">
        <f>IF(DATOS_FORMS!J183="","",IFERROR(VLOOKUP(TRIM(DATOS_FORMS!J183),ESCALAS!$A$73:$B$86,2,0),7))</f>
        <v/>
      </c>
      <c r="K183" s="22" t="str">
        <f>IF(DATOS_FORMS!K183="","",IFERROR(VLOOKUP(TRIM(DATOS_FORMS!K183),ESCALAS!$A$6:$B$12,2,0),"?"))</f>
        <v/>
      </c>
      <c r="L183" s="22" t="str">
        <f>IF(DATOS_FORMS!L183="","",IFERROR(VLOOKUP(TRIM(DATOS_FORMS!L183),ESCALAS!$A$6:$B$12,2,0),"?"))</f>
        <v/>
      </c>
      <c r="M183" s="22" t="str">
        <f>IF(DATOS_FORMS!M183="","",IFERROR(VLOOKUP(TRIM(DATOS_FORMS!M183),ESCALAS!$A$6:$B$12,2,0),"?"))</f>
        <v/>
      </c>
      <c r="N183" s="22" t="str">
        <f>IF(DATOS_FORMS!N183="","",IFERROR(VLOOKUP(TRIM(DATOS_FORMS!N183),ESCALAS!$A$6:$B$12,2,0),"?"))</f>
        <v/>
      </c>
      <c r="O183" s="22" t="str">
        <f>IF(DATOS_FORMS!O183="","",IFERROR(VLOOKUP(TRIM(DATOS_FORMS!O183),ESCALAS!$A$6:$B$12,2,0),"?"))</f>
        <v/>
      </c>
      <c r="P183" s="22" t="str">
        <f>IF(DATOS_FORMS!P183="","",IFERROR(VLOOKUP(TRIM(DATOS_FORMS!P183),ESCALAS!$A$6:$B$12,2,0),"?"))</f>
        <v/>
      </c>
      <c r="Q183" s="22" t="str">
        <f>IF(DATOS_FORMS!Q183="","",IFERROR(VLOOKUP(TRIM(DATOS_FORMS!Q183),ESCALAS!$A$6:$B$12,2,0),"?"))</f>
        <v/>
      </c>
      <c r="R183" s="22" t="str">
        <f>IF(DATOS_FORMS!R183="","",IFERROR(VLOOKUP(TRIM(DATOS_FORMS!R183),ESCALAS!$A$6:$B$12,2,0),"?"))</f>
        <v/>
      </c>
      <c r="S183" s="22" t="str">
        <f>IF(DATOS_FORMS!S183="","",IFERROR(VLOOKUP(TRIM(DATOS_FORMS!S183),ESCALAS!$A$6:$B$12,2,0),"?"))</f>
        <v/>
      </c>
      <c r="T183" s="22" t="str">
        <f>IF(DATOS_FORMS!T183="","",IFERROR(VLOOKUP(TRIM(DATOS_FORMS!T183),ESCALAS!$A$6:$B$12,2,0),"?"))</f>
        <v/>
      </c>
      <c r="U183" s="22" t="str">
        <f>IF(DATOS_FORMS!U183="","",IFERROR(VLOOKUP(TRIM(DATOS_FORMS!U183),ESCALAS!$A$17:$B$20,2,0),"?"))</f>
        <v/>
      </c>
      <c r="V183" s="22" t="str">
        <f>IF(DATOS_FORMS!V183="","",IFERROR(VLOOKUP(TRIM(DATOS_FORMS!V183),ESCALAS!$A$17:$B$20,2,0),"?"))</f>
        <v/>
      </c>
      <c r="W183" s="22" t="str">
        <f>IF(DATOS_FORMS!W183="","",IFERROR(VLOOKUP(TRIM(DATOS_FORMS!W183),ESCALAS!$A$17:$B$20,2,0),"?"))</f>
        <v/>
      </c>
      <c r="X183" s="22" t="str">
        <f>IF(DATOS_FORMS!X183="","",IFERROR(VLOOKUP(TRIM(DATOS_FORMS!X183),ESCALAS!$A$17:$B$20,2,0),"?"))</f>
        <v/>
      </c>
      <c r="Y183" s="22" t="str">
        <f>IF(DATOS_FORMS!Y183="","",IFERROR(VLOOKUP(TRIM(DATOS_FORMS!Y183),ESCALAS!$A$17:$B$20,2,0),"?"))</f>
        <v/>
      </c>
      <c r="Z183" s="22" t="str">
        <f>IF(DATOS_FORMS!Z183="","",IFERROR(VLOOKUP(TRIM(DATOS_FORMS!Z183),ESCALAS!$A$17:$B$20,2,0),"?"))</f>
        <v/>
      </c>
      <c r="AA183" s="22" t="str">
        <f>IF(DATOS_FORMS!AA183="","",IFERROR(VLOOKUP(TRIM(DATOS_FORMS!AA183),ESCALAS!$A$17:$B$20,2,0),"?"))</f>
        <v/>
      </c>
      <c r="AB183" s="22" t="str">
        <f>IF(DATOS_FORMS!AB183="","",IFERROR(VLOOKUP(TRIM(DATOS_FORMS!AB183),ESCALAS!$A$17:$B$20,2,0),"?"))</f>
        <v/>
      </c>
      <c r="AC183" s="22" t="str">
        <f>IF(DATOS_FORMS!AC183="","",IFERROR(VLOOKUP(TRIM(DATOS_FORMS!AC183),ESCALAS!$A$25:$B$30,2,0),"?"))</f>
        <v/>
      </c>
      <c r="AD183" s="22" t="str">
        <f>IF(DATOS_FORMS!AD183="","",IFERROR(VLOOKUP(TRIM(DATOS_FORMS!AD183),ESCALAS!$A$25:$B$30,2,0),"?"))</f>
        <v/>
      </c>
      <c r="AE183" s="22" t="str">
        <f>IF(DATOS_FORMS!AE183="","",IFERROR(VLOOKUP(TRIM(DATOS_FORMS!AE183),ESCALAS!$A$25:$B$30,2,0),"?"))</f>
        <v/>
      </c>
      <c r="AF183" s="22" t="str">
        <f>IF(DATOS_FORMS!AF183="","",IFERROR(VLOOKUP(TRIM(DATOS_FORMS!AF183),ESCALAS!$A$25:$B$30,2,0),"?"))</f>
        <v/>
      </c>
      <c r="AG183" s="22" t="str">
        <f>IF(DATOS_FORMS!AG183="","",IFERROR(VLOOKUP(TRIM(DATOS_FORMS!AG183),ESCALAS!$A$25:$B$30,2,0),"?"))</f>
        <v/>
      </c>
      <c r="AH183" s="22" t="str">
        <f>IF(DATOS_FORMS!AH183="","",IFERROR(VLOOKUP(TRIM(DATOS_FORMS!AH183),ESCALAS!$A$25:$B$30,2,0),"?"))</f>
        <v/>
      </c>
      <c r="AI183" s="22" t="str">
        <f>IF(DATOS_FORMS!AI183="","",IFERROR(VLOOKUP(TRIM(DATOS_FORMS!AI183),ESCALAS!$A$25:$B$30,2,0),"?"))</f>
        <v/>
      </c>
      <c r="AJ183" s="22" t="str">
        <f>IF(DATOS_FORMS!AJ183="","",IFERROR(VLOOKUP(TRIM(DATOS_FORMS!AJ183),ESCALAS!$A$25:$B$30,2,0),"?"))</f>
        <v/>
      </c>
      <c r="AK183" s="22" t="str">
        <f>IF(DATOS_FORMS!AK183="","",IFERROR(VLOOKUP(TRIM(DATOS_FORMS!AK183),ESCALAS!$A$25:$B$30,2,0),"?"))</f>
        <v/>
      </c>
      <c r="AL183" s="22" t="str">
        <f>IF(DATOS_FORMS!AL183="","",IFERROR(VLOOKUP(TRIM(DATOS_FORMS!AL183),ESCALAS!$A$25:$B$30,2,0),"?"))</f>
        <v/>
      </c>
      <c r="AM183" s="22" t="str">
        <f>IF(DATOS_FORMS!AM183="","",IFERROR(VLOOKUP(TRIM(DATOS_FORMS!AM183),ESCALAS!$A$35:$B$41,2,0),"?"))</f>
        <v/>
      </c>
      <c r="AN183" s="22" t="str">
        <f>IF(DATOS_FORMS!AN183="","",IFERROR(VLOOKUP(TRIM(DATOS_FORMS!AN183),ESCALAS!$A$35:$B$41,2,0),"?"))</f>
        <v/>
      </c>
      <c r="AO183" s="22" t="str">
        <f>IF(DATOS_FORMS!AO183="","",IFERROR(VLOOKUP(TRIM(DATOS_FORMS!AO183),ESCALAS!$A$35:$B$41,2,0),"?"))</f>
        <v/>
      </c>
      <c r="AP183" s="22" t="str">
        <f>IF(DATOS_FORMS!AP183="","",IFERROR(VLOOKUP(TRIM(DATOS_FORMS!AP183),ESCALAS!$A$35:$B$41,2,0),"?"))</f>
        <v/>
      </c>
      <c r="AQ183" s="22" t="str">
        <f>IF(DATOS_FORMS!AQ183="","",IFERROR(VLOOKUP(TRIM(DATOS_FORMS!AQ183),ESCALAS!$A$35:$B$41,2,0),"?"))</f>
        <v/>
      </c>
      <c r="AR183" s="22" t="str">
        <f>IF(DATOS_FORMS!AR183="","",IFERROR(VLOOKUP(TRIM(DATOS_FORMS!AR183),ESCALAS!$A$35:$B$41,2,0),"?"))</f>
        <v/>
      </c>
      <c r="AS183" s="22" t="str">
        <f>IF(DATOS_FORMS!AS183="","",IFERROR(VLOOKUP(TRIM(DATOS_FORMS!AS183),ESCALAS!$A$35:$B$41,2,0),"?"))</f>
        <v/>
      </c>
      <c r="AT183" s="22" t="str">
        <f>IF(DATOS_FORMS!AT183="","",IFERROR(VLOOKUP(TRIM(DATOS_FORMS!AT183),ESCALAS!$A$35:$B$41,2,0),"?"))</f>
        <v/>
      </c>
      <c r="AU183" s="22" t="str">
        <f>IF(DATOS_FORMS!AU183="","",IFERROR(VLOOKUP(TRIM(DATOS_FORMS!AU183),ESCALAS!$A$35:$B$41,2,0),"?"))</f>
        <v/>
      </c>
      <c r="AV183" s="22" t="str">
        <f>IF(DATOS_FORMS!AV183="","",IFERROR(VLOOKUP(TRIM(DATOS_FORMS!AV183),ESCALAS!$A$46:$B$49,2,0),"?"))</f>
        <v/>
      </c>
      <c r="AW183" s="22" t="str">
        <f>IF(DATOS_FORMS!AW183="","",IFERROR(VLOOKUP(TRIM(DATOS_FORMS!AW183),ESCALAS!$A$46:$B$49,2,0),"?"))</f>
        <v/>
      </c>
      <c r="AX183" s="22" t="str">
        <f>IF(DATOS_FORMS!AX183="","",IFERROR(VLOOKUP(TRIM(DATOS_FORMS!AX183),ESCALAS!$A$46:$B$49,2,0),"?"))</f>
        <v/>
      </c>
      <c r="AY183" s="22" t="str">
        <f>IF(DATOS_FORMS!AY183="","",IFERROR(VLOOKUP(TRIM(DATOS_FORMS!AY183),ESCALAS!$A$46:$B$49,2,0),"?"))</f>
        <v/>
      </c>
      <c r="AZ183" s="22" t="str">
        <f>IF(DATOS_FORMS!AZ183="","",IFERROR(VLOOKUP(TRIM(DATOS_FORMS!AZ183),ESCALAS!$A$46:$B$49,2,0),"?"))</f>
        <v/>
      </c>
      <c r="BA183" s="22" t="str">
        <f>IF(DATOS_FORMS!BA183="","",IFERROR(VLOOKUP(TRIM(DATOS_FORMS!BA183),ESCALAS!$A$46:$B$49,2,0),"?"))</f>
        <v/>
      </c>
      <c r="BB183" s="22" t="str">
        <f>IF(DATOS_FORMS!BB183="","",IFERROR(VLOOKUP(TRIM(DATOS_FORMS!BB183),ESCALAS!$A$46:$B$49,2,0),"?"))</f>
        <v/>
      </c>
      <c r="BC183" s="22" t="str">
        <f>IF(DATOS_FORMS!BC183="","",IFERROR(VLOOKUP(TRIM(DATOS_FORMS!BC183),ESCALAS!$A$46:$B$49,2,0),"?"))</f>
        <v/>
      </c>
      <c r="BD183" s="22" t="str">
        <f>IF(DATOS_FORMS!BD183="","",IFERROR(VLOOKUP(TRIM(DATOS_FORMS!BD183),ESCALAS!$A$46:$B$49,2,0),"?"))</f>
        <v/>
      </c>
      <c r="BE183" s="22" t="str">
        <f>IF(DATOS_FORMS!BE183="","",IFERROR(VLOOKUP(TRIM(DATOS_FORMS!BE183),ESCALAS!$A$46:$B$49,2,0),"?"))</f>
        <v/>
      </c>
      <c r="BF183" s="22" t="str">
        <f>IF(DATOS_FORMS!BF183="","",IFERROR(VLOOKUP(TRIM(DATOS_FORMS!BF183),ESCALAS!$A$46:$B$49,2,0),"?"))</f>
        <v/>
      </c>
      <c r="BG183" s="22" t="str">
        <f>IF(DATOS_FORMS!BG183="","",IFERROR(VLOOKUP(TRIM(DATOS_FORMS!BG183),ESCALAS!$A$46:$B$49,2,0),"?"))</f>
        <v/>
      </c>
      <c r="BH183" s="22" t="str">
        <f>IF(DATOS_FORMS!BH183="","",IFERROR(VLOOKUP(TRIM(DATOS_FORMS!BH183),ESCALAS!$A$46:$B$49,2,0),"?"))</f>
        <v/>
      </c>
      <c r="BI183" s="22" t="str">
        <f>IF(DATOS_FORMS!BI183="","",IFERROR(VLOOKUP(TRIM(DATOS_FORMS!BI183),ESCALAS!$A$46:$B$49,2,0),"?"))</f>
        <v/>
      </c>
      <c r="BJ183" s="22" t="str">
        <f>IF(DATOS_FORMS!BJ183="","",IFERROR(VLOOKUP(TRIM(DATOS_FORMS!BJ183),ESCALAS!$A$46:$B$49,2,0),"?"))</f>
        <v/>
      </c>
    </row>
    <row r="184" spans="1:62" x14ac:dyDescent="0.25">
      <c r="A184" s="22" t="str">
        <f>IF(DATOS_FORMS!B184="","",ROW()-1)</f>
        <v/>
      </c>
      <c r="B184" s="22" t="str">
        <f>IF(DATOS_FORMS!B184="","",IFERROR(VALUE(TRIM(DATOS_FORMS!B184)),IFERROR(VALUE(LEFT(TRIM(DATOS_FORMS!B184),FIND(" ",TRIM(DATOS_FORMS!B184)&amp;" ")-1)),"?")))</f>
        <v/>
      </c>
      <c r="C184" s="22" t="str">
        <f>IF(DATOS_FORMS!C184="","",IFERROR(VLOOKUP(TRIM(DATOS_FORMS!C184),ESCALAS!$A$54:$B$55,2,0),"?"))</f>
        <v/>
      </c>
      <c r="D184" s="22" t="str">
        <f>IF(DATOS_FORMS!D184="","",IFERROR(VLOOKUP(TRIM(DATOS_FORMS!D184),ESCALAS!$A$67:$B$68,2,0),"?"))</f>
        <v/>
      </c>
      <c r="E184" s="23" t="str">
        <f>IF(DATOS_FORMS!E184="","",DATOS_FORMS!E184)</f>
        <v/>
      </c>
      <c r="F184" s="23" t="str">
        <f>IF(DATOS_FORMS!F184="","",DATOS_FORMS!F184)</f>
        <v/>
      </c>
      <c r="G184" s="22" t="str">
        <f>IF(DATOS_FORMS!G184="","",IFERROR(VLOOKUP(TRIM(DATOS_FORMS!G184),ESCALAS!$A$60:$B$62,2,0),"?"))</f>
        <v/>
      </c>
      <c r="H184" s="23" t="str">
        <f>IF(DATOS_FORMS!H184="","",DATOS_FORMS!H184)</f>
        <v/>
      </c>
      <c r="I184" s="22" t="str">
        <f>IF(DATOS_FORMS!I184="","",IFERROR(VLOOKUP(TRIM(DATOS_FORMS!I184),ESCALAS!$A$60:$B$62,2,0),"?"))</f>
        <v/>
      </c>
      <c r="J184" s="22" t="str">
        <f>IF(DATOS_FORMS!J184="","",IFERROR(VLOOKUP(TRIM(DATOS_FORMS!J184),ESCALAS!$A$73:$B$86,2,0),7))</f>
        <v/>
      </c>
      <c r="K184" s="22" t="str">
        <f>IF(DATOS_FORMS!K184="","",IFERROR(VLOOKUP(TRIM(DATOS_FORMS!K184),ESCALAS!$A$6:$B$12,2,0),"?"))</f>
        <v/>
      </c>
      <c r="L184" s="22" t="str">
        <f>IF(DATOS_FORMS!L184="","",IFERROR(VLOOKUP(TRIM(DATOS_FORMS!L184),ESCALAS!$A$6:$B$12,2,0),"?"))</f>
        <v/>
      </c>
      <c r="M184" s="22" t="str">
        <f>IF(DATOS_FORMS!M184="","",IFERROR(VLOOKUP(TRIM(DATOS_FORMS!M184),ESCALAS!$A$6:$B$12,2,0),"?"))</f>
        <v/>
      </c>
      <c r="N184" s="22" t="str">
        <f>IF(DATOS_FORMS!N184="","",IFERROR(VLOOKUP(TRIM(DATOS_FORMS!N184),ESCALAS!$A$6:$B$12,2,0),"?"))</f>
        <v/>
      </c>
      <c r="O184" s="22" t="str">
        <f>IF(DATOS_FORMS!O184="","",IFERROR(VLOOKUP(TRIM(DATOS_FORMS!O184),ESCALAS!$A$6:$B$12,2,0),"?"))</f>
        <v/>
      </c>
      <c r="P184" s="22" t="str">
        <f>IF(DATOS_FORMS!P184="","",IFERROR(VLOOKUP(TRIM(DATOS_FORMS!P184),ESCALAS!$A$6:$B$12,2,0),"?"))</f>
        <v/>
      </c>
      <c r="Q184" s="22" t="str">
        <f>IF(DATOS_FORMS!Q184="","",IFERROR(VLOOKUP(TRIM(DATOS_FORMS!Q184),ESCALAS!$A$6:$B$12,2,0),"?"))</f>
        <v/>
      </c>
      <c r="R184" s="22" t="str">
        <f>IF(DATOS_FORMS!R184="","",IFERROR(VLOOKUP(TRIM(DATOS_FORMS!R184),ESCALAS!$A$6:$B$12,2,0),"?"))</f>
        <v/>
      </c>
      <c r="S184" s="22" t="str">
        <f>IF(DATOS_FORMS!S184="","",IFERROR(VLOOKUP(TRIM(DATOS_FORMS!S184),ESCALAS!$A$6:$B$12,2,0),"?"))</f>
        <v/>
      </c>
      <c r="T184" s="22" t="str">
        <f>IF(DATOS_FORMS!T184="","",IFERROR(VLOOKUP(TRIM(DATOS_FORMS!T184),ESCALAS!$A$6:$B$12,2,0),"?"))</f>
        <v/>
      </c>
      <c r="U184" s="22" t="str">
        <f>IF(DATOS_FORMS!U184="","",IFERROR(VLOOKUP(TRIM(DATOS_FORMS!U184),ESCALAS!$A$17:$B$20,2,0),"?"))</f>
        <v/>
      </c>
      <c r="V184" s="22" t="str">
        <f>IF(DATOS_FORMS!V184="","",IFERROR(VLOOKUP(TRIM(DATOS_FORMS!V184),ESCALAS!$A$17:$B$20,2,0),"?"))</f>
        <v/>
      </c>
      <c r="W184" s="22" t="str">
        <f>IF(DATOS_FORMS!W184="","",IFERROR(VLOOKUP(TRIM(DATOS_FORMS!W184),ESCALAS!$A$17:$B$20,2,0),"?"))</f>
        <v/>
      </c>
      <c r="X184" s="22" t="str">
        <f>IF(DATOS_FORMS!X184="","",IFERROR(VLOOKUP(TRIM(DATOS_FORMS!X184),ESCALAS!$A$17:$B$20,2,0),"?"))</f>
        <v/>
      </c>
      <c r="Y184" s="22" t="str">
        <f>IF(DATOS_FORMS!Y184="","",IFERROR(VLOOKUP(TRIM(DATOS_FORMS!Y184),ESCALAS!$A$17:$B$20,2,0),"?"))</f>
        <v/>
      </c>
      <c r="Z184" s="22" t="str">
        <f>IF(DATOS_FORMS!Z184="","",IFERROR(VLOOKUP(TRIM(DATOS_FORMS!Z184),ESCALAS!$A$17:$B$20,2,0),"?"))</f>
        <v/>
      </c>
      <c r="AA184" s="22" t="str">
        <f>IF(DATOS_FORMS!AA184="","",IFERROR(VLOOKUP(TRIM(DATOS_FORMS!AA184),ESCALAS!$A$17:$B$20,2,0),"?"))</f>
        <v/>
      </c>
      <c r="AB184" s="22" t="str">
        <f>IF(DATOS_FORMS!AB184="","",IFERROR(VLOOKUP(TRIM(DATOS_FORMS!AB184),ESCALAS!$A$17:$B$20,2,0),"?"))</f>
        <v/>
      </c>
      <c r="AC184" s="22" t="str">
        <f>IF(DATOS_FORMS!AC184="","",IFERROR(VLOOKUP(TRIM(DATOS_FORMS!AC184),ESCALAS!$A$25:$B$30,2,0),"?"))</f>
        <v/>
      </c>
      <c r="AD184" s="22" t="str">
        <f>IF(DATOS_FORMS!AD184="","",IFERROR(VLOOKUP(TRIM(DATOS_FORMS!AD184),ESCALAS!$A$25:$B$30,2,0),"?"))</f>
        <v/>
      </c>
      <c r="AE184" s="22" t="str">
        <f>IF(DATOS_FORMS!AE184="","",IFERROR(VLOOKUP(TRIM(DATOS_FORMS!AE184),ESCALAS!$A$25:$B$30,2,0),"?"))</f>
        <v/>
      </c>
      <c r="AF184" s="22" t="str">
        <f>IF(DATOS_FORMS!AF184="","",IFERROR(VLOOKUP(TRIM(DATOS_FORMS!AF184),ESCALAS!$A$25:$B$30,2,0),"?"))</f>
        <v/>
      </c>
      <c r="AG184" s="22" t="str">
        <f>IF(DATOS_FORMS!AG184="","",IFERROR(VLOOKUP(TRIM(DATOS_FORMS!AG184),ESCALAS!$A$25:$B$30,2,0),"?"))</f>
        <v/>
      </c>
      <c r="AH184" s="22" t="str">
        <f>IF(DATOS_FORMS!AH184="","",IFERROR(VLOOKUP(TRIM(DATOS_FORMS!AH184),ESCALAS!$A$25:$B$30,2,0),"?"))</f>
        <v/>
      </c>
      <c r="AI184" s="22" t="str">
        <f>IF(DATOS_FORMS!AI184="","",IFERROR(VLOOKUP(TRIM(DATOS_FORMS!AI184),ESCALAS!$A$25:$B$30,2,0),"?"))</f>
        <v/>
      </c>
      <c r="AJ184" s="22" t="str">
        <f>IF(DATOS_FORMS!AJ184="","",IFERROR(VLOOKUP(TRIM(DATOS_FORMS!AJ184),ESCALAS!$A$25:$B$30,2,0),"?"))</f>
        <v/>
      </c>
      <c r="AK184" s="22" t="str">
        <f>IF(DATOS_FORMS!AK184="","",IFERROR(VLOOKUP(TRIM(DATOS_FORMS!AK184),ESCALAS!$A$25:$B$30,2,0),"?"))</f>
        <v/>
      </c>
      <c r="AL184" s="22" t="str">
        <f>IF(DATOS_FORMS!AL184="","",IFERROR(VLOOKUP(TRIM(DATOS_FORMS!AL184),ESCALAS!$A$25:$B$30,2,0),"?"))</f>
        <v/>
      </c>
      <c r="AM184" s="22" t="str">
        <f>IF(DATOS_FORMS!AM184="","",IFERROR(VLOOKUP(TRIM(DATOS_FORMS!AM184),ESCALAS!$A$35:$B$41,2,0),"?"))</f>
        <v/>
      </c>
      <c r="AN184" s="22" t="str">
        <f>IF(DATOS_FORMS!AN184="","",IFERROR(VLOOKUP(TRIM(DATOS_FORMS!AN184),ESCALAS!$A$35:$B$41,2,0),"?"))</f>
        <v/>
      </c>
      <c r="AO184" s="22" t="str">
        <f>IF(DATOS_FORMS!AO184="","",IFERROR(VLOOKUP(TRIM(DATOS_FORMS!AO184),ESCALAS!$A$35:$B$41,2,0),"?"))</f>
        <v/>
      </c>
      <c r="AP184" s="22" t="str">
        <f>IF(DATOS_FORMS!AP184="","",IFERROR(VLOOKUP(TRIM(DATOS_FORMS!AP184),ESCALAS!$A$35:$B$41,2,0),"?"))</f>
        <v/>
      </c>
      <c r="AQ184" s="22" t="str">
        <f>IF(DATOS_FORMS!AQ184="","",IFERROR(VLOOKUP(TRIM(DATOS_FORMS!AQ184),ESCALAS!$A$35:$B$41,2,0),"?"))</f>
        <v/>
      </c>
      <c r="AR184" s="22" t="str">
        <f>IF(DATOS_FORMS!AR184="","",IFERROR(VLOOKUP(TRIM(DATOS_FORMS!AR184),ESCALAS!$A$35:$B$41,2,0),"?"))</f>
        <v/>
      </c>
      <c r="AS184" s="22" t="str">
        <f>IF(DATOS_FORMS!AS184="","",IFERROR(VLOOKUP(TRIM(DATOS_FORMS!AS184),ESCALAS!$A$35:$B$41,2,0),"?"))</f>
        <v/>
      </c>
      <c r="AT184" s="22" t="str">
        <f>IF(DATOS_FORMS!AT184="","",IFERROR(VLOOKUP(TRIM(DATOS_FORMS!AT184),ESCALAS!$A$35:$B$41,2,0),"?"))</f>
        <v/>
      </c>
      <c r="AU184" s="22" t="str">
        <f>IF(DATOS_FORMS!AU184="","",IFERROR(VLOOKUP(TRIM(DATOS_FORMS!AU184),ESCALAS!$A$35:$B$41,2,0),"?"))</f>
        <v/>
      </c>
      <c r="AV184" s="22" t="str">
        <f>IF(DATOS_FORMS!AV184="","",IFERROR(VLOOKUP(TRIM(DATOS_FORMS!AV184),ESCALAS!$A$46:$B$49,2,0),"?"))</f>
        <v/>
      </c>
      <c r="AW184" s="22" t="str">
        <f>IF(DATOS_FORMS!AW184="","",IFERROR(VLOOKUP(TRIM(DATOS_FORMS!AW184),ESCALAS!$A$46:$B$49,2,0),"?"))</f>
        <v/>
      </c>
      <c r="AX184" s="22" t="str">
        <f>IF(DATOS_FORMS!AX184="","",IFERROR(VLOOKUP(TRIM(DATOS_FORMS!AX184),ESCALAS!$A$46:$B$49,2,0),"?"))</f>
        <v/>
      </c>
      <c r="AY184" s="22" t="str">
        <f>IF(DATOS_FORMS!AY184="","",IFERROR(VLOOKUP(TRIM(DATOS_FORMS!AY184),ESCALAS!$A$46:$B$49,2,0),"?"))</f>
        <v/>
      </c>
      <c r="AZ184" s="22" t="str">
        <f>IF(DATOS_FORMS!AZ184="","",IFERROR(VLOOKUP(TRIM(DATOS_FORMS!AZ184),ESCALAS!$A$46:$B$49,2,0),"?"))</f>
        <v/>
      </c>
      <c r="BA184" s="22" t="str">
        <f>IF(DATOS_FORMS!BA184="","",IFERROR(VLOOKUP(TRIM(DATOS_FORMS!BA184),ESCALAS!$A$46:$B$49,2,0),"?"))</f>
        <v/>
      </c>
      <c r="BB184" s="22" t="str">
        <f>IF(DATOS_FORMS!BB184="","",IFERROR(VLOOKUP(TRIM(DATOS_FORMS!BB184),ESCALAS!$A$46:$B$49,2,0),"?"))</f>
        <v/>
      </c>
      <c r="BC184" s="22" t="str">
        <f>IF(DATOS_FORMS!BC184="","",IFERROR(VLOOKUP(TRIM(DATOS_FORMS!BC184),ESCALAS!$A$46:$B$49,2,0),"?"))</f>
        <v/>
      </c>
      <c r="BD184" s="22" t="str">
        <f>IF(DATOS_FORMS!BD184="","",IFERROR(VLOOKUP(TRIM(DATOS_FORMS!BD184),ESCALAS!$A$46:$B$49,2,0),"?"))</f>
        <v/>
      </c>
      <c r="BE184" s="22" t="str">
        <f>IF(DATOS_FORMS!BE184="","",IFERROR(VLOOKUP(TRIM(DATOS_FORMS!BE184),ESCALAS!$A$46:$B$49,2,0),"?"))</f>
        <v/>
      </c>
      <c r="BF184" s="22" t="str">
        <f>IF(DATOS_FORMS!BF184="","",IFERROR(VLOOKUP(TRIM(DATOS_FORMS!BF184),ESCALAS!$A$46:$B$49,2,0),"?"))</f>
        <v/>
      </c>
      <c r="BG184" s="22" t="str">
        <f>IF(DATOS_FORMS!BG184="","",IFERROR(VLOOKUP(TRIM(DATOS_FORMS!BG184),ESCALAS!$A$46:$B$49,2,0),"?"))</f>
        <v/>
      </c>
      <c r="BH184" s="22" t="str">
        <f>IF(DATOS_FORMS!BH184="","",IFERROR(VLOOKUP(TRIM(DATOS_FORMS!BH184),ESCALAS!$A$46:$B$49,2,0),"?"))</f>
        <v/>
      </c>
      <c r="BI184" s="22" t="str">
        <f>IF(DATOS_FORMS!BI184="","",IFERROR(VLOOKUP(TRIM(DATOS_FORMS!BI184),ESCALAS!$A$46:$B$49,2,0),"?"))</f>
        <v/>
      </c>
      <c r="BJ184" s="22" t="str">
        <f>IF(DATOS_FORMS!BJ184="","",IFERROR(VLOOKUP(TRIM(DATOS_FORMS!BJ184),ESCALAS!$A$46:$B$49,2,0),"?"))</f>
        <v/>
      </c>
    </row>
    <row r="185" spans="1:62" x14ac:dyDescent="0.25">
      <c r="A185" s="22" t="str">
        <f>IF(DATOS_FORMS!B185="","",ROW()-1)</f>
        <v/>
      </c>
      <c r="B185" s="22" t="str">
        <f>IF(DATOS_FORMS!B185="","",IFERROR(VALUE(TRIM(DATOS_FORMS!B185)),IFERROR(VALUE(LEFT(TRIM(DATOS_FORMS!B185),FIND(" ",TRIM(DATOS_FORMS!B185)&amp;" ")-1)),"?")))</f>
        <v/>
      </c>
      <c r="C185" s="22" t="str">
        <f>IF(DATOS_FORMS!C185="","",IFERROR(VLOOKUP(TRIM(DATOS_FORMS!C185),ESCALAS!$A$54:$B$55,2,0),"?"))</f>
        <v/>
      </c>
      <c r="D185" s="22" t="str">
        <f>IF(DATOS_FORMS!D185="","",IFERROR(VLOOKUP(TRIM(DATOS_FORMS!D185),ESCALAS!$A$67:$B$68,2,0),"?"))</f>
        <v/>
      </c>
      <c r="E185" s="23" t="str">
        <f>IF(DATOS_FORMS!E185="","",DATOS_FORMS!E185)</f>
        <v/>
      </c>
      <c r="F185" s="23" t="str">
        <f>IF(DATOS_FORMS!F185="","",DATOS_FORMS!F185)</f>
        <v/>
      </c>
      <c r="G185" s="22" t="str">
        <f>IF(DATOS_FORMS!G185="","",IFERROR(VLOOKUP(TRIM(DATOS_FORMS!G185),ESCALAS!$A$60:$B$62,2,0),"?"))</f>
        <v/>
      </c>
      <c r="H185" s="23" t="str">
        <f>IF(DATOS_FORMS!H185="","",DATOS_FORMS!H185)</f>
        <v/>
      </c>
      <c r="I185" s="22" t="str">
        <f>IF(DATOS_FORMS!I185="","",IFERROR(VLOOKUP(TRIM(DATOS_FORMS!I185),ESCALAS!$A$60:$B$62,2,0),"?"))</f>
        <v/>
      </c>
      <c r="J185" s="22" t="str">
        <f>IF(DATOS_FORMS!J185="","",IFERROR(VLOOKUP(TRIM(DATOS_FORMS!J185),ESCALAS!$A$73:$B$86,2,0),7))</f>
        <v/>
      </c>
      <c r="K185" s="22" t="str">
        <f>IF(DATOS_FORMS!K185="","",IFERROR(VLOOKUP(TRIM(DATOS_FORMS!K185),ESCALAS!$A$6:$B$12,2,0),"?"))</f>
        <v/>
      </c>
      <c r="L185" s="22" t="str">
        <f>IF(DATOS_FORMS!L185="","",IFERROR(VLOOKUP(TRIM(DATOS_FORMS!L185),ESCALAS!$A$6:$B$12,2,0),"?"))</f>
        <v/>
      </c>
      <c r="M185" s="22" t="str">
        <f>IF(DATOS_FORMS!M185="","",IFERROR(VLOOKUP(TRIM(DATOS_FORMS!M185),ESCALAS!$A$6:$B$12,2,0),"?"))</f>
        <v/>
      </c>
      <c r="N185" s="22" t="str">
        <f>IF(DATOS_FORMS!N185="","",IFERROR(VLOOKUP(TRIM(DATOS_FORMS!N185),ESCALAS!$A$6:$B$12,2,0),"?"))</f>
        <v/>
      </c>
      <c r="O185" s="22" t="str">
        <f>IF(DATOS_FORMS!O185="","",IFERROR(VLOOKUP(TRIM(DATOS_FORMS!O185),ESCALAS!$A$6:$B$12,2,0),"?"))</f>
        <v/>
      </c>
      <c r="P185" s="22" t="str">
        <f>IF(DATOS_FORMS!P185="","",IFERROR(VLOOKUP(TRIM(DATOS_FORMS!P185),ESCALAS!$A$6:$B$12,2,0),"?"))</f>
        <v/>
      </c>
      <c r="Q185" s="22" t="str">
        <f>IF(DATOS_FORMS!Q185="","",IFERROR(VLOOKUP(TRIM(DATOS_FORMS!Q185),ESCALAS!$A$6:$B$12,2,0),"?"))</f>
        <v/>
      </c>
      <c r="R185" s="22" t="str">
        <f>IF(DATOS_FORMS!R185="","",IFERROR(VLOOKUP(TRIM(DATOS_FORMS!R185),ESCALAS!$A$6:$B$12,2,0),"?"))</f>
        <v/>
      </c>
      <c r="S185" s="22" t="str">
        <f>IF(DATOS_FORMS!S185="","",IFERROR(VLOOKUP(TRIM(DATOS_FORMS!S185),ESCALAS!$A$6:$B$12,2,0),"?"))</f>
        <v/>
      </c>
      <c r="T185" s="22" t="str">
        <f>IF(DATOS_FORMS!T185="","",IFERROR(VLOOKUP(TRIM(DATOS_FORMS!T185),ESCALAS!$A$6:$B$12,2,0),"?"))</f>
        <v/>
      </c>
      <c r="U185" s="22" t="str">
        <f>IF(DATOS_FORMS!U185="","",IFERROR(VLOOKUP(TRIM(DATOS_FORMS!U185),ESCALAS!$A$17:$B$20,2,0),"?"))</f>
        <v/>
      </c>
      <c r="V185" s="22" t="str">
        <f>IF(DATOS_FORMS!V185="","",IFERROR(VLOOKUP(TRIM(DATOS_FORMS!V185),ESCALAS!$A$17:$B$20,2,0),"?"))</f>
        <v/>
      </c>
      <c r="W185" s="22" t="str">
        <f>IF(DATOS_FORMS!W185="","",IFERROR(VLOOKUP(TRIM(DATOS_FORMS!W185),ESCALAS!$A$17:$B$20,2,0),"?"))</f>
        <v/>
      </c>
      <c r="X185" s="22" t="str">
        <f>IF(DATOS_FORMS!X185="","",IFERROR(VLOOKUP(TRIM(DATOS_FORMS!X185),ESCALAS!$A$17:$B$20,2,0),"?"))</f>
        <v/>
      </c>
      <c r="Y185" s="22" t="str">
        <f>IF(DATOS_FORMS!Y185="","",IFERROR(VLOOKUP(TRIM(DATOS_FORMS!Y185),ESCALAS!$A$17:$B$20,2,0),"?"))</f>
        <v/>
      </c>
      <c r="Z185" s="22" t="str">
        <f>IF(DATOS_FORMS!Z185="","",IFERROR(VLOOKUP(TRIM(DATOS_FORMS!Z185),ESCALAS!$A$17:$B$20,2,0),"?"))</f>
        <v/>
      </c>
      <c r="AA185" s="22" t="str">
        <f>IF(DATOS_FORMS!AA185="","",IFERROR(VLOOKUP(TRIM(DATOS_FORMS!AA185),ESCALAS!$A$17:$B$20,2,0),"?"))</f>
        <v/>
      </c>
      <c r="AB185" s="22" t="str">
        <f>IF(DATOS_FORMS!AB185="","",IFERROR(VLOOKUP(TRIM(DATOS_FORMS!AB185),ESCALAS!$A$17:$B$20,2,0),"?"))</f>
        <v/>
      </c>
      <c r="AC185" s="22" t="str">
        <f>IF(DATOS_FORMS!AC185="","",IFERROR(VLOOKUP(TRIM(DATOS_FORMS!AC185),ESCALAS!$A$25:$B$30,2,0),"?"))</f>
        <v/>
      </c>
      <c r="AD185" s="22" t="str">
        <f>IF(DATOS_FORMS!AD185="","",IFERROR(VLOOKUP(TRIM(DATOS_FORMS!AD185),ESCALAS!$A$25:$B$30,2,0),"?"))</f>
        <v/>
      </c>
      <c r="AE185" s="22" t="str">
        <f>IF(DATOS_FORMS!AE185="","",IFERROR(VLOOKUP(TRIM(DATOS_FORMS!AE185),ESCALAS!$A$25:$B$30,2,0),"?"))</f>
        <v/>
      </c>
      <c r="AF185" s="22" t="str">
        <f>IF(DATOS_FORMS!AF185="","",IFERROR(VLOOKUP(TRIM(DATOS_FORMS!AF185),ESCALAS!$A$25:$B$30,2,0),"?"))</f>
        <v/>
      </c>
      <c r="AG185" s="22" t="str">
        <f>IF(DATOS_FORMS!AG185="","",IFERROR(VLOOKUP(TRIM(DATOS_FORMS!AG185),ESCALAS!$A$25:$B$30,2,0),"?"))</f>
        <v/>
      </c>
      <c r="AH185" s="22" t="str">
        <f>IF(DATOS_FORMS!AH185="","",IFERROR(VLOOKUP(TRIM(DATOS_FORMS!AH185),ESCALAS!$A$25:$B$30,2,0),"?"))</f>
        <v/>
      </c>
      <c r="AI185" s="22" t="str">
        <f>IF(DATOS_FORMS!AI185="","",IFERROR(VLOOKUP(TRIM(DATOS_FORMS!AI185),ESCALAS!$A$25:$B$30,2,0),"?"))</f>
        <v/>
      </c>
      <c r="AJ185" s="22" t="str">
        <f>IF(DATOS_FORMS!AJ185="","",IFERROR(VLOOKUP(TRIM(DATOS_FORMS!AJ185),ESCALAS!$A$25:$B$30,2,0),"?"))</f>
        <v/>
      </c>
      <c r="AK185" s="22" t="str">
        <f>IF(DATOS_FORMS!AK185="","",IFERROR(VLOOKUP(TRIM(DATOS_FORMS!AK185),ESCALAS!$A$25:$B$30,2,0),"?"))</f>
        <v/>
      </c>
      <c r="AL185" s="22" t="str">
        <f>IF(DATOS_FORMS!AL185="","",IFERROR(VLOOKUP(TRIM(DATOS_FORMS!AL185),ESCALAS!$A$25:$B$30,2,0),"?"))</f>
        <v/>
      </c>
      <c r="AM185" s="22" t="str">
        <f>IF(DATOS_FORMS!AM185="","",IFERROR(VLOOKUP(TRIM(DATOS_FORMS!AM185),ESCALAS!$A$35:$B$41,2,0),"?"))</f>
        <v/>
      </c>
      <c r="AN185" s="22" t="str">
        <f>IF(DATOS_FORMS!AN185="","",IFERROR(VLOOKUP(TRIM(DATOS_FORMS!AN185),ESCALAS!$A$35:$B$41,2,0),"?"))</f>
        <v/>
      </c>
      <c r="AO185" s="22" t="str">
        <f>IF(DATOS_FORMS!AO185="","",IFERROR(VLOOKUP(TRIM(DATOS_FORMS!AO185),ESCALAS!$A$35:$B$41,2,0),"?"))</f>
        <v/>
      </c>
      <c r="AP185" s="22" t="str">
        <f>IF(DATOS_FORMS!AP185="","",IFERROR(VLOOKUP(TRIM(DATOS_FORMS!AP185),ESCALAS!$A$35:$B$41,2,0),"?"))</f>
        <v/>
      </c>
      <c r="AQ185" s="22" t="str">
        <f>IF(DATOS_FORMS!AQ185="","",IFERROR(VLOOKUP(TRIM(DATOS_FORMS!AQ185),ESCALAS!$A$35:$B$41,2,0),"?"))</f>
        <v/>
      </c>
      <c r="AR185" s="22" t="str">
        <f>IF(DATOS_FORMS!AR185="","",IFERROR(VLOOKUP(TRIM(DATOS_FORMS!AR185),ESCALAS!$A$35:$B$41,2,0),"?"))</f>
        <v/>
      </c>
      <c r="AS185" s="22" t="str">
        <f>IF(DATOS_FORMS!AS185="","",IFERROR(VLOOKUP(TRIM(DATOS_FORMS!AS185),ESCALAS!$A$35:$B$41,2,0),"?"))</f>
        <v/>
      </c>
      <c r="AT185" s="22" t="str">
        <f>IF(DATOS_FORMS!AT185="","",IFERROR(VLOOKUP(TRIM(DATOS_FORMS!AT185),ESCALAS!$A$35:$B$41,2,0),"?"))</f>
        <v/>
      </c>
      <c r="AU185" s="22" t="str">
        <f>IF(DATOS_FORMS!AU185="","",IFERROR(VLOOKUP(TRIM(DATOS_FORMS!AU185),ESCALAS!$A$35:$B$41,2,0),"?"))</f>
        <v/>
      </c>
      <c r="AV185" s="22" t="str">
        <f>IF(DATOS_FORMS!AV185="","",IFERROR(VLOOKUP(TRIM(DATOS_FORMS!AV185),ESCALAS!$A$46:$B$49,2,0),"?"))</f>
        <v/>
      </c>
      <c r="AW185" s="22" t="str">
        <f>IF(DATOS_FORMS!AW185="","",IFERROR(VLOOKUP(TRIM(DATOS_FORMS!AW185),ESCALAS!$A$46:$B$49,2,0),"?"))</f>
        <v/>
      </c>
      <c r="AX185" s="22" t="str">
        <f>IF(DATOS_FORMS!AX185="","",IFERROR(VLOOKUP(TRIM(DATOS_FORMS!AX185),ESCALAS!$A$46:$B$49,2,0),"?"))</f>
        <v/>
      </c>
      <c r="AY185" s="22" t="str">
        <f>IF(DATOS_FORMS!AY185="","",IFERROR(VLOOKUP(TRIM(DATOS_FORMS!AY185),ESCALAS!$A$46:$B$49,2,0),"?"))</f>
        <v/>
      </c>
      <c r="AZ185" s="22" t="str">
        <f>IF(DATOS_FORMS!AZ185="","",IFERROR(VLOOKUP(TRIM(DATOS_FORMS!AZ185),ESCALAS!$A$46:$B$49,2,0),"?"))</f>
        <v/>
      </c>
      <c r="BA185" s="22" t="str">
        <f>IF(DATOS_FORMS!BA185="","",IFERROR(VLOOKUP(TRIM(DATOS_FORMS!BA185),ESCALAS!$A$46:$B$49,2,0),"?"))</f>
        <v/>
      </c>
      <c r="BB185" s="22" t="str">
        <f>IF(DATOS_FORMS!BB185="","",IFERROR(VLOOKUP(TRIM(DATOS_FORMS!BB185),ESCALAS!$A$46:$B$49,2,0),"?"))</f>
        <v/>
      </c>
      <c r="BC185" s="22" t="str">
        <f>IF(DATOS_FORMS!BC185="","",IFERROR(VLOOKUP(TRIM(DATOS_FORMS!BC185),ESCALAS!$A$46:$B$49,2,0),"?"))</f>
        <v/>
      </c>
      <c r="BD185" s="22" t="str">
        <f>IF(DATOS_FORMS!BD185="","",IFERROR(VLOOKUP(TRIM(DATOS_FORMS!BD185),ESCALAS!$A$46:$B$49,2,0),"?"))</f>
        <v/>
      </c>
      <c r="BE185" s="22" t="str">
        <f>IF(DATOS_FORMS!BE185="","",IFERROR(VLOOKUP(TRIM(DATOS_FORMS!BE185),ESCALAS!$A$46:$B$49,2,0),"?"))</f>
        <v/>
      </c>
      <c r="BF185" s="22" t="str">
        <f>IF(DATOS_FORMS!BF185="","",IFERROR(VLOOKUP(TRIM(DATOS_FORMS!BF185),ESCALAS!$A$46:$B$49,2,0),"?"))</f>
        <v/>
      </c>
      <c r="BG185" s="22" t="str">
        <f>IF(DATOS_FORMS!BG185="","",IFERROR(VLOOKUP(TRIM(DATOS_FORMS!BG185),ESCALAS!$A$46:$B$49,2,0),"?"))</f>
        <v/>
      </c>
      <c r="BH185" s="22" t="str">
        <f>IF(DATOS_FORMS!BH185="","",IFERROR(VLOOKUP(TRIM(DATOS_FORMS!BH185),ESCALAS!$A$46:$B$49,2,0),"?"))</f>
        <v/>
      </c>
      <c r="BI185" s="22" t="str">
        <f>IF(DATOS_FORMS!BI185="","",IFERROR(VLOOKUP(TRIM(DATOS_FORMS!BI185),ESCALAS!$A$46:$B$49,2,0),"?"))</f>
        <v/>
      </c>
      <c r="BJ185" s="22" t="str">
        <f>IF(DATOS_FORMS!BJ185="","",IFERROR(VLOOKUP(TRIM(DATOS_FORMS!BJ185),ESCALAS!$A$46:$B$49,2,0),"?"))</f>
        <v/>
      </c>
    </row>
    <row r="186" spans="1:62" x14ac:dyDescent="0.25">
      <c r="A186" s="22" t="str">
        <f>IF(DATOS_FORMS!B186="","",ROW()-1)</f>
        <v/>
      </c>
      <c r="B186" s="22" t="str">
        <f>IF(DATOS_FORMS!B186="","",IFERROR(VALUE(TRIM(DATOS_FORMS!B186)),IFERROR(VALUE(LEFT(TRIM(DATOS_FORMS!B186),FIND(" ",TRIM(DATOS_FORMS!B186)&amp;" ")-1)),"?")))</f>
        <v/>
      </c>
      <c r="C186" s="22" t="str">
        <f>IF(DATOS_FORMS!C186="","",IFERROR(VLOOKUP(TRIM(DATOS_FORMS!C186),ESCALAS!$A$54:$B$55,2,0),"?"))</f>
        <v/>
      </c>
      <c r="D186" s="22" t="str">
        <f>IF(DATOS_FORMS!D186="","",IFERROR(VLOOKUP(TRIM(DATOS_FORMS!D186),ESCALAS!$A$67:$B$68,2,0),"?"))</f>
        <v/>
      </c>
      <c r="E186" s="23" t="str">
        <f>IF(DATOS_FORMS!E186="","",DATOS_FORMS!E186)</f>
        <v/>
      </c>
      <c r="F186" s="23" t="str">
        <f>IF(DATOS_FORMS!F186="","",DATOS_FORMS!F186)</f>
        <v/>
      </c>
      <c r="G186" s="22" t="str">
        <f>IF(DATOS_FORMS!G186="","",IFERROR(VLOOKUP(TRIM(DATOS_FORMS!G186),ESCALAS!$A$60:$B$62,2,0),"?"))</f>
        <v/>
      </c>
      <c r="H186" s="23" t="str">
        <f>IF(DATOS_FORMS!H186="","",DATOS_FORMS!H186)</f>
        <v/>
      </c>
      <c r="I186" s="22" t="str">
        <f>IF(DATOS_FORMS!I186="","",IFERROR(VLOOKUP(TRIM(DATOS_FORMS!I186),ESCALAS!$A$60:$B$62,2,0),"?"))</f>
        <v/>
      </c>
      <c r="J186" s="22" t="str">
        <f>IF(DATOS_FORMS!J186="","",IFERROR(VLOOKUP(TRIM(DATOS_FORMS!J186),ESCALAS!$A$73:$B$86,2,0),7))</f>
        <v/>
      </c>
      <c r="K186" s="22" t="str">
        <f>IF(DATOS_FORMS!K186="","",IFERROR(VLOOKUP(TRIM(DATOS_FORMS!K186),ESCALAS!$A$6:$B$12,2,0),"?"))</f>
        <v/>
      </c>
      <c r="L186" s="22" t="str">
        <f>IF(DATOS_FORMS!L186="","",IFERROR(VLOOKUP(TRIM(DATOS_FORMS!L186),ESCALAS!$A$6:$B$12,2,0),"?"))</f>
        <v/>
      </c>
      <c r="M186" s="22" t="str">
        <f>IF(DATOS_FORMS!M186="","",IFERROR(VLOOKUP(TRIM(DATOS_FORMS!M186),ESCALAS!$A$6:$B$12,2,0),"?"))</f>
        <v/>
      </c>
      <c r="N186" s="22" t="str">
        <f>IF(DATOS_FORMS!N186="","",IFERROR(VLOOKUP(TRIM(DATOS_FORMS!N186),ESCALAS!$A$6:$B$12,2,0),"?"))</f>
        <v/>
      </c>
      <c r="O186" s="22" t="str">
        <f>IF(DATOS_FORMS!O186="","",IFERROR(VLOOKUP(TRIM(DATOS_FORMS!O186),ESCALAS!$A$6:$B$12,2,0),"?"))</f>
        <v/>
      </c>
      <c r="P186" s="22" t="str">
        <f>IF(DATOS_FORMS!P186="","",IFERROR(VLOOKUP(TRIM(DATOS_FORMS!P186),ESCALAS!$A$6:$B$12,2,0),"?"))</f>
        <v/>
      </c>
      <c r="Q186" s="22" t="str">
        <f>IF(DATOS_FORMS!Q186="","",IFERROR(VLOOKUP(TRIM(DATOS_FORMS!Q186),ESCALAS!$A$6:$B$12,2,0),"?"))</f>
        <v/>
      </c>
      <c r="R186" s="22" t="str">
        <f>IF(DATOS_FORMS!R186="","",IFERROR(VLOOKUP(TRIM(DATOS_FORMS!R186),ESCALAS!$A$6:$B$12,2,0),"?"))</f>
        <v/>
      </c>
      <c r="S186" s="22" t="str">
        <f>IF(DATOS_FORMS!S186="","",IFERROR(VLOOKUP(TRIM(DATOS_FORMS!S186),ESCALAS!$A$6:$B$12,2,0),"?"))</f>
        <v/>
      </c>
      <c r="T186" s="22" t="str">
        <f>IF(DATOS_FORMS!T186="","",IFERROR(VLOOKUP(TRIM(DATOS_FORMS!T186),ESCALAS!$A$6:$B$12,2,0),"?"))</f>
        <v/>
      </c>
      <c r="U186" s="22" t="str">
        <f>IF(DATOS_FORMS!U186="","",IFERROR(VLOOKUP(TRIM(DATOS_FORMS!U186),ESCALAS!$A$17:$B$20,2,0),"?"))</f>
        <v/>
      </c>
      <c r="V186" s="22" t="str">
        <f>IF(DATOS_FORMS!V186="","",IFERROR(VLOOKUP(TRIM(DATOS_FORMS!V186),ESCALAS!$A$17:$B$20,2,0),"?"))</f>
        <v/>
      </c>
      <c r="W186" s="22" t="str">
        <f>IF(DATOS_FORMS!W186="","",IFERROR(VLOOKUP(TRIM(DATOS_FORMS!W186),ESCALAS!$A$17:$B$20,2,0),"?"))</f>
        <v/>
      </c>
      <c r="X186" s="22" t="str">
        <f>IF(DATOS_FORMS!X186="","",IFERROR(VLOOKUP(TRIM(DATOS_FORMS!X186),ESCALAS!$A$17:$B$20,2,0),"?"))</f>
        <v/>
      </c>
      <c r="Y186" s="22" t="str">
        <f>IF(DATOS_FORMS!Y186="","",IFERROR(VLOOKUP(TRIM(DATOS_FORMS!Y186),ESCALAS!$A$17:$B$20,2,0),"?"))</f>
        <v/>
      </c>
      <c r="Z186" s="22" t="str">
        <f>IF(DATOS_FORMS!Z186="","",IFERROR(VLOOKUP(TRIM(DATOS_FORMS!Z186),ESCALAS!$A$17:$B$20,2,0),"?"))</f>
        <v/>
      </c>
      <c r="AA186" s="22" t="str">
        <f>IF(DATOS_FORMS!AA186="","",IFERROR(VLOOKUP(TRIM(DATOS_FORMS!AA186),ESCALAS!$A$17:$B$20,2,0),"?"))</f>
        <v/>
      </c>
      <c r="AB186" s="22" t="str">
        <f>IF(DATOS_FORMS!AB186="","",IFERROR(VLOOKUP(TRIM(DATOS_FORMS!AB186),ESCALAS!$A$17:$B$20,2,0),"?"))</f>
        <v/>
      </c>
      <c r="AC186" s="22" t="str">
        <f>IF(DATOS_FORMS!AC186="","",IFERROR(VLOOKUP(TRIM(DATOS_FORMS!AC186),ESCALAS!$A$25:$B$30,2,0),"?"))</f>
        <v/>
      </c>
      <c r="AD186" s="22" t="str">
        <f>IF(DATOS_FORMS!AD186="","",IFERROR(VLOOKUP(TRIM(DATOS_FORMS!AD186),ESCALAS!$A$25:$B$30,2,0),"?"))</f>
        <v/>
      </c>
      <c r="AE186" s="22" t="str">
        <f>IF(DATOS_FORMS!AE186="","",IFERROR(VLOOKUP(TRIM(DATOS_FORMS!AE186),ESCALAS!$A$25:$B$30,2,0),"?"))</f>
        <v/>
      </c>
      <c r="AF186" s="22" t="str">
        <f>IF(DATOS_FORMS!AF186="","",IFERROR(VLOOKUP(TRIM(DATOS_FORMS!AF186),ESCALAS!$A$25:$B$30,2,0),"?"))</f>
        <v/>
      </c>
      <c r="AG186" s="22" t="str">
        <f>IF(DATOS_FORMS!AG186="","",IFERROR(VLOOKUP(TRIM(DATOS_FORMS!AG186),ESCALAS!$A$25:$B$30,2,0),"?"))</f>
        <v/>
      </c>
      <c r="AH186" s="22" t="str">
        <f>IF(DATOS_FORMS!AH186="","",IFERROR(VLOOKUP(TRIM(DATOS_FORMS!AH186),ESCALAS!$A$25:$B$30,2,0),"?"))</f>
        <v/>
      </c>
      <c r="AI186" s="22" t="str">
        <f>IF(DATOS_FORMS!AI186="","",IFERROR(VLOOKUP(TRIM(DATOS_FORMS!AI186),ESCALAS!$A$25:$B$30,2,0),"?"))</f>
        <v/>
      </c>
      <c r="AJ186" s="22" t="str">
        <f>IF(DATOS_FORMS!AJ186="","",IFERROR(VLOOKUP(TRIM(DATOS_FORMS!AJ186),ESCALAS!$A$25:$B$30,2,0),"?"))</f>
        <v/>
      </c>
      <c r="AK186" s="22" t="str">
        <f>IF(DATOS_FORMS!AK186="","",IFERROR(VLOOKUP(TRIM(DATOS_FORMS!AK186),ESCALAS!$A$25:$B$30,2,0),"?"))</f>
        <v/>
      </c>
      <c r="AL186" s="22" t="str">
        <f>IF(DATOS_FORMS!AL186="","",IFERROR(VLOOKUP(TRIM(DATOS_FORMS!AL186),ESCALAS!$A$25:$B$30,2,0),"?"))</f>
        <v/>
      </c>
      <c r="AM186" s="22" t="str">
        <f>IF(DATOS_FORMS!AM186="","",IFERROR(VLOOKUP(TRIM(DATOS_FORMS!AM186),ESCALAS!$A$35:$B$41,2,0),"?"))</f>
        <v/>
      </c>
      <c r="AN186" s="22" t="str">
        <f>IF(DATOS_FORMS!AN186="","",IFERROR(VLOOKUP(TRIM(DATOS_FORMS!AN186),ESCALAS!$A$35:$B$41,2,0),"?"))</f>
        <v/>
      </c>
      <c r="AO186" s="22" t="str">
        <f>IF(DATOS_FORMS!AO186="","",IFERROR(VLOOKUP(TRIM(DATOS_FORMS!AO186),ESCALAS!$A$35:$B$41,2,0),"?"))</f>
        <v/>
      </c>
      <c r="AP186" s="22" t="str">
        <f>IF(DATOS_FORMS!AP186="","",IFERROR(VLOOKUP(TRIM(DATOS_FORMS!AP186),ESCALAS!$A$35:$B$41,2,0),"?"))</f>
        <v/>
      </c>
      <c r="AQ186" s="22" t="str">
        <f>IF(DATOS_FORMS!AQ186="","",IFERROR(VLOOKUP(TRIM(DATOS_FORMS!AQ186),ESCALAS!$A$35:$B$41,2,0),"?"))</f>
        <v/>
      </c>
      <c r="AR186" s="22" t="str">
        <f>IF(DATOS_FORMS!AR186="","",IFERROR(VLOOKUP(TRIM(DATOS_FORMS!AR186),ESCALAS!$A$35:$B$41,2,0),"?"))</f>
        <v/>
      </c>
      <c r="AS186" s="22" t="str">
        <f>IF(DATOS_FORMS!AS186="","",IFERROR(VLOOKUP(TRIM(DATOS_FORMS!AS186),ESCALAS!$A$35:$B$41,2,0),"?"))</f>
        <v/>
      </c>
      <c r="AT186" s="22" t="str">
        <f>IF(DATOS_FORMS!AT186="","",IFERROR(VLOOKUP(TRIM(DATOS_FORMS!AT186),ESCALAS!$A$35:$B$41,2,0),"?"))</f>
        <v/>
      </c>
      <c r="AU186" s="22" t="str">
        <f>IF(DATOS_FORMS!AU186="","",IFERROR(VLOOKUP(TRIM(DATOS_FORMS!AU186),ESCALAS!$A$35:$B$41,2,0),"?"))</f>
        <v/>
      </c>
      <c r="AV186" s="22" t="str">
        <f>IF(DATOS_FORMS!AV186="","",IFERROR(VLOOKUP(TRIM(DATOS_FORMS!AV186),ESCALAS!$A$46:$B$49,2,0),"?"))</f>
        <v/>
      </c>
      <c r="AW186" s="22" t="str">
        <f>IF(DATOS_FORMS!AW186="","",IFERROR(VLOOKUP(TRIM(DATOS_FORMS!AW186),ESCALAS!$A$46:$B$49,2,0),"?"))</f>
        <v/>
      </c>
      <c r="AX186" s="22" t="str">
        <f>IF(DATOS_FORMS!AX186="","",IFERROR(VLOOKUP(TRIM(DATOS_FORMS!AX186),ESCALAS!$A$46:$B$49,2,0),"?"))</f>
        <v/>
      </c>
      <c r="AY186" s="22" t="str">
        <f>IF(DATOS_FORMS!AY186="","",IFERROR(VLOOKUP(TRIM(DATOS_FORMS!AY186),ESCALAS!$A$46:$B$49,2,0),"?"))</f>
        <v/>
      </c>
      <c r="AZ186" s="22" t="str">
        <f>IF(DATOS_FORMS!AZ186="","",IFERROR(VLOOKUP(TRIM(DATOS_FORMS!AZ186),ESCALAS!$A$46:$B$49,2,0),"?"))</f>
        <v/>
      </c>
      <c r="BA186" s="22" t="str">
        <f>IF(DATOS_FORMS!BA186="","",IFERROR(VLOOKUP(TRIM(DATOS_FORMS!BA186),ESCALAS!$A$46:$B$49,2,0),"?"))</f>
        <v/>
      </c>
      <c r="BB186" s="22" t="str">
        <f>IF(DATOS_FORMS!BB186="","",IFERROR(VLOOKUP(TRIM(DATOS_FORMS!BB186),ESCALAS!$A$46:$B$49,2,0),"?"))</f>
        <v/>
      </c>
      <c r="BC186" s="22" t="str">
        <f>IF(DATOS_FORMS!BC186="","",IFERROR(VLOOKUP(TRIM(DATOS_FORMS!BC186),ESCALAS!$A$46:$B$49,2,0),"?"))</f>
        <v/>
      </c>
      <c r="BD186" s="22" t="str">
        <f>IF(DATOS_FORMS!BD186="","",IFERROR(VLOOKUP(TRIM(DATOS_FORMS!BD186),ESCALAS!$A$46:$B$49,2,0),"?"))</f>
        <v/>
      </c>
      <c r="BE186" s="22" t="str">
        <f>IF(DATOS_FORMS!BE186="","",IFERROR(VLOOKUP(TRIM(DATOS_FORMS!BE186),ESCALAS!$A$46:$B$49,2,0),"?"))</f>
        <v/>
      </c>
      <c r="BF186" s="22" t="str">
        <f>IF(DATOS_FORMS!BF186="","",IFERROR(VLOOKUP(TRIM(DATOS_FORMS!BF186),ESCALAS!$A$46:$B$49,2,0),"?"))</f>
        <v/>
      </c>
      <c r="BG186" s="22" t="str">
        <f>IF(DATOS_FORMS!BG186="","",IFERROR(VLOOKUP(TRIM(DATOS_FORMS!BG186),ESCALAS!$A$46:$B$49,2,0),"?"))</f>
        <v/>
      </c>
      <c r="BH186" s="22" t="str">
        <f>IF(DATOS_FORMS!BH186="","",IFERROR(VLOOKUP(TRIM(DATOS_FORMS!BH186),ESCALAS!$A$46:$B$49,2,0),"?"))</f>
        <v/>
      </c>
      <c r="BI186" s="22" t="str">
        <f>IF(DATOS_FORMS!BI186="","",IFERROR(VLOOKUP(TRIM(DATOS_FORMS!BI186),ESCALAS!$A$46:$B$49,2,0),"?"))</f>
        <v/>
      </c>
      <c r="BJ186" s="22" t="str">
        <f>IF(DATOS_FORMS!BJ186="","",IFERROR(VLOOKUP(TRIM(DATOS_FORMS!BJ186),ESCALAS!$A$46:$B$49,2,0),"?"))</f>
        <v/>
      </c>
    </row>
    <row r="187" spans="1:62" x14ac:dyDescent="0.25">
      <c r="A187" s="22" t="str">
        <f>IF(DATOS_FORMS!B187="","",ROW()-1)</f>
        <v/>
      </c>
      <c r="B187" s="22" t="str">
        <f>IF(DATOS_FORMS!B187="","",IFERROR(VALUE(TRIM(DATOS_FORMS!B187)),IFERROR(VALUE(LEFT(TRIM(DATOS_FORMS!B187),FIND(" ",TRIM(DATOS_FORMS!B187)&amp;" ")-1)),"?")))</f>
        <v/>
      </c>
      <c r="C187" s="22" t="str">
        <f>IF(DATOS_FORMS!C187="","",IFERROR(VLOOKUP(TRIM(DATOS_FORMS!C187),ESCALAS!$A$54:$B$55,2,0),"?"))</f>
        <v/>
      </c>
      <c r="D187" s="22" t="str">
        <f>IF(DATOS_FORMS!D187="","",IFERROR(VLOOKUP(TRIM(DATOS_FORMS!D187),ESCALAS!$A$67:$B$68,2,0),"?"))</f>
        <v/>
      </c>
      <c r="E187" s="23" t="str">
        <f>IF(DATOS_FORMS!E187="","",DATOS_FORMS!E187)</f>
        <v/>
      </c>
      <c r="F187" s="23" t="str">
        <f>IF(DATOS_FORMS!F187="","",DATOS_FORMS!F187)</f>
        <v/>
      </c>
      <c r="G187" s="22" t="str">
        <f>IF(DATOS_FORMS!G187="","",IFERROR(VLOOKUP(TRIM(DATOS_FORMS!G187),ESCALAS!$A$60:$B$62,2,0),"?"))</f>
        <v/>
      </c>
      <c r="H187" s="23" t="str">
        <f>IF(DATOS_FORMS!H187="","",DATOS_FORMS!H187)</f>
        <v/>
      </c>
      <c r="I187" s="22" t="str">
        <f>IF(DATOS_FORMS!I187="","",IFERROR(VLOOKUP(TRIM(DATOS_FORMS!I187),ESCALAS!$A$60:$B$62,2,0),"?"))</f>
        <v/>
      </c>
      <c r="J187" s="22" t="str">
        <f>IF(DATOS_FORMS!J187="","",IFERROR(VLOOKUP(TRIM(DATOS_FORMS!J187),ESCALAS!$A$73:$B$86,2,0),7))</f>
        <v/>
      </c>
      <c r="K187" s="22" t="str">
        <f>IF(DATOS_FORMS!K187="","",IFERROR(VLOOKUP(TRIM(DATOS_FORMS!K187),ESCALAS!$A$6:$B$12,2,0),"?"))</f>
        <v/>
      </c>
      <c r="L187" s="22" t="str">
        <f>IF(DATOS_FORMS!L187="","",IFERROR(VLOOKUP(TRIM(DATOS_FORMS!L187),ESCALAS!$A$6:$B$12,2,0),"?"))</f>
        <v/>
      </c>
      <c r="M187" s="22" t="str">
        <f>IF(DATOS_FORMS!M187="","",IFERROR(VLOOKUP(TRIM(DATOS_FORMS!M187),ESCALAS!$A$6:$B$12,2,0),"?"))</f>
        <v/>
      </c>
      <c r="N187" s="22" t="str">
        <f>IF(DATOS_FORMS!N187="","",IFERROR(VLOOKUP(TRIM(DATOS_FORMS!N187),ESCALAS!$A$6:$B$12,2,0),"?"))</f>
        <v/>
      </c>
      <c r="O187" s="22" t="str">
        <f>IF(DATOS_FORMS!O187="","",IFERROR(VLOOKUP(TRIM(DATOS_FORMS!O187),ESCALAS!$A$6:$B$12,2,0),"?"))</f>
        <v/>
      </c>
      <c r="P187" s="22" t="str">
        <f>IF(DATOS_FORMS!P187="","",IFERROR(VLOOKUP(TRIM(DATOS_FORMS!P187),ESCALAS!$A$6:$B$12,2,0),"?"))</f>
        <v/>
      </c>
      <c r="Q187" s="22" t="str">
        <f>IF(DATOS_FORMS!Q187="","",IFERROR(VLOOKUP(TRIM(DATOS_FORMS!Q187),ESCALAS!$A$6:$B$12,2,0),"?"))</f>
        <v/>
      </c>
      <c r="R187" s="22" t="str">
        <f>IF(DATOS_FORMS!R187="","",IFERROR(VLOOKUP(TRIM(DATOS_FORMS!R187),ESCALAS!$A$6:$B$12,2,0),"?"))</f>
        <v/>
      </c>
      <c r="S187" s="22" t="str">
        <f>IF(DATOS_FORMS!S187="","",IFERROR(VLOOKUP(TRIM(DATOS_FORMS!S187),ESCALAS!$A$6:$B$12,2,0),"?"))</f>
        <v/>
      </c>
      <c r="T187" s="22" t="str">
        <f>IF(DATOS_FORMS!T187="","",IFERROR(VLOOKUP(TRIM(DATOS_FORMS!T187),ESCALAS!$A$6:$B$12,2,0),"?"))</f>
        <v/>
      </c>
      <c r="U187" s="22" t="str">
        <f>IF(DATOS_FORMS!U187="","",IFERROR(VLOOKUP(TRIM(DATOS_FORMS!U187),ESCALAS!$A$17:$B$20,2,0),"?"))</f>
        <v/>
      </c>
      <c r="V187" s="22" t="str">
        <f>IF(DATOS_FORMS!V187="","",IFERROR(VLOOKUP(TRIM(DATOS_FORMS!V187),ESCALAS!$A$17:$B$20,2,0),"?"))</f>
        <v/>
      </c>
      <c r="W187" s="22" t="str">
        <f>IF(DATOS_FORMS!W187="","",IFERROR(VLOOKUP(TRIM(DATOS_FORMS!W187),ESCALAS!$A$17:$B$20,2,0),"?"))</f>
        <v/>
      </c>
      <c r="X187" s="22" t="str">
        <f>IF(DATOS_FORMS!X187="","",IFERROR(VLOOKUP(TRIM(DATOS_FORMS!X187),ESCALAS!$A$17:$B$20,2,0),"?"))</f>
        <v/>
      </c>
      <c r="Y187" s="22" t="str">
        <f>IF(DATOS_FORMS!Y187="","",IFERROR(VLOOKUP(TRIM(DATOS_FORMS!Y187),ESCALAS!$A$17:$B$20,2,0),"?"))</f>
        <v/>
      </c>
      <c r="Z187" s="22" t="str">
        <f>IF(DATOS_FORMS!Z187="","",IFERROR(VLOOKUP(TRIM(DATOS_FORMS!Z187),ESCALAS!$A$17:$B$20,2,0),"?"))</f>
        <v/>
      </c>
      <c r="AA187" s="22" t="str">
        <f>IF(DATOS_FORMS!AA187="","",IFERROR(VLOOKUP(TRIM(DATOS_FORMS!AA187),ESCALAS!$A$17:$B$20,2,0),"?"))</f>
        <v/>
      </c>
      <c r="AB187" s="22" t="str">
        <f>IF(DATOS_FORMS!AB187="","",IFERROR(VLOOKUP(TRIM(DATOS_FORMS!AB187),ESCALAS!$A$17:$B$20,2,0),"?"))</f>
        <v/>
      </c>
      <c r="AC187" s="22" t="str">
        <f>IF(DATOS_FORMS!AC187="","",IFERROR(VLOOKUP(TRIM(DATOS_FORMS!AC187),ESCALAS!$A$25:$B$30,2,0),"?"))</f>
        <v/>
      </c>
      <c r="AD187" s="22" t="str">
        <f>IF(DATOS_FORMS!AD187="","",IFERROR(VLOOKUP(TRIM(DATOS_FORMS!AD187),ESCALAS!$A$25:$B$30,2,0),"?"))</f>
        <v/>
      </c>
      <c r="AE187" s="22" t="str">
        <f>IF(DATOS_FORMS!AE187="","",IFERROR(VLOOKUP(TRIM(DATOS_FORMS!AE187),ESCALAS!$A$25:$B$30,2,0),"?"))</f>
        <v/>
      </c>
      <c r="AF187" s="22" t="str">
        <f>IF(DATOS_FORMS!AF187="","",IFERROR(VLOOKUP(TRIM(DATOS_FORMS!AF187),ESCALAS!$A$25:$B$30,2,0),"?"))</f>
        <v/>
      </c>
      <c r="AG187" s="22" t="str">
        <f>IF(DATOS_FORMS!AG187="","",IFERROR(VLOOKUP(TRIM(DATOS_FORMS!AG187),ESCALAS!$A$25:$B$30,2,0),"?"))</f>
        <v/>
      </c>
      <c r="AH187" s="22" t="str">
        <f>IF(DATOS_FORMS!AH187="","",IFERROR(VLOOKUP(TRIM(DATOS_FORMS!AH187),ESCALAS!$A$25:$B$30,2,0),"?"))</f>
        <v/>
      </c>
      <c r="AI187" s="22" t="str">
        <f>IF(DATOS_FORMS!AI187="","",IFERROR(VLOOKUP(TRIM(DATOS_FORMS!AI187),ESCALAS!$A$25:$B$30,2,0),"?"))</f>
        <v/>
      </c>
      <c r="AJ187" s="22" t="str">
        <f>IF(DATOS_FORMS!AJ187="","",IFERROR(VLOOKUP(TRIM(DATOS_FORMS!AJ187),ESCALAS!$A$25:$B$30,2,0),"?"))</f>
        <v/>
      </c>
      <c r="AK187" s="22" t="str">
        <f>IF(DATOS_FORMS!AK187="","",IFERROR(VLOOKUP(TRIM(DATOS_FORMS!AK187),ESCALAS!$A$25:$B$30,2,0),"?"))</f>
        <v/>
      </c>
      <c r="AL187" s="22" t="str">
        <f>IF(DATOS_FORMS!AL187="","",IFERROR(VLOOKUP(TRIM(DATOS_FORMS!AL187),ESCALAS!$A$25:$B$30,2,0),"?"))</f>
        <v/>
      </c>
      <c r="AM187" s="22" t="str">
        <f>IF(DATOS_FORMS!AM187="","",IFERROR(VLOOKUP(TRIM(DATOS_FORMS!AM187),ESCALAS!$A$35:$B$41,2,0),"?"))</f>
        <v/>
      </c>
      <c r="AN187" s="22" t="str">
        <f>IF(DATOS_FORMS!AN187="","",IFERROR(VLOOKUP(TRIM(DATOS_FORMS!AN187),ESCALAS!$A$35:$B$41,2,0),"?"))</f>
        <v/>
      </c>
      <c r="AO187" s="22" t="str">
        <f>IF(DATOS_FORMS!AO187="","",IFERROR(VLOOKUP(TRIM(DATOS_FORMS!AO187),ESCALAS!$A$35:$B$41,2,0),"?"))</f>
        <v/>
      </c>
      <c r="AP187" s="22" t="str">
        <f>IF(DATOS_FORMS!AP187="","",IFERROR(VLOOKUP(TRIM(DATOS_FORMS!AP187),ESCALAS!$A$35:$B$41,2,0),"?"))</f>
        <v/>
      </c>
      <c r="AQ187" s="22" t="str">
        <f>IF(DATOS_FORMS!AQ187="","",IFERROR(VLOOKUP(TRIM(DATOS_FORMS!AQ187),ESCALAS!$A$35:$B$41,2,0),"?"))</f>
        <v/>
      </c>
      <c r="AR187" s="22" t="str">
        <f>IF(DATOS_FORMS!AR187="","",IFERROR(VLOOKUP(TRIM(DATOS_FORMS!AR187),ESCALAS!$A$35:$B$41,2,0),"?"))</f>
        <v/>
      </c>
      <c r="AS187" s="22" t="str">
        <f>IF(DATOS_FORMS!AS187="","",IFERROR(VLOOKUP(TRIM(DATOS_FORMS!AS187),ESCALAS!$A$35:$B$41,2,0),"?"))</f>
        <v/>
      </c>
      <c r="AT187" s="22" t="str">
        <f>IF(DATOS_FORMS!AT187="","",IFERROR(VLOOKUP(TRIM(DATOS_FORMS!AT187),ESCALAS!$A$35:$B$41,2,0),"?"))</f>
        <v/>
      </c>
      <c r="AU187" s="22" t="str">
        <f>IF(DATOS_FORMS!AU187="","",IFERROR(VLOOKUP(TRIM(DATOS_FORMS!AU187),ESCALAS!$A$35:$B$41,2,0),"?"))</f>
        <v/>
      </c>
      <c r="AV187" s="22" t="str">
        <f>IF(DATOS_FORMS!AV187="","",IFERROR(VLOOKUP(TRIM(DATOS_FORMS!AV187),ESCALAS!$A$46:$B$49,2,0),"?"))</f>
        <v/>
      </c>
      <c r="AW187" s="22" t="str">
        <f>IF(DATOS_FORMS!AW187="","",IFERROR(VLOOKUP(TRIM(DATOS_FORMS!AW187),ESCALAS!$A$46:$B$49,2,0),"?"))</f>
        <v/>
      </c>
      <c r="AX187" s="22" t="str">
        <f>IF(DATOS_FORMS!AX187="","",IFERROR(VLOOKUP(TRIM(DATOS_FORMS!AX187),ESCALAS!$A$46:$B$49,2,0),"?"))</f>
        <v/>
      </c>
      <c r="AY187" s="22" t="str">
        <f>IF(DATOS_FORMS!AY187="","",IFERROR(VLOOKUP(TRIM(DATOS_FORMS!AY187),ESCALAS!$A$46:$B$49,2,0),"?"))</f>
        <v/>
      </c>
      <c r="AZ187" s="22" t="str">
        <f>IF(DATOS_FORMS!AZ187="","",IFERROR(VLOOKUP(TRIM(DATOS_FORMS!AZ187),ESCALAS!$A$46:$B$49,2,0),"?"))</f>
        <v/>
      </c>
      <c r="BA187" s="22" t="str">
        <f>IF(DATOS_FORMS!BA187="","",IFERROR(VLOOKUP(TRIM(DATOS_FORMS!BA187),ESCALAS!$A$46:$B$49,2,0),"?"))</f>
        <v/>
      </c>
      <c r="BB187" s="22" t="str">
        <f>IF(DATOS_FORMS!BB187="","",IFERROR(VLOOKUP(TRIM(DATOS_FORMS!BB187),ESCALAS!$A$46:$B$49,2,0),"?"))</f>
        <v/>
      </c>
      <c r="BC187" s="22" t="str">
        <f>IF(DATOS_FORMS!BC187="","",IFERROR(VLOOKUP(TRIM(DATOS_FORMS!BC187),ESCALAS!$A$46:$B$49,2,0),"?"))</f>
        <v/>
      </c>
      <c r="BD187" s="22" t="str">
        <f>IF(DATOS_FORMS!BD187="","",IFERROR(VLOOKUP(TRIM(DATOS_FORMS!BD187),ESCALAS!$A$46:$B$49,2,0),"?"))</f>
        <v/>
      </c>
      <c r="BE187" s="22" t="str">
        <f>IF(DATOS_FORMS!BE187="","",IFERROR(VLOOKUP(TRIM(DATOS_FORMS!BE187),ESCALAS!$A$46:$B$49,2,0),"?"))</f>
        <v/>
      </c>
      <c r="BF187" s="22" t="str">
        <f>IF(DATOS_FORMS!BF187="","",IFERROR(VLOOKUP(TRIM(DATOS_FORMS!BF187),ESCALAS!$A$46:$B$49,2,0),"?"))</f>
        <v/>
      </c>
      <c r="BG187" s="22" t="str">
        <f>IF(DATOS_FORMS!BG187="","",IFERROR(VLOOKUP(TRIM(DATOS_FORMS!BG187),ESCALAS!$A$46:$B$49,2,0),"?"))</f>
        <v/>
      </c>
      <c r="BH187" s="22" t="str">
        <f>IF(DATOS_FORMS!BH187="","",IFERROR(VLOOKUP(TRIM(DATOS_FORMS!BH187),ESCALAS!$A$46:$B$49,2,0),"?"))</f>
        <v/>
      </c>
      <c r="BI187" s="22" t="str">
        <f>IF(DATOS_FORMS!BI187="","",IFERROR(VLOOKUP(TRIM(DATOS_FORMS!BI187),ESCALAS!$A$46:$B$49,2,0),"?"))</f>
        <v/>
      </c>
      <c r="BJ187" s="22" t="str">
        <f>IF(DATOS_FORMS!BJ187="","",IFERROR(VLOOKUP(TRIM(DATOS_FORMS!BJ187),ESCALAS!$A$46:$B$49,2,0),"?"))</f>
        <v/>
      </c>
    </row>
    <row r="188" spans="1:62" x14ac:dyDescent="0.25">
      <c r="A188" s="22" t="str">
        <f>IF(DATOS_FORMS!B188="","",ROW()-1)</f>
        <v/>
      </c>
      <c r="B188" s="22" t="str">
        <f>IF(DATOS_FORMS!B188="","",IFERROR(VALUE(TRIM(DATOS_FORMS!B188)),IFERROR(VALUE(LEFT(TRIM(DATOS_FORMS!B188),FIND(" ",TRIM(DATOS_FORMS!B188)&amp;" ")-1)),"?")))</f>
        <v/>
      </c>
      <c r="C188" s="22" t="str">
        <f>IF(DATOS_FORMS!C188="","",IFERROR(VLOOKUP(TRIM(DATOS_FORMS!C188),ESCALAS!$A$54:$B$55,2,0),"?"))</f>
        <v/>
      </c>
      <c r="D188" s="22" t="str">
        <f>IF(DATOS_FORMS!D188="","",IFERROR(VLOOKUP(TRIM(DATOS_FORMS!D188),ESCALAS!$A$67:$B$68,2,0),"?"))</f>
        <v/>
      </c>
      <c r="E188" s="23" t="str">
        <f>IF(DATOS_FORMS!E188="","",DATOS_FORMS!E188)</f>
        <v/>
      </c>
      <c r="F188" s="23" t="str">
        <f>IF(DATOS_FORMS!F188="","",DATOS_FORMS!F188)</f>
        <v/>
      </c>
      <c r="G188" s="22" t="str">
        <f>IF(DATOS_FORMS!G188="","",IFERROR(VLOOKUP(TRIM(DATOS_FORMS!G188),ESCALAS!$A$60:$B$62,2,0),"?"))</f>
        <v/>
      </c>
      <c r="H188" s="23" t="str">
        <f>IF(DATOS_FORMS!H188="","",DATOS_FORMS!H188)</f>
        <v/>
      </c>
      <c r="I188" s="22" t="str">
        <f>IF(DATOS_FORMS!I188="","",IFERROR(VLOOKUP(TRIM(DATOS_FORMS!I188),ESCALAS!$A$60:$B$62,2,0),"?"))</f>
        <v/>
      </c>
      <c r="J188" s="22" t="str">
        <f>IF(DATOS_FORMS!J188="","",IFERROR(VLOOKUP(TRIM(DATOS_FORMS!J188),ESCALAS!$A$73:$B$86,2,0),7))</f>
        <v/>
      </c>
      <c r="K188" s="22" t="str">
        <f>IF(DATOS_FORMS!K188="","",IFERROR(VLOOKUP(TRIM(DATOS_FORMS!K188),ESCALAS!$A$6:$B$12,2,0),"?"))</f>
        <v/>
      </c>
      <c r="L188" s="22" t="str">
        <f>IF(DATOS_FORMS!L188="","",IFERROR(VLOOKUP(TRIM(DATOS_FORMS!L188),ESCALAS!$A$6:$B$12,2,0),"?"))</f>
        <v/>
      </c>
      <c r="M188" s="22" t="str">
        <f>IF(DATOS_FORMS!M188="","",IFERROR(VLOOKUP(TRIM(DATOS_FORMS!M188),ESCALAS!$A$6:$B$12,2,0),"?"))</f>
        <v/>
      </c>
      <c r="N188" s="22" t="str">
        <f>IF(DATOS_FORMS!N188="","",IFERROR(VLOOKUP(TRIM(DATOS_FORMS!N188),ESCALAS!$A$6:$B$12,2,0),"?"))</f>
        <v/>
      </c>
      <c r="O188" s="22" t="str">
        <f>IF(DATOS_FORMS!O188="","",IFERROR(VLOOKUP(TRIM(DATOS_FORMS!O188),ESCALAS!$A$6:$B$12,2,0),"?"))</f>
        <v/>
      </c>
      <c r="P188" s="22" t="str">
        <f>IF(DATOS_FORMS!P188="","",IFERROR(VLOOKUP(TRIM(DATOS_FORMS!P188),ESCALAS!$A$6:$B$12,2,0),"?"))</f>
        <v/>
      </c>
      <c r="Q188" s="22" t="str">
        <f>IF(DATOS_FORMS!Q188="","",IFERROR(VLOOKUP(TRIM(DATOS_FORMS!Q188),ESCALAS!$A$6:$B$12,2,0),"?"))</f>
        <v/>
      </c>
      <c r="R188" s="22" t="str">
        <f>IF(DATOS_FORMS!R188="","",IFERROR(VLOOKUP(TRIM(DATOS_FORMS!R188),ESCALAS!$A$6:$B$12,2,0),"?"))</f>
        <v/>
      </c>
      <c r="S188" s="22" t="str">
        <f>IF(DATOS_FORMS!S188="","",IFERROR(VLOOKUP(TRIM(DATOS_FORMS!S188),ESCALAS!$A$6:$B$12,2,0),"?"))</f>
        <v/>
      </c>
      <c r="T188" s="22" t="str">
        <f>IF(DATOS_FORMS!T188="","",IFERROR(VLOOKUP(TRIM(DATOS_FORMS!T188),ESCALAS!$A$6:$B$12,2,0),"?"))</f>
        <v/>
      </c>
      <c r="U188" s="22" t="str">
        <f>IF(DATOS_FORMS!U188="","",IFERROR(VLOOKUP(TRIM(DATOS_FORMS!U188),ESCALAS!$A$17:$B$20,2,0),"?"))</f>
        <v/>
      </c>
      <c r="V188" s="22" t="str">
        <f>IF(DATOS_FORMS!V188="","",IFERROR(VLOOKUP(TRIM(DATOS_FORMS!V188),ESCALAS!$A$17:$B$20,2,0),"?"))</f>
        <v/>
      </c>
      <c r="W188" s="22" t="str">
        <f>IF(DATOS_FORMS!W188="","",IFERROR(VLOOKUP(TRIM(DATOS_FORMS!W188),ESCALAS!$A$17:$B$20,2,0),"?"))</f>
        <v/>
      </c>
      <c r="X188" s="22" t="str">
        <f>IF(DATOS_FORMS!X188="","",IFERROR(VLOOKUP(TRIM(DATOS_FORMS!X188),ESCALAS!$A$17:$B$20,2,0),"?"))</f>
        <v/>
      </c>
      <c r="Y188" s="22" t="str">
        <f>IF(DATOS_FORMS!Y188="","",IFERROR(VLOOKUP(TRIM(DATOS_FORMS!Y188),ESCALAS!$A$17:$B$20,2,0),"?"))</f>
        <v/>
      </c>
      <c r="Z188" s="22" t="str">
        <f>IF(DATOS_FORMS!Z188="","",IFERROR(VLOOKUP(TRIM(DATOS_FORMS!Z188),ESCALAS!$A$17:$B$20,2,0),"?"))</f>
        <v/>
      </c>
      <c r="AA188" s="22" t="str">
        <f>IF(DATOS_FORMS!AA188="","",IFERROR(VLOOKUP(TRIM(DATOS_FORMS!AA188),ESCALAS!$A$17:$B$20,2,0),"?"))</f>
        <v/>
      </c>
      <c r="AB188" s="22" t="str">
        <f>IF(DATOS_FORMS!AB188="","",IFERROR(VLOOKUP(TRIM(DATOS_FORMS!AB188),ESCALAS!$A$17:$B$20,2,0),"?"))</f>
        <v/>
      </c>
      <c r="AC188" s="22" t="str">
        <f>IF(DATOS_FORMS!AC188="","",IFERROR(VLOOKUP(TRIM(DATOS_FORMS!AC188),ESCALAS!$A$25:$B$30,2,0),"?"))</f>
        <v/>
      </c>
      <c r="AD188" s="22" t="str">
        <f>IF(DATOS_FORMS!AD188="","",IFERROR(VLOOKUP(TRIM(DATOS_FORMS!AD188),ESCALAS!$A$25:$B$30,2,0),"?"))</f>
        <v/>
      </c>
      <c r="AE188" s="22" t="str">
        <f>IF(DATOS_FORMS!AE188="","",IFERROR(VLOOKUP(TRIM(DATOS_FORMS!AE188),ESCALAS!$A$25:$B$30,2,0),"?"))</f>
        <v/>
      </c>
      <c r="AF188" s="22" t="str">
        <f>IF(DATOS_FORMS!AF188="","",IFERROR(VLOOKUP(TRIM(DATOS_FORMS!AF188),ESCALAS!$A$25:$B$30,2,0),"?"))</f>
        <v/>
      </c>
      <c r="AG188" s="22" t="str">
        <f>IF(DATOS_FORMS!AG188="","",IFERROR(VLOOKUP(TRIM(DATOS_FORMS!AG188),ESCALAS!$A$25:$B$30,2,0),"?"))</f>
        <v/>
      </c>
      <c r="AH188" s="22" t="str">
        <f>IF(DATOS_FORMS!AH188="","",IFERROR(VLOOKUP(TRIM(DATOS_FORMS!AH188),ESCALAS!$A$25:$B$30,2,0),"?"))</f>
        <v/>
      </c>
      <c r="AI188" s="22" t="str">
        <f>IF(DATOS_FORMS!AI188="","",IFERROR(VLOOKUP(TRIM(DATOS_FORMS!AI188),ESCALAS!$A$25:$B$30,2,0),"?"))</f>
        <v/>
      </c>
      <c r="AJ188" s="22" t="str">
        <f>IF(DATOS_FORMS!AJ188="","",IFERROR(VLOOKUP(TRIM(DATOS_FORMS!AJ188),ESCALAS!$A$25:$B$30,2,0),"?"))</f>
        <v/>
      </c>
      <c r="AK188" s="22" t="str">
        <f>IF(DATOS_FORMS!AK188="","",IFERROR(VLOOKUP(TRIM(DATOS_FORMS!AK188),ESCALAS!$A$25:$B$30,2,0),"?"))</f>
        <v/>
      </c>
      <c r="AL188" s="22" t="str">
        <f>IF(DATOS_FORMS!AL188="","",IFERROR(VLOOKUP(TRIM(DATOS_FORMS!AL188),ESCALAS!$A$25:$B$30,2,0),"?"))</f>
        <v/>
      </c>
      <c r="AM188" s="22" t="str">
        <f>IF(DATOS_FORMS!AM188="","",IFERROR(VLOOKUP(TRIM(DATOS_FORMS!AM188),ESCALAS!$A$35:$B$41,2,0),"?"))</f>
        <v/>
      </c>
      <c r="AN188" s="22" t="str">
        <f>IF(DATOS_FORMS!AN188="","",IFERROR(VLOOKUP(TRIM(DATOS_FORMS!AN188),ESCALAS!$A$35:$B$41,2,0),"?"))</f>
        <v/>
      </c>
      <c r="AO188" s="22" t="str">
        <f>IF(DATOS_FORMS!AO188="","",IFERROR(VLOOKUP(TRIM(DATOS_FORMS!AO188),ESCALAS!$A$35:$B$41,2,0),"?"))</f>
        <v/>
      </c>
      <c r="AP188" s="22" t="str">
        <f>IF(DATOS_FORMS!AP188="","",IFERROR(VLOOKUP(TRIM(DATOS_FORMS!AP188),ESCALAS!$A$35:$B$41,2,0),"?"))</f>
        <v/>
      </c>
      <c r="AQ188" s="22" t="str">
        <f>IF(DATOS_FORMS!AQ188="","",IFERROR(VLOOKUP(TRIM(DATOS_FORMS!AQ188),ESCALAS!$A$35:$B$41,2,0),"?"))</f>
        <v/>
      </c>
      <c r="AR188" s="22" t="str">
        <f>IF(DATOS_FORMS!AR188="","",IFERROR(VLOOKUP(TRIM(DATOS_FORMS!AR188),ESCALAS!$A$35:$B$41,2,0),"?"))</f>
        <v/>
      </c>
      <c r="AS188" s="22" t="str">
        <f>IF(DATOS_FORMS!AS188="","",IFERROR(VLOOKUP(TRIM(DATOS_FORMS!AS188),ESCALAS!$A$35:$B$41,2,0),"?"))</f>
        <v/>
      </c>
      <c r="AT188" s="22" t="str">
        <f>IF(DATOS_FORMS!AT188="","",IFERROR(VLOOKUP(TRIM(DATOS_FORMS!AT188),ESCALAS!$A$35:$B$41,2,0),"?"))</f>
        <v/>
      </c>
      <c r="AU188" s="22" t="str">
        <f>IF(DATOS_FORMS!AU188="","",IFERROR(VLOOKUP(TRIM(DATOS_FORMS!AU188),ESCALAS!$A$35:$B$41,2,0),"?"))</f>
        <v/>
      </c>
      <c r="AV188" s="22" t="str">
        <f>IF(DATOS_FORMS!AV188="","",IFERROR(VLOOKUP(TRIM(DATOS_FORMS!AV188),ESCALAS!$A$46:$B$49,2,0),"?"))</f>
        <v/>
      </c>
      <c r="AW188" s="22" t="str">
        <f>IF(DATOS_FORMS!AW188="","",IFERROR(VLOOKUP(TRIM(DATOS_FORMS!AW188),ESCALAS!$A$46:$B$49,2,0),"?"))</f>
        <v/>
      </c>
      <c r="AX188" s="22" t="str">
        <f>IF(DATOS_FORMS!AX188="","",IFERROR(VLOOKUP(TRIM(DATOS_FORMS!AX188),ESCALAS!$A$46:$B$49,2,0),"?"))</f>
        <v/>
      </c>
      <c r="AY188" s="22" t="str">
        <f>IF(DATOS_FORMS!AY188="","",IFERROR(VLOOKUP(TRIM(DATOS_FORMS!AY188),ESCALAS!$A$46:$B$49,2,0),"?"))</f>
        <v/>
      </c>
      <c r="AZ188" s="22" t="str">
        <f>IF(DATOS_FORMS!AZ188="","",IFERROR(VLOOKUP(TRIM(DATOS_FORMS!AZ188),ESCALAS!$A$46:$B$49,2,0),"?"))</f>
        <v/>
      </c>
      <c r="BA188" s="22" t="str">
        <f>IF(DATOS_FORMS!BA188="","",IFERROR(VLOOKUP(TRIM(DATOS_FORMS!BA188),ESCALAS!$A$46:$B$49,2,0),"?"))</f>
        <v/>
      </c>
      <c r="BB188" s="22" t="str">
        <f>IF(DATOS_FORMS!BB188="","",IFERROR(VLOOKUP(TRIM(DATOS_FORMS!BB188),ESCALAS!$A$46:$B$49,2,0),"?"))</f>
        <v/>
      </c>
      <c r="BC188" s="22" t="str">
        <f>IF(DATOS_FORMS!BC188="","",IFERROR(VLOOKUP(TRIM(DATOS_FORMS!BC188),ESCALAS!$A$46:$B$49,2,0),"?"))</f>
        <v/>
      </c>
      <c r="BD188" s="22" t="str">
        <f>IF(DATOS_FORMS!BD188="","",IFERROR(VLOOKUP(TRIM(DATOS_FORMS!BD188),ESCALAS!$A$46:$B$49,2,0),"?"))</f>
        <v/>
      </c>
      <c r="BE188" s="22" t="str">
        <f>IF(DATOS_FORMS!BE188="","",IFERROR(VLOOKUP(TRIM(DATOS_FORMS!BE188),ESCALAS!$A$46:$B$49,2,0),"?"))</f>
        <v/>
      </c>
      <c r="BF188" s="22" t="str">
        <f>IF(DATOS_FORMS!BF188="","",IFERROR(VLOOKUP(TRIM(DATOS_FORMS!BF188),ESCALAS!$A$46:$B$49,2,0),"?"))</f>
        <v/>
      </c>
      <c r="BG188" s="22" t="str">
        <f>IF(DATOS_FORMS!BG188="","",IFERROR(VLOOKUP(TRIM(DATOS_FORMS!BG188),ESCALAS!$A$46:$B$49,2,0),"?"))</f>
        <v/>
      </c>
      <c r="BH188" s="22" t="str">
        <f>IF(DATOS_FORMS!BH188="","",IFERROR(VLOOKUP(TRIM(DATOS_FORMS!BH188),ESCALAS!$A$46:$B$49,2,0),"?"))</f>
        <v/>
      </c>
      <c r="BI188" s="22" t="str">
        <f>IF(DATOS_FORMS!BI188="","",IFERROR(VLOOKUP(TRIM(DATOS_FORMS!BI188),ESCALAS!$A$46:$B$49,2,0),"?"))</f>
        <v/>
      </c>
      <c r="BJ188" s="22" t="str">
        <f>IF(DATOS_FORMS!BJ188="","",IFERROR(VLOOKUP(TRIM(DATOS_FORMS!BJ188),ESCALAS!$A$46:$B$49,2,0),"?"))</f>
        <v/>
      </c>
    </row>
    <row r="189" spans="1:62" x14ac:dyDescent="0.25">
      <c r="A189" s="22" t="str">
        <f>IF(DATOS_FORMS!B189="","",ROW()-1)</f>
        <v/>
      </c>
      <c r="B189" s="22" t="str">
        <f>IF(DATOS_FORMS!B189="","",IFERROR(VALUE(TRIM(DATOS_FORMS!B189)),IFERROR(VALUE(LEFT(TRIM(DATOS_FORMS!B189),FIND(" ",TRIM(DATOS_FORMS!B189)&amp;" ")-1)),"?")))</f>
        <v/>
      </c>
      <c r="C189" s="22" t="str">
        <f>IF(DATOS_FORMS!C189="","",IFERROR(VLOOKUP(TRIM(DATOS_FORMS!C189),ESCALAS!$A$54:$B$55,2,0),"?"))</f>
        <v/>
      </c>
      <c r="D189" s="22" t="str">
        <f>IF(DATOS_FORMS!D189="","",IFERROR(VLOOKUP(TRIM(DATOS_FORMS!D189),ESCALAS!$A$67:$B$68,2,0),"?"))</f>
        <v/>
      </c>
      <c r="E189" s="23" t="str">
        <f>IF(DATOS_FORMS!E189="","",DATOS_FORMS!E189)</f>
        <v/>
      </c>
      <c r="F189" s="23" t="str">
        <f>IF(DATOS_FORMS!F189="","",DATOS_FORMS!F189)</f>
        <v/>
      </c>
      <c r="G189" s="22" t="str">
        <f>IF(DATOS_FORMS!G189="","",IFERROR(VLOOKUP(TRIM(DATOS_FORMS!G189),ESCALAS!$A$60:$B$62,2,0),"?"))</f>
        <v/>
      </c>
      <c r="H189" s="23" t="str">
        <f>IF(DATOS_FORMS!H189="","",DATOS_FORMS!H189)</f>
        <v/>
      </c>
      <c r="I189" s="22" t="str">
        <f>IF(DATOS_FORMS!I189="","",IFERROR(VLOOKUP(TRIM(DATOS_FORMS!I189),ESCALAS!$A$60:$B$62,2,0),"?"))</f>
        <v/>
      </c>
      <c r="J189" s="22" t="str">
        <f>IF(DATOS_FORMS!J189="","",IFERROR(VLOOKUP(TRIM(DATOS_FORMS!J189),ESCALAS!$A$73:$B$86,2,0),7))</f>
        <v/>
      </c>
      <c r="K189" s="22" t="str">
        <f>IF(DATOS_FORMS!K189="","",IFERROR(VLOOKUP(TRIM(DATOS_FORMS!K189),ESCALAS!$A$6:$B$12,2,0),"?"))</f>
        <v/>
      </c>
      <c r="L189" s="22" t="str">
        <f>IF(DATOS_FORMS!L189="","",IFERROR(VLOOKUP(TRIM(DATOS_FORMS!L189),ESCALAS!$A$6:$B$12,2,0),"?"))</f>
        <v/>
      </c>
      <c r="M189" s="22" t="str">
        <f>IF(DATOS_FORMS!M189="","",IFERROR(VLOOKUP(TRIM(DATOS_FORMS!M189),ESCALAS!$A$6:$B$12,2,0),"?"))</f>
        <v/>
      </c>
      <c r="N189" s="22" t="str">
        <f>IF(DATOS_FORMS!N189="","",IFERROR(VLOOKUP(TRIM(DATOS_FORMS!N189),ESCALAS!$A$6:$B$12,2,0),"?"))</f>
        <v/>
      </c>
      <c r="O189" s="22" t="str">
        <f>IF(DATOS_FORMS!O189="","",IFERROR(VLOOKUP(TRIM(DATOS_FORMS!O189),ESCALAS!$A$6:$B$12,2,0),"?"))</f>
        <v/>
      </c>
      <c r="P189" s="22" t="str">
        <f>IF(DATOS_FORMS!P189="","",IFERROR(VLOOKUP(TRIM(DATOS_FORMS!P189),ESCALAS!$A$6:$B$12,2,0),"?"))</f>
        <v/>
      </c>
      <c r="Q189" s="22" t="str">
        <f>IF(DATOS_FORMS!Q189="","",IFERROR(VLOOKUP(TRIM(DATOS_FORMS!Q189),ESCALAS!$A$6:$B$12,2,0),"?"))</f>
        <v/>
      </c>
      <c r="R189" s="22" t="str">
        <f>IF(DATOS_FORMS!R189="","",IFERROR(VLOOKUP(TRIM(DATOS_FORMS!R189),ESCALAS!$A$6:$B$12,2,0),"?"))</f>
        <v/>
      </c>
      <c r="S189" s="22" t="str">
        <f>IF(DATOS_FORMS!S189="","",IFERROR(VLOOKUP(TRIM(DATOS_FORMS!S189),ESCALAS!$A$6:$B$12,2,0),"?"))</f>
        <v/>
      </c>
      <c r="T189" s="22" t="str">
        <f>IF(DATOS_FORMS!T189="","",IFERROR(VLOOKUP(TRIM(DATOS_FORMS!T189),ESCALAS!$A$6:$B$12,2,0),"?"))</f>
        <v/>
      </c>
      <c r="U189" s="22" t="str">
        <f>IF(DATOS_FORMS!U189="","",IFERROR(VLOOKUP(TRIM(DATOS_FORMS!U189),ESCALAS!$A$17:$B$20,2,0),"?"))</f>
        <v/>
      </c>
      <c r="V189" s="22" t="str">
        <f>IF(DATOS_FORMS!V189="","",IFERROR(VLOOKUP(TRIM(DATOS_FORMS!V189),ESCALAS!$A$17:$B$20,2,0),"?"))</f>
        <v/>
      </c>
      <c r="W189" s="22" t="str">
        <f>IF(DATOS_FORMS!W189="","",IFERROR(VLOOKUP(TRIM(DATOS_FORMS!W189),ESCALAS!$A$17:$B$20,2,0),"?"))</f>
        <v/>
      </c>
      <c r="X189" s="22" t="str">
        <f>IF(DATOS_FORMS!X189="","",IFERROR(VLOOKUP(TRIM(DATOS_FORMS!X189),ESCALAS!$A$17:$B$20,2,0),"?"))</f>
        <v/>
      </c>
      <c r="Y189" s="22" t="str">
        <f>IF(DATOS_FORMS!Y189="","",IFERROR(VLOOKUP(TRIM(DATOS_FORMS!Y189),ESCALAS!$A$17:$B$20,2,0),"?"))</f>
        <v/>
      </c>
      <c r="Z189" s="22" t="str">
        <f>IF(DATOS_FORMS!Z189="","",IFERROR(VLOOKUP(TRIM(DATOS_FORMS!Z189),ESCALAS!$A$17:$B$20,2,0),"?"))</f>
        <v/>
      </c>
      <c r="AA189" s="22" t="str">
        <f>IF(DATOS_FORMS!AA189="","",IFERROR(VLOOKUP(TRIM(DATOS_FORMS!AA189),ESCALAS!$A$17:$B$20,2,0),"?"))</f>
        <v/>
      </c>
      <c r="AB189" s="22" t="str">
        <f>IF(DATOS_FORMS!AB189="","",IFERROR(VLOOKUP(TRIM(DATOS_FORMS!AB189),ESCALAS!$A$17:$B$20,2,0),"?"))</f>
        <v/>
      </c>
      <c r="AC189" s="22" t="str">
        <f>IF(DATOS_FORMS!AC189="","",IFERROR(VLOOKUP(TRIM(DATOS_FORMS!AC189),ESCALAS!$A$25:$B$30,2,0),"?"))</f>
        <v/>
      </c>
      <c r="AD189" s="22" t="str">
        <f>IF(DATOS_FORMS!AD189="","",IFERROR(VLOOKUP(TRIM(DATOS_FORMS!AD189),ESCALAS!$A$25:$B$30,2,0),"?"))</f>
        <v/>
      </c>
      <c r="AE189" s="22" t="str">
        <f>IF(DATOS_FORMS!AE189="","",IFERROR(VLOOKUP(TRIM(DATOS_FORMS!AE189),ESCALAS!$A$25:$B$30,2,0),"?"))</f>
        <v/>
      </c>
      <c r="AF189" s="22" t="str">
        <f>IF(DATOS_FORMS!AF189="","",IFERROR(VLOOKUP(TRIM(DATOS_FORMS!AF189),ESCALAS!$A$25:$B$30,2,0),"?"))</f>
        <v/>
      </c>
      <c r="AG189" s="22" t="str">
        <f>IF(DATOS_FORMS!AG189="","",IFERROR(VLOOKUP(TRIM(DATOS_FORMS!AG189),ESCALAS!$A$25:$B$30,2,0),"?"))</f>
        <v/>
      </c>
      <c r="AH189" s="22" t="str">
        <f>IF(DATOS_FORMS!AH189="","",IFERROR(VLOOKUP(TRIM(DATOS_FORMS!AH189),ESCALAS!$A$25:$B$30,2,0),"?"))</f>
        <v/>
      </c>
      <c r="AI189" s="22" t="str">
        <f>IF(DATOS_FORMS!AI189="","",IFERROR(VLOOKUP(TRIM(DATOS_FORMS!AI189),ESCALAS!$A$25:$B$30,2,0),"?"))</f>
        <v/>
      </c>
      <c r="AJ189" s="22" t="str">
        <f>IF(DATOS_FORMS!AJ189="","",IFERROR(VLOOKUP(TRIM(DATOS_FORMS!AJ189),ESCALAS!$A$25:$B$30,2,0),"?"))</f>
        <v/>
      </c>
      <c r="AK189" s="22" t="str">
        <f>IF(DATOS_FORMS!AK189="","",IFERROR(VLOOKUP(TRIM(DATOS_FORMS!AK189),ESCALAS!$A$25:$B$30,2,0),"?"))</f>
        <v/>
      </c>
      <c r="AL189" s="22" t="str">
        <f>IF(DATOS_FORMS!AL189="","",IFERROR(VLOOKUP(TRIM(DATOS_FORMS!AL189),ESCALAS!$A$25:$B$30,2,0),"?"))</f>
        <v/>
      </c>
      <c r="AM189" s="22" t="str">
        <f>IF(DATOS_FORMS!AM189="","",IFERROR(VLOOKUP(TRIM(DATOS_FORMS!AM189),ESCALAS!$A$35:$B$41,2,0),"?"))</f>
        <v/>
      </c>
      <c r="AN189" s="22" t="str">
        <f>IF(DATOS_FORMS!AN189="","",IFERROR(VLOOKUP(TRIM(DATOS_FORMS!AN189),ESCALAS!$A$35:$B$41,2,0),"?"))</f>
        <v/>
      </c>
      <c r="AO189" s="22" t="str">
        <f>IF(DATOS_FORMS!AO189="","",IFERROR(VLOOKUP(TRIM(DATOS_FORMS!AO189),ESCALAS!$A$35:$B$41,2,0),"?"))</f>
        <v/>
      </c>
      <c r="AP189" s="22" t="str">
        <f>IF(DATOS_FORMS!AP189="","",IFERROR(VLOOKUP(TRIM(DATOS_FORMS!AP189),ESCALAS!$A$35:$B$41,2,0),"?"))</f>
        <v/>
      </c>
      <c r="AQ189" s="22" t="str">
        <f>IF(DATOS_FORMS!AQ189="","",IFERROR(VLOOKUP(TRIM(DATOS_FORMS!AQ189),ESCALAS!$A$35:$B$41,2,0),"?"))</f>
        <v/>
      </c>
      <c r="AR189" s="22" t="str">
        <f>IF(DATOS_FORMS!AR189="","",IFERROR(VLOOKUP(TRIM(DATOS_FORMS!AR189),ESCALAS!$A$35:$B$41,2,0),"?"))</f>
        <v/>
      </c>
      <c r="AS189" s="22" t="str">
        <f>IF(DATOS_FORMS!AS189="","",IFERROR(VLOOKUP(TRIM(DATOS_FORMS!AS189),ESCALAS!$A$35:$B$41,2,0),"?"))</f>
        <v/>
      </c>
      <c r="AT189" s="22" t="str">
        <f>IF(DATOS_FORMS!AT189="","",IFERROR(VLOOKUP(TRIM(DATOS_FORMS!AT189),ESCALAS!$A$35:$B$41,2,0),"?"))</f>
        <v/>
      </c>
      <c r="AU189" s="22" t="str">
        <f>IF(DATOS_FORMS!AU189="","",IFERROR(VLOOKUP(TRIM(DATOS_FORMS!AU189),ESCALAS!$A$35:$B$41,2,0),"?"))</f>
        <v/>
      </c>
      <c r="AV189" s="22" t="str">
        <f>IF(DATOS_FORMS!AV189="","",IFERROR(VLOOKUP(TRIM(DATOS_FORMS!AV189),ESCALAS!$A$46:$B$49,2,0),"?"))</f>
        <v/>
      </c>
      <c r="AW189" s="22" t="str">
        <f>IF(DATOS_FORMS!AW189="","",IFERROR(VLOOKUP(TRIM(DATOS_FORMS!AW189),ESCALAS!$A$46:$B$49,2,0),"?"))</f>
        <v/>
      </c>
      <c r="AX189" s="22" t="str">
        <f>IF(DATOS_FORMS!AX189="","",IFERROR(VLOOKUP(TRIM(DATOS_FORMS!AX189),ESCALAS!$A$46:$B$49,2,0),"?"))</f>
        <v/>
      </c>
      <c r="AY189" s="22" t="str">
        <f>IF(DATOS_FORMS!AY189="","",IFERROR(VLOOKUP(TRIM(DATOS_FORMS!AY189),ESCALAS!$A$46:$B$49,2,0),"?"))</f>
        <v/>
      </c>
      <c r="AZ189" s="22" t="str">
        <f>IF(DATOS_FORMS!AZ189="","",IFERROR(VLOOKUP(TRIM(DATOS_FORMS!AZ189),ESCALAS!$A$46:$B$49,2,0),"?"))</f>
        <v/>
      </c>
      <c r="BA189" s="22" t="str">
        <f>IF(DATOS_FORMS!BA189="","",IFERROR(VLOOKUP(TRIM(DATOS_FORMS!BA189),ESCALAS!$A$46:$B$49,2,0),"?"))</f>
        <v/>
      </c>
      <c r="BB189" s="22" t="str">
        <f>IF(DATOS_FORMS!BB189="","",IFERROR(VLOOKUP(TRIM(DATOS_FORMS!BB189),ESCALAS!$A$46:$B$49,2,0),"?"))</f>
        <v/>
      </c>
      <c r="BC189" s="22" t="str">
        <f>IF(DATOS_FORMS!BC189="","",IFERROR(VLOOKUP(TRIM(DATOS_FORMS!BC189),ESCALAS!$A$46:$B$49,2,0),"?"))</f>
        <v/>
      </c>
      <c r="BD189" s="22" t="str">
        <f>IF(DATOS_FORMS!BD189="","",IFERROR(VLOOKUP(TRIM(DATOS_FORMS!BD189),ESCALAS!$A$46:$B$49,2,0),"?"))</f>
        <v/>
      </c>
      <c r="BE189" s="22" t="str">
        <f>IF(DATOS_FORMS!BE189="","",IFERROR(VLOOKUP(TRIM(DATOS_FORMS!BE189),ESCALAS!$A$46:$B$49,2,0),"?"))</f>
        <v/>
      </c>
      <c r="BF189" s="22" t="str">
        <f>IF(DATOS_FORMS!BF189="","",IFERROR(VLOOKUP(TRIM(DATOS_FORMS!BF189),ESCALAS!$A$46:$B$49,2,0),"?"))</f>
        <v/>
      </c>
      <c r="BG189" s="22" t="str">
        <f>IF(DATOS_FORMS!BG189="","",IFERROR(VLOOKUP(TRIM(DATOS_FORMS!BG189),ESCALAS!$A$46:$B$49,2,0),"?"))</f>
        <v/>
      </c>
      <c r="BH189" s="22" t="str">
        <f>IF(DATOS_FORMS!BH189="","",IFERROR(VLOOKUP(TRIM(DATOS_FORMS!BH189),ESCALAS!$A$46:$B$49,2,0),"?"))</f>
        <v/>
      </c>
      <c r="BI189" s="22" t="str">
        <f>IF(DATOS_FORMS!BI189="","",IFERROR(VLOOKUP(TRIM(DATOS_FORMS!BI189),ESCALAS!$A$46:$B$49,2,0),"?"))</f>
        <v/>
      </c>
      <c r="BJ189" s="22" t="str">
        <f>IF(DATOS_FORMS!BJ189="","",IFERROR(VLOOKUP(TRIM(DATOS_FORMS!BJ189),ESCALAS!$A$46:$B$49,2,0),"?"))</f>
        <v/>
      </c>
    </row>
    <row r="190" spans="1:62" x14ac:dyDescent="0.25">
      <c r="A190" s="22" t="str">
        <f>IF(DATOS_FORMS!B190="","",ROW()-1)</f>
        <v/>
      </c>
      <c r="B190" s="22" t="str">
        <f>IF(DATOS_FORMS!B190="","",IFERROR(VALUE(TRIM(DATOS_FORMS!B190)),IFERROR(VALUE(LEFT(TRIM(DATOS_FORMS!B190),FIND(" ",TRIM(DATOS_FORMS!B190)&amp;" ")-1)),"?")))</f>
        <v/>
      </c>
      <c r="C190" s="22" t="str">
        <f>IF(DATOS_FORMS!C190="","",IFERROR(VLOOKUP(TRIM(DATOS_FORMS!C190),ESCALAS!$A$54:$B$55,2,0),"?"))</f>
        <v/>
      </c>
      <c r="D190" s="22" t="str">
        <f>IF(DATOS_FORMS!D190="","",IFERROR(VLOOKUP(TRIM(DATOS_FORMS!D190),ESCALAS!$A$67:$B$68,2,0),"?"))</f>
        <v/>
      </c>
      <c r="E190" s="23" t="str">
        <f>IF(DATOS_FORMS!E190="","",DATOS_FORMS!E190)</f>
        <v/>
      </c>
      <c r="F190" s="23" t="str">
        <f>IF(DATOS_FORMS!F190="","",DATOS_FORMS!F190)</f>
        <v/>
      </c>
      <c r="G190" s="22" t="str">
        <f>IF(DATOS_FORMS!G190="","",IFERROR(VLOOKUP(TRIM(DATOS_FORMS!G190),ESCALAS!$A$60:$B$62,2,0),"?"))</f>
        <v/>
      </c>
      <c r="H190" s="23" t="str">
        <f>IF(DATOS_FORMS!H190="","",DATOS_FORMS!H190)</f>
        <v/>
      </c>
      <c r="I190" s="22" t="str">
        <f>IF(DATOS_FORMS!I190="","",IFERROR(VLOOKUP(TRIM(DATOS_FORMS!I190),ESCALAS!$A$60:$B$62,2,0),"?"))</f>
        <v/>
      </c>
      <c r="J190" s="22" t="str">
        <f>IF(DATOS_FORMS!J190="","",IFERROR(VLOOKUP(TRIM(DATOS_FORMS!J190),ESCALAS!$A$73:$B$86,2,0),7))</f>
        <v/>
      </c>
      <c r="K190" s="22" t="str">
        <f>IF(DATOS_FORMS!K190="","",IFERROR(VLOOKUP(TRIM(DATOS_FORMS!K190),ESCALAS!$A$6:$B$12,2,0),"?"))</f>
        <v/>
      </c>
      <c r="L190" s="22" t="str">
        <f>IF(DATOS_FORMS!L190="","",IFERROR(VLOOKUP(TRIM(DATOS_FORMS!L190),ESCALAS!$A$6:$B$12,2,0),"?"))</f>
        <v/>
      </c>
      <c r="M190" s="22" t="str">
        <f>IF(DATOS_FORMS!M190="","",IFERROR(VLOOKUP(TRIM(DATOS_FORMS!M190),ESCALAS!$A$6:$B$12,2,0),"?"))</f>
        <v/>
      </c>
      <c r="N190" s="22" t="str">
        <f>IF(DATOS_FORMS!N190="","",IFERROR(VLOOKUP(TRIM(DATOS_FORMS!N190),ESCALAS!$A$6:$B$12,2,0),"?"))</f>
        <v/>
      </c>
      <c r="O190" s="22" t="str">
        <f>IF(DATOS_FORMS!O190="","",IFERROR(VLOOKUP(TRIM(DATOS_FORMS!O190),ESCALAS!$A$6:$B$12,2,0),"?"))</f>
        <v/>
      </c>
      <c r="P190" s="22" t="str">
        <f>IF(DATOS_FORMS!P190="","",IFERROR(VLOOKUP(TRIM(DATOS_FORMS!P190),ESCALAS!$A$6:$B$12,2,0),"?"))</f>
        <v/>
      </c>
      <c r="Q190" s="22" t="str">
        <f>IF(DATOS_FORMS!Q190="","",IFERROR(VLOOKUP(TRIM(DATOS_FORMS!Q190),ESCALAS!$A$6:$B$12,2,0),"?"))</f>
        <v/>
      </c>
      <c r="R190" s="22" t="str">
        <f>IF(DATOS_FORMS!R190="","",IFERROR(VLOOKUP(TRIM(DATOS_FORMS!R190),ESCALAS!$A$6:$B$12,2,0),"?"))</f>
        <v/>
      </c>
      <c r="S190" s="22" t="str">
        <f>IF(DATOS_FORMS!S190="","",IFERROR(VLOOKUP(TRIM(DATOS_FORMS!S190),ESCALAS!$A$6:$B$12,2,0),"?"))</f>
        <v/>
      </c>
      <c r="T190" s="22" t="str">
        <f>IF(DATOS_FORMS!T190="","",IFERROR(VLOOKUP(TRIM(DATOS_FORMS!T190),ESCALAS!$A$6:$B$12,2,0),"?"))</f>
        <v/>
      </c>
      <c r="U190" s="22" t="str">
        <f>IF(DATOS_FORMS!U190="","",IFERROR(VLOOKUP(TRIM(DATOS_FORMS!U190),ESCALAS!$A$17:$B$20,2,0),"?"))</f>
        <v/>
      </c>
      <c r="V190" s="22" t="str">
        <f>IF(DATOS_FORMS!V190="","",IFERROR(VLOOKUP(TRIM(DATOS_FORMS!V190),ESCALAS!$A$17:$B$20,2,0),"?"))</f>
        <v/>
      </c>
      <c r="W190" s="22" t="str">
        <f>IF(DATOS_FORMS!W190="","",IFERROR(VLOOKUP(TRIM(DATOS_FORMS!W190),ESCALAS!$A$17:$B$20,2,0),"?"))</f>
        <v/>
      </c>
      <c r="X190" s="22" t="str">
        <f>IF(DATOS_FORMS!X190="","",IFERROR(VLOOKUP(TRIM(DATOS_FORMS!X190),ESCALAS!$A$17:$B$20,2,0),"?"))</f>
        <v/>
      </c>
      <c r="Y190" s="22" t="str">
        <f>IF(DATOS_FORMS!Y190="","",IFERROR(VLOOKUP(TRIM(DATOS_FORMS!Y190),ESCALAS!$A$17:$B$20,2,0),"?"))</f>
        <v/>
      </c>
      <c r="Z190" s="22" t="str">
        <f>IF(DATOS_FORMS!Z190="","",IFERROR(VLOOKUP(TRIM(DATOS_FORMS!Z190),ESCALAS!$A$17:$B$20,2,0),"?"))</f>
        <v/>
      </c>
      <c r="AA190" s="22" t="str">
        <f>IF(DATOS_FORMS!AA190="","",IFERROR(VLOOKUP(TRIM(DATOS_FORMS!AA190),ESCALAS!$A$17:$B$20,2,0),"?"))</f>
        <v/>
      </c>
      <c r="AB190" s="22" t="str">
        <f>IF(DATOS_FORMS!AB190="","",IFERROR(VLOOKUP(TRIM(DATOS_FORMS!AB190),ESCALAS!$A$17:$B$20,2,0),"?"))</f>
        <v/>
      </c>
      <c r="AC190" s="22" t="str">
        <f>IF(DATOS_FORMS!AC190="","",IFERROR(VLOOKUP(TRIM(DATOS_FORMS!AC190),ESCALAS!$A$25:$B$30,2,0),"?"))</f>
        <v/>
      </c>
      <c r="AD190" s="22" t="str">
        <f>IF(DATOS_FORMS!AD190="","",IFERROR(VLOOKUP(TRIM(DATOS_FORMS!AD190),ESCALAS!$A$25:$B$30,2,0),"?"))</f>
        <v/>
      </c>
      <c r="AE190" s="22" t="str">
        <f>IF(DATOS_FORMS!AE190="","",IFERROR(VLOOKUP(TRIM(DATOS_FORMS!AE190),ESCALAS!$A$25:$B$30,2,0),"?"))</f>
        <v/>
      </c>
      <c r="AF190" s="22" t="str">
        <f>IF(DATOS_FORMS!AF190="","",IFERROR(VLOOKUP(TRIM(DATOS_FORMS!AF190),ESCALAS!$A$25:$B$30,2,0),"?"))</f>
        <v/>
      </c>
      <c r="AG190" s="22" t="str">
        <f>IF(DATOS_FORMS!AG190="","",IFERROR(VLOOKUP(TRIM(DATOS_FORMS!AG190),ESCALAS!$A$25:$B$30,2,0),"?"))</f>
        <v/>
      </c>
      <c r="AH190" s="22" t="str">
        <f>IF(DATOS_FORMS!AH190="","",IFERROR(VLOOKUP(TRIM(DATOS_FORMS!AH190),ESCALAS!$A$25:$B$30,2,0),"?"))</f>
        <v/>
      </c>
      <c r="AI190" s="22" t="str">
        <f>IF(DATOS_FORMS!AI190="","",IFERROR(VLOOKUP(TRIM(DATOS_FORMS!AI190),ESCALAS!$A$25:$B$30,2,0),"?"))</f>
        <v/>
      </c>
      <c r="AJ190" s="22" t="str">
        <f>IF(DATOS_FORMS!AJ190="","",IFERROR(VLOOKUP(TRIM(DATOS_FORMS!AJ190),ESCALAS!$A$25:$B$30,2,0),"?"))</f>
        <v/>
      </c>
      <c r="AK190" s="22" t="str">
        <f>IF(DATOS_FORMS!AK190="","",IFERROR(VLOOKUP(TRIM(DATOS_FORMS!AK190),ESCALAS!$A$25:$B$30,2,0),"?"))</f>
        <v/>
      </c>
      <c r="AL190" s="22" t="str">
        <f>IF(DATOS_FORMS!AL190="","",IFERROR(VLOOKUP(TRIM(DATOS_FORMS!AL190),ESCALAS!$A$25:$B$30,2,0),"?"))</f>
        <v/>
      </c>
      <c r="AM190" s="22" t="str">
        <f>IF(DATOS_FORMS!AM190="","",IFERROR(VLOOKUP(TRIM(DATOS_FORMS!AM190),ESCALAS!$A$35:$B$41,2,0),"?"))</f>
        <v/>
      </c>
      <c r="AN190" s="22" t="str">
        <f>IF(DATOS_FORMS!AN190="","",IFERROR(VLOOKUP(TRIM(DATOS_FORMS!AN190),ESCALAS!$A$35:$B$41,2,0),"?"))</f>
        <v/>
      </c>
      <c r="AO190" s="22" t="str">
        <f>IF(DATOS_FORMS!AO190="","",IFERROR(VLOOKUP(TRIM(DATOS_FORMS!AO190),ESCALAS!$A$35:$B$41,2,0),"?"))</f>
        <v/>
      </c>
      <c r="AP190" s="22" t="str">
        <f>IF(DATOS_FORMS!AP190="","",IFERROR(VLOOKUP(TRIM(DATOS_FORMS!AP190),ESCALAS!$A$35:$B$41,2,0),"?"))</f>
        <v/>
      </c>
      <c r="AQ190" s="22" t="str">
        <f>IF(DATOS_FORMS!AQ190="","",IFERROR(VLOOKUP(TRIM(DATOS_FORMS!AQ190),ESCALAS!$A$35:$B$41,2,0),"?"))</f>
        <v/>
      </c>
      <c r="AR190" s="22" t="str">
        <f>IF(DATOS_FORMS!AR190="","",IFERROR(VLOOKUP(TRIM(DATOS_FORMS!AR190),ESCALAS!$A$35:$B$41,2,0),"?"))</f>
        <v/>
      </c>
      <c r="AS190" s="22" t="str">
        <f>IF(DATOS_FORMS!AS190="","",IFERROR(VLOOKUP(TRIM(DATOS_FORMS!AS190),ESCALAS!$A$35:$B$41,2,0),"?"))</f>
        <v/>
      </c>
      <c r="AT190" s="22" t="str">
        <f>IF(DATOS_FORMS!AT190="","",IFERROR(VLOOKUP(TRIM(DATOS_FORMS!AT190),ESCALAS!$A$35:$B$41,2,0),"?"))</f>
        <v/>
      </c>
      <c r="AU190" s="22" t="str">
        <f>IF(DATOS_FORMS!AU190="","",IFERROR(VLOOKUP(TRIM(DATOS_FORMS!AU190),ESCALAS!$A$35:$B$41,2,0),"?"))</f>
        <v/>
      </c>
      <c r="AV190" s="22" t="str">
        <f>IF(DATOS_FORMS!AV190="","",IFERROR(VLOOKUP(TRIM(DATOS_FORMS!AV190),ESCALAS!$A$46:$B$49,2,0),"?"))</f>
        <v/>
      </c>
      <c r="AW190" s="22" t="str">
        <f>IF(DATOS_FORMS!AW190="","",IFERROR(VLOOKUP(TRIM(DATOS_FORMS!AW190),ESCALAS!$A$46:$B$49,2,0),"?"))</f>
        <v/>
      </c>
      <c r="AX190" s="22" t="str">
        <f>IF(DATOS_FORMS!AX190="","",IFERROR(VLOOKUP(TRIM(DATOS_FORMS!AX190),ESCALAS!$A$46:$B$49,2,0),"?"))</f>
        <v/>
      </c>
      <c r="AY190" s="22" t="str">
        <f>IF(DATOS_FORMS!AY190="","",IFERROR(VLOOKUP(TRIM(DATOS_FORMS!AY190),ESCALAS!$A$46:$B$49,2,0),"?"))</f>
        <v/>
      </c>
      <c r="AZ190" s="22" t="str">
        <f>IF(DATOS_FORMS!AZ190="","",IFERROR(VLOOKUP(TRIM(DATOS_FORMS!AZ190),ESCALAS!$A$46:$B$49,2,0),"?"))</f>
        <v/>
      </c>
      <c r="BA190" s="22" t="str">
        <f>IF(DATOS_FORMS!BA190="","",IFERROR(VLOOKUP(TRIM(DATOS_FORMS!BA190),ESCALAS!$A$46:$B$49,2,0),"?"))</f>
        <v/>
      </c>
      <c r="BB190" s="22" t="str">
        <f>IF(DATOS_FORMS!BB190="","",IFERROR(VLOOKUP(TRIM(DATOS_FORMS!BB190),ESCALAS!$A$46:$B$49,2,0),"?"))</f>
        <v/>
      </c>
      <c r="BC190" s="22" t="str">
        <f>IF(DATOS_FORMS!BC190="","",IFERROR(VLOOKUP(TRIM(DATOS_FORMS!BC190),ESCALAS!$A$46:$B$49,2,0),"?"))</f>
        <v/>
      </c>
      <c r="BD190" s="22" t="str">
        <f>IF(DATOS_FORMS!BD190="","",IFERROR(VLOOKUP(TRIM(DATOS_FORMS!BD190),ESCALAS!$A$46:$B$49,2,0),"?"))</f>
        <v/>
      </c>
      <c r="BE190" s="22" t="str">
        <f>IF(DATOS_FORMS!BE190="","",IFERROR(VLOOKUP(TRIM(DATOS_FORMS!BE190),ESCALAS!$A$46:$B$49,2,0),"?"))</f>
        <v/>
      </c>
      <c r="BF190" s="22" t="str">
        <f>IF(DATOS_FORMS!BF190="","",IFERROR(VLOOKUP(TRIM(DATOS_FORMS!BF190),ESCALAS!$A$46:$B$49,2,0),"?"))</f>
        <v/>
      </c>
      <c r="BG190" s="22" t="str">
        <f>IF(DATOS_FORMS!BG190="","",IFERROR(VLOOKUP(TRIM(DATOS_FORMS!BG190),ESCALAS!$A$46:$B$49,2,0),"?"))</f>
        <v/>
      </c>
      <c r="BH190" s="22" t="str">
        <f>IF(DATOS_FORMS!BH190="","",IFERROR(VLOOKUP(TRIM(DATOS_FORMS!BH190),ESCALAS!$A$46:$B$49,2,0),"?"))</f>
        <v/>
      </c>
      <c r="BI190" s="22" t="str">
        <f>IF(DATOS_FORMS!BI190="","",IFERROR(VLOOKUP(TRIM(DATOS_FORMS!BI190),ESCALAS!$A$46:$B$49,2,0),"?"))</f>
        <v/>
      </c>
      <c r="BJ190" s="22" t="str">
        <f>IF(DATOS_FORMS!BJ190="","",IFERROR(VLOOKUP(TRIM(DATOS_FORMS!BJ190),ESCALAS!$A$46:$B$49,2,0),"?"))</f>
        <v/>
      </c>
    </row>
    <row r="191" spans="1:62" x14ac:dyDescent="0.25">
      <c r="A191" s="22" t="str">
        <f>IF(DATOS_FORMS!B191="","",ROW()-1)</f>
        <v/>
      </c>
      <c r="B191" s="22" t="str">
        <f>IF(DATOS_FORMS!B191="","",IFERROR(VALUE(TRIM(DATOS_FORMS!B191)),IFERROR(VALUE(LEFT(TRIM(DATOS_FORMS!B191),FIND(" ",TRIM(DATOS_FORMS!B191)&amp;" ")-1)),"?")))</f>
        <v/>
      </c>
      <c r="C191" s="22" t="str">
        <f>IF(DATOS_FORMS!C191="","",IFERROR(VLOOKUP(TRIM(DATOS_FORMS!C191),ESCALAS!$A$54:$B$55,2,0),"?"))</f>
        <v/>
      </c>
      <c r="D191" s="22" t="str">
        <f>IF(DATOS_FORMS!D191="","",IFERROR(VLOOKUP(TRIM(DATOS_FORMS!D191),ESCALAS!$A$67:$B$68,2,0),"?"))</f>
        <v/>
      </c>
      <c r="E191" s="23" t="str">
        <f>IF(DATOS_FORMS!E191="","",DATOS_FORMS!E191)</f>
        <v/>
      </c>
      <c r="F191" s="23" t="str">
        <f>IF(DATOS_FORMS!F191="","",DATOS_FORMS!F191)</f>
        <v/>
      </c>
      <c r="G191" s="22" t="str">
        <f>IF(DATOS_FORMS!G191="","",IFERROR(VLOOKUP(TRIM(DATOS_FORMS!G191),ESCALAS!$A$60:$B$62,2,0),"?"))</f>
        <v/>
      </c>
      <c r="H191" s="23" t="str">
        <f>IF(DATOS_FORMS!H191="","",DATOS_FORMS!H191)</f>
        <v/>
      </c>
      <c r="I191" s="22" t="str">
        <f>IF(DATOS_FORMS!I191="","",IFERROR(VLOOKUP(TRIM(DATOS_FORMS!I191),ESCALAS!$A$60:$B$62,2,0),"?"))</f>
        <v/>
      </c>
      <c r="J191" s="22" t="str">
        <f>IF(DATOS_FORMS!J191="","",IFERROR(VLOOKUP(TRIM(DATOS_FORMS!J191),ESCALAS!$A$73:$B$86,2,0),7))</f>
        <v/>
      </c>
      <c r="K191" s="22" t="str">
        <f>IF(DATOS_FORMS!K191="","",IFERROR(VLOOKUP(TRIM(DATOS_FORMS!K191),ESCALAS!$A$6:$B$12,2,0),"?"))</f>
        <v/>
      </c>
      <c r="L191" s="22" t="str">
        <f>IF(DATOS_FORMS!L191="","",IFERROR(VLOOKUP(TRIM(DATOS_FORMS!L191),ESCALAS!$A$6:$B$12,2,0),"?"))</f>
        <v/>
      </c>
      <c r="M191" s="22" t="str">
        <f>IF(DATOS_FORMS!M191="","",IFERROR(VLOOKUP(TRIM(DATOS_FORMS!M191),ESCALAS!$A$6:$B$12,2,0),"?"))</f>
        <v/>
      </c>
      <c r="N191" s="22" t="str">
        <f>IF(DATOS_FORMS!N191="","",IFERROR(VLOOKUP(TRIM(DATOS_FORMS!N191),ESCALAS!$A$6:$B$12,2,0),"?"))</f>
        <v/>
      </c>
      <c r="O191" s="22" t="str">
        <f>IF(DATOS_FORMS!O191="","",IFERROR(VLOOKUP(TRIM(DATOS_FORMS!O191),ESCALAS!$A$6:$B$12,2,0),"?"))</f>
        <v/>
      </c>
      <c r="P191" s="22" t="str">
        <f>IF(DATOS_FORMS!P191="","",IFERROR(VLOOKUP(TRIM(DATOS_FORMS!P191),ESCALAS!$A$6:$B$12,2,0),"?"))</f>
        <v/>
      </c>
      <c r="Q191" s="22" t="str">
        <f>IF(DATOS_FORMS!Q191="","",IFERROR(VLOOKUP(TRIM(DATOS_FORMS!Q191),ESCALAS!$A$6:$B$12,2,0),"?"))</f>
        <v/>
      </c>
      <c r="R191" s="22" t="str">
        <f>IF(DATOS_FORMS!R191="","",IFERROR(VLOOKUP(TRIM(DATOS_FORMS!R191),ESCALAS!$A$6:$B$12,2,0),"?"))</f>
        <v/>
      </c>
      <c r="S191" s="22" t="str">
        <f>IF(DATOS_FORMS!S191="","",IFERROR(VLOOKUP(TRIM(DATOS_FORMS!S191),ESCALAS!$A$6:$B$12,2,0),"?"))</f>
        <v/>
      </c>
      <c r="T191" s="22" t="str">
        <f>IF(DATOS_FORMS!T191="","",IFERROR(VLOOKUP(TRIM(DATOS_FORMS!T191),ESCALAS!$A$6:$B$12,2,0),"?"))</f>
        <v/>
      </c>
      <c r="U191" s="22" t="str">
        <f>IF(DATOS_FORMS!U191="","",IFERROR(VLOOKUP(TRIM(DATOS_FORMS!U191),ESCALAS!$A$17:$B$20,2,0),"?"))</f>
        <v/>
      </c>
      <c r="V191" s="22" t="str">
        <f>IF(DATOS_FORMS!V191="","",IFERROR(VLOOKUP(TRIM(DATOS_FORMS!V191),ESCALAS!$A$17:$B$20,2,0),"?"))</f>
        <v/>
      </c>
      <c r="W191" s="22" t="str">
        <f>IF(DATOS_FORMS!W191="","",IFERROR(VLOOKUP(TRIM(DATOS_FORMS!W191),ESCALAS!$A$17:$B$20,2,0),"?"))</f>
        <v/>
      </c>
      <c r="X191" s="22" t="str">
        <f>IF(DATOS_FORMS!X191="","",IFERROR(VLOOKUP(TRIM(DATOS_FORMS!X191),ESCALAS!$A$17:$B$20,2,0),"?"))</f>
        <v/>
      </c>
      <c r="Y191" s="22" t="str">
        <f>IF(DATOS_FORMS!Y191="","",IFERROR(VLOOKUP(TRIM(DATOS_FORMS!Y191),ESCALAS!$A$17:$B$20,2,0),"?"))</f>
        <v/>
      </c>
      <c r="Z191" s="22" t="str">
        <f>IF(DATOS_FORMS!Z191="","",IFERROR(VLOOKUP(TRIM(DATOS_FORMS!Z191),ESCALAS!$A$17:$B$20,2,0),"?"))</f>
        <v/>
      </c>
      <c r="AA191" s="22" t="str">
        <f>IF(DATOS_FORMS!AA191="","",IFERROR(VLOOKUP(TRIM(DATOS_FORMS!AA191),ESCALAS!$A$17:$B$20,2,0),"?"))</f>
        <v/>
      </c>
      <c r="AB191" s="22" t="str">
        <f>IF(DATOS_FORMS!AB191="","",IFERROR(VLOOKUP(TRIM(DATOS_FORMS!AB191),ESCALAS!$A$17:$B$20,2,0),"?"))</f>
        <v/>
      </c>
      <c r="AC191" s="22" t="str">
        <f>IF(DATOS_FORMS!AC191="","",IFERROR(VLOOKUP(TRIM(DATOS_FORMS!AC191),ESCALAS!$A$25:$B$30,2,0),"?"))</f>
        <v/>
      </c>
      <c r="AD191" s="22" t="str">
        <f>IF(DATOS_FORMS!AD191="","",IFERROR(VLOOKUP(TRIM(DATOS_FORMS!AD191),ESCALAS!$A$25:$B$30,2,0),"?"))</f>
        <v/>
      </c>
      <c r="AE191" s="22" t="str">
        <f>IF(DATOS_FORMS!AE191="","",IFERROR(VLOOKUP(TRIM(DATOS_FORMS!AE191),ESCALAS!$A$25:$B$30,2,0),"?"))</f>
        <v/>
      </c>
      <c r="AF191" s="22" t="str">
        <f>IF(DATOS_FORMS!AF191="","",IFERROR(VLOOKUP(TRIM(DATOS_FORMS!AF191),ESCALAS!$A$25:$B$30,2,0),"?"))</f>
        <v/>
      </c>
      <c r="AG191" s="22" t="str">
        <f>IF(DATOS_FORMS!AG191="","",IFERROR(VLOOKUP(TRIM(DATOS_FORMS!AG191),ESCALAS!$A$25:$B$30,2,0),"?"))</f>
        <v/>
      </c>
      <c r="AH191" s="22" t="str">
        <f>IF(DATOS_FORMS!AH191="","",IFERROR(VLOOKUP(TRIM(DATOS_FORMS!AH191),ESCALAS!$A$25:$B$30,2,0),"?"))</f>
        <v/>
      </c>
      <c r="AI191" s="22" t="str">
        <f>IF(DATOS_FORMS!AI191="","",IFERROR(VLOOKUP(TRIM(DATOS_FORMS!AI191),ESCALAS!$A$25:$B$30,2,0),"?"))</f>
        <v/>
      </c>
      <c r="AJ191" s="22" t="str">
        <f>IF(DATOS_FORMS!AJ191="","",IFERROR(VLOOKUP(TRIM(DATOS_FORMS!AJ191),ESCALAS!$A$25:$B$30,2,0),"?"))</f>
        <v/>
      </c>
      <c r="AK191" s="22" t="str">
        <f>IF(DATOS_FORMS!AK191="","",IFERROR(VLOOKUP(TRIM(DATOS_FORMS!AK191),ESCALAS!$A$25:$B$30,2,0),"?"))</f>
        <v/>
      </c>
      <c r="AL191" s="22" t="str">
        <f>IF(DATOS_FORMS!AL191="","",IFERROR(VLOOKUP(TRIM(DATOS_FORMS!AL191),ESCALAS!$A$25:$B$30,2,0),"?"))</f>
        <v/>
      </c>
      <c r="AM191" s="22" t="str">
        <f>IF(DATOS_FORMS!AM191="","",IFERROR(VLOOKUP(TRIM(DATOS_FORMS!AM191),ESCALAS!$A$35:$B$41,2,0),"?"))</f>
        <v/>
      </c>
      <c r="AN191" s="22" t="str">
        <f>IF(DATOS_FORMS!AN191="","",IFERROR(VLOOKUP(TRIM(DATOS_FORMS!AN191),ESCALAS!$A$35:$B$41,2,0),"?"))</f>
        <v/>
      </c>
      <c r="AO191" s="22" t="str">
        <f>IF(DATOS_FORMS!AO191="","",IFERROR(VLOOKUP(TRIM(DATOS_FORMS!AO191),ESCALAS!$A$35:$B$41,2,0),"?"))</f>
        <v/>
      </c>
      <c r="AP191" s="22" t="str">
        <f>IF(DATOS_FORMS!AP191="","",IFERROR(VLOOKUP(TRIM(DATOS_FORMS!AP191),ESCALAS!$A$35:$B$41,2,0),"?"))</f>
        <v/>
      </c>
      <c r="AQ191" s="22" t="str">
        <f>IF(DATOS_FORMS!AQ191="","",IFERROR(VLOOKUP(TRIM(DATOS_FORMS!AQ191),ESCALAS!$A$35:$B$41,2,0),"?"))</f>
        <v/>
      </c>
      <c r="AR191" s="22" t="str">
        <f>IF(DATOS_FORMS!AR191="","",IFERROR(VLOOKUP(TRIM(DATOS_FORMS!AR191),ESCALAS!$A$35:$B$41,2,0),"?"))</f>
        <v/>
      </c>
      <c r="AS191" s="22" t="str">
        <f>IF(DATOS_FORMS!AS191="","",IFERROR(VLOOKUP(TRIM(DATOS_FORMS!AS191),ESCALAS!$A$35:$B$41,2,0),"?"))</f>
        <v/>
      </c>
      <c r="AT191" s="22" t="str">
        <f>IF(DATOS_FORMS!AT191="","",IFERROR(VLOOKUP(TRIM(DATOS_FORMS!AT191),ESCALAS!$A$35:$B$41,2,0),"?"))</f>
        <v/>
      </c>
      <c r="AU191" s="22" t="str">
        <f>IF(DATOS_FORMS!AU191="","",IFERROR(VLOOKUP(TRIM(DATOS_FORMS!AU191),ESCALAS!$A$35:$B$41,2,0),"?"))</f>
        <v/>
      </c>
      <c r="AV191" s="22" t="str">
        <f>IF(DATOS_FORMS!AV191="","",IFERROR(VLOOKUP(TRIM(DATOS_FORMS!AV191),ESCALAS!$A$46:$B$49,2,0),"?"))</f>
        <v/>
      </c>
      <c r="AW191" s="22" t="str">
        <f>IF(DATOS_FORMS!AW191="","",IFERROR(VLOOKUP(TRIM(DATOS_FORMS!AW191),ESCALAS!$A$46:$B$49,2,0),"?"))</f>
        <v/>
      </c>
      <c r="AX191" s="22" t="str">
        <f>IF(DATOS_FORMS!AX191="","",IFERROR(VLOOKUP(TRIM(DATOS_FORMS!AX191),ESCALAS!$A$46:$B$49,2,0),"?"))</f>
        <v/>
      </c>
      <c r="AY191" s="22" t="str">
        <f>IF(DATOS_FORMS!AY191="","",IFERROR(VLOOKUP(TRIM(DATOS_FORMS!AY191),ESCALAS!$A$46:$B$49,2,0),"?"))</f>
        <v/>
      </c>
      <c r="AZ191" s="22" t="str">
        <f>IF(DATOS_FORMS!AZ191="","",IFERROR(VLOOKUP(TRIM(DATOS_FORMS!AZ191),ESCALAS!$A$46:$B$49,2,0),"?"))</f>
        <v/>
      </c>
      <c r="BA191" s="22" t="str">
        <f>IF(DATOS_FORMS!BA191="","",IFERROR(VLOOKUP(TRIM(DATOS_FORMS!BA191),ESCALAS!$A$46:$B$49,2,0),"?"))</f>
        <v/>
      </c>
      <c r="BB191" s="22" t="str">
        <f>IF(DATOS_FORMS!BB191="","",IFERROR(VLOOKUP(TRIM(DATOS_FORMS!BB191),ESCALAS!$A$46:$B$49,2,0),"?"))</f>
        <v/>
      </c>
      <c r="BC191" s="22" t="str">
        <f>IF(DATOS_FORMS!BC191="","",IFERROR(VLOOKUP(TRIM(DATOS_FORMS!BC191),ESCALAS!$A$46:$B$49,2,0),"?"))</f>
        <v/>
      </c>
      <c r="BD191" s="22" t="str">
        <f>IF(DATOS_FORMS!BD191="","",IFERROR(VLOOKUP(TRIM(DATOS_FORMS!BD191),ESCALAS!$A$46:$B$49,2,0),"?"))</f>
        <v/>
      </c>
      <c r="BE191" s="22" t="str">
        <f>IF(DATOS_FORMS!BE191="","",IFERROR(VLOOKUP(TRIM(DATOS_FORMS!BE191),ESCALAS!$A$46:$B$49,2,0),"?"))</f>
        <v/>
      </c>
      <c r="BF191" s="22" t="str">
        <f>IF(DATOS_FORMS!BF191="","",IFERROR(VLOOKUP(TRIM(DATOS_FORMS!BF191),ESCALAS!$A$46:$B$49,2,0),"?"))</f>
        <v/>
      </c>
      <c r="BG191" s="22" t="str">
        <f>IF(DATOS_FORMS!BG191="","",IFERROR(VLOOKUP(TRIM(DATOS_FORMS!BG191),ESCALAS!$A$46:$B$49,2,0),"?"))</f>
        <v/>
      </c>
      <c r="BH191" s="22" t="str">
        <f>IF(DATOS_FORMS!BH191="","",IFERROR(VLOOKUP(TRIM(DATOS_FORMS!BH191),ESCALAS!$A$46:$B$49,2,0),"?"))</f>
        <v/>
      </c>
      <c r="BI191" s="22" t="str">
        <f>IF(DATOS_FORMS!BI191="","",IFERROR(VLOOKUP(TRIM(DATOS_FORMS!BI191),ESCALAS!$A$46:$B$49,2,0),"?"))</f>
        <v/>
      </c>
      <c r="BJ191" s="22" t="str">
        <f>IF(DATOS_FORMS!BJ191="","",IFERROR(VLOOKUP(TRIM(DATOS_FORMS!BJ191),ESCALAS!$A$46:$B$49,2,0),"?"))</f>
        <v/>
      </c>
    </row>
    <row r="192" spans="1:62" x14ac:dyDescent="0.25">
      <c r="A192" s="22" t="str">
        <f>IF(DATOS_FORMS!B192="","",ROW()-1)</f>
        <v/>
      </c>
      <c r="B192" s="22" t="str">
        <f>IF(DATOS_FORMS!B192="","",IFERROR(VALUE(TRIM(DATOS_FORMS!B192)),IFERROR(VALUE(LEFT(TRIM(DATOS_FORMS!B192),FIND(" ",TRIM(DATOS_FORMS!B192)&amp;" ")-1)),"?")))</f>
        <v/>
      </c>
      <c r="C192" s="22" t="str">
        <f>IF(DATOS_FORMS!C192="","",IFERROR(VLOOKUP(TRIM(DATOS_FORMS!C192),ESCALAS!$A$54:$B$55,2,0),"?"))</f>
        <v/>
      </c>
      <c r="D192" s="22" t="str">
        <f>IF(DATOS_FORMS!D192="","",IFERROR(VLOOKUP(TRIM(DATOS_FORMS!D192),ESCALAS!$A$67:$B$68,2,0),"?"))</f>
        <v/>
      </c>
      <c r="E192" s="23" t="str">
        <f>IF(DATOS_FORMS!E192="","",DATOS_FORMS!E192)</f>
        <v/>
      </c>
      <c r="F192" s="23" t="str">
        <f>IF(DATOS_FORMS!F192="","",DATOS_FORMS!F192)</f>
        <v/>
      </c>
      <c r="G192" s="22" t="str">
        <f>IF(DATOS_FORMS!G192="","",IFERROR(VLOOKUP(TRIM(DATOS_FORMS!G192),ESCALAS!$A$60:$B$62,2,0),"?"))</f>
        <v/>
      </c>
      <c r="H192" s="23" t="str">
        <f>IF(DATOS_FORMS!H192="","",DATOS_FORMS!H192)</f>
        <v/>
      </c>
      <c r="I192" s="22" t="str">
        <f>IF(DATOS_FORMS!I192="","",IFERROR(VLOOKUP(TRIM(DATOS_FORMS!I192),ESCALAS!$A$60:$B$62,2,0),"?"))</f>
        <v/>
      </c>
      <c r="J192" s="22" t="str">
        <f>IF(DATOS_FORMS!J192="","",IFERROR(VLOOKUP(TRIM(DATOS_FORMS!J192),ESCALAS!$A$73:$B$86,2,0),7))</f>
        <v/>
      </c>
      <c r="K192" s="22" t="str">
        <f>IF(DATOS_FORMS!K192="","",IFERROR(VLOOKUP(TRIM(DATOS_FORMS!K192),ESCALAS!$A$6:$B$12,2,0),"?"))</f>
        <v/>
      </c>
      <c r="L192" s="22" t="str">
        <f>IF(DATOS_FORMS!L192="","",IFERROR(VLOOKUP(TRIM(DATOS_FORMS!L192),ESCALAS!$A$6:$B$12,2,0),"?"))</f>
        <v/>
      </c>
      <c r="M192" s="22" t="str">
        <f>IF(DATOS_FORMS!M192="","",IFERROR(VLOOKUP(TRIM(DATOS_FORMS!M192),ESCALAS!$A$6:$B$12,2,0),"?"))</f>
        <v/>
      </c>
      <c r="N192" s="22" t="str">
        <f>IF(DATOS_FORMS!N192="","",IFERROR(VLOOKUP(TRIM(DATOS_FORMS!N192),ESCALAS!$A$6:$B$12,2,0),"?"))</f>
        <v/>
      </c>
      <c r="O192" s="22" t="str">
        <f>IF(DATOS_FORMS!O192="","",IFERROR(VLOOKUP(TRIM(DATOS_FORMS!O192),ESCALAS!$A$6:$B$12,2,0),"?"))</f>
        <v/>
      </c>
      <c r="P192" s="22" t="str">
        <f>IF(DATOS_FORMS!P192="","",IFERROR(VLOOKUP(TRIM(DATOS_FORMS!P192),ESCALAS!$A$6:$B$12,2,0),"?"))</f>
        <v/>
      </c>
      <c r="Q192" s="22" t="str">
        <f>IF(DATOS_FORMS!Q192="","",IFERROR(VLOOKUP(TRIM(DATOS_FORMS!Q192),ESCALAS!$A$6:$B$12,2,0),"?"))</f>
        <v/>
      </c>
      <c r="R192" s="22" t="str">
        <f>IF(DATOS_FORMS!R192="","",IFERROR(VLOOKUP(TRIM(DATOS_FORMS!R192),ESCALAS!$A$6:$B$12,2,0),"?"))</f>
        <v/>
      </c>
      <c r="S192" s="22" t="str">
        <f>IF(DATOS_FORMS!S192="","",IFERROR(VLOOKUP(TRIM(DATOS_FORMS!S192),ESCALAS!$A$6:$B$12,2,0),"?"))</f>
        <v/>
      </c>
      <c r="T192" s="22" t="str">
        <f>IF(DATOS_FORMS!T192="","",IFERROR(VLOOKUP(TRIM(DATOS_FORMS!T192),ESCALAS!$A$6:$B$12,2,0),"?"))</f>
        <v/>
      </c>
      <c r="U192" s="22" t="str">
        <f>IF(DATOS_FORMS!U192="","",IFERROR(VLOOKUP(TRIM(DATOS_FORMS!U192),ESCALAS!$A$17:$B$20,2,0),"?"))</f>
        <v/>
      </c>
      <c r="V192" s="22" t="str">
        <f>IF(DATOS_FORMS!V192="","",IFERROR(VLOOKUP(TRIM(DATOS_FORMS!V192),ESCALAS!$A$17:$B$20,2,0),"?"))</f>
        <v/>
      </c>
      <c r="W192" s="22" t="str">
        <f>IF(DATOS_FORMS!W192="","",IFERROR(VLOOKUP(TRIM(DATOS_FORMS!W192),ESCALAS!$A$17:$B$20,2,0),"?"))</f>
        <v/>
      </c>
      <c r="X192" s="22" t="str">
        <f>IF(DATOS_FORMS!X192="","",IFERROR(VLOOKUP(TRIM(DATOS_FORMS!X192),ESCALAS!$A$17:$B$20,2,0),"?"))</f>
        <v/>
      </c>
      <c r="Y192" s="22" t="str">
        <f>IF(DATOS_FORMS!Y192="","",IFERROR(VLOOKUP(TRIM(DATOS_FORMS!Y192),ESCALAS!$A$17:$B$20,2,0),"?"))</f>
        <v/>
      </c>
      <c r="Z192" s="22" t="str">
        <f>IF(DATOS_FORMS!Z192="","",IFERROR(VLOOKUP(TRIM(DATOS_FORMS!Z192),ESCALAS!$A$17:$B$20,2,0),"?"))</f>
        <v/>
      </c>
      <c r="AA192" s="22" t="str">
        <f>IF(DATOS_FORMS!AA192="","",IFERROR(VLOOKUP(TRIM(DATOS_FORMS!AA192),ESCALAS!$A$17:$B$20,2,0),"?"))</f>
        <v/>
      </c>
      <c r="AB192" s="22" t="str">
        <f>IF(DATOS_FORMS!AB192="","",IFERROR(VLOOKUP(TRIM(DATOS_FORMS!AB192),ESCALAS!$A$17:$B$20,2,0),"?"))</f>
        <v/>
      </c>
      <c r="AC192" s="22" t="str">
        <f>IF(DATOS_FORMS!AC192="","",IFERROR(VLOOKUP(TRIM(DATOS_FORMS!AC192),ESCALAS!$A$25:$B$30,2,0),"?"))</f>
        <v/>
      </c>
      <c r="AD192" s="22" t="str">
        <f>IF(DATOS_FORMS!AD192="","",IFERROR(VLOOKUP(TRIM(DATOS_FORMS!AD192),ESCALAS!$A$25:$B$30,2,0),"?"))</f>
        <v/>
      </c>
      <c r="AE192" s="22" t="str">
        <f>IF(DATOS_FORMS!AE192="","",IFERROR(VLOOKUP(TRIM(DATOS_FORMS!AE192),ESCALAS!$A$25:$B$30,2,0),"?"))</f>
        <v/>
      </c>
      <c r="AF192" s="22" t="str">
        <f>IF(DATOS_FORMS!AF192="","",IFERROR(VLOOKUP(TRIM(DATOS_FORMS!AF192),ESCALAS!$A$25:$B$30,2,0),"?"))</f>
        <v/>
      </c>
      <c r="AG192" s="22" t="str">
        <f>IF(DATOS_FORMS!AG192="","",IFERROR(VLOOKUP(TRIM(DATOS_FORMS!AG192),ESCALAS!$A$25:$B$30,2,0),"?"))</f>
        <v/>
      </c>
      <c r="AH192" s="22" t="str">
        <f>IF(DATOS_FORMS!AH192="","",IFERROR(VLOOKUP(TRIM(DATOS_FORMS!AH192),ESCALAS!$A$25:$B$30,2,0),"?"))</f>
        <v/>
      </c>
      <c r="AI192" s="22" t="str">
        <f>IF(DATOS_FORMS!AI192="","",IFERROR(VLOOKUP(TRIM(DATOS_FORMS!AI192),ESCALAS!$A$25:$B$30,2,0),"?"))</f>
        <v/>
      </c>
      <c r="AJ192" s="22" t="str">
        <f>IF(DATOS_FORMS!AJ192="","",IFERROR(VLOOKUP(TRIM(DATOS_FORMS!AJ192),ESCALAS!$A$25:$B$30,2,0),"?"))</f>
        <v/>
      </c>
      <c r="AK192" s="22" t="str">
        <f>IF(DATOS_FORMS!AK192="","",IFERROR(VLOOKUP(TRIM(DATOS_FORMS!AK192),ESCALAS!$A$25:$B$30,2,0),"?"))</f>
        <v/>
      </c>
      <c r="AL192" s="22" t="str">
        <f>IF(DATOS_FORMS!AL192="","",IFERROR(VLOOKUP(TRIM(DATOS_FORMS!AL192),ESCALAS!$A$25:$B$30,2,0),"?"))</f>
        <v/>
      </c>
      <c r="AM192" s="22" t="str">
        <f>IF(DATOS_FORMS!AM192="","",IFERROR(VLOOKUP(TRIM(DATOS_FORMS!AM192),ESCALAS!$A$35:$B$41,2,0),"?"))</f>
        <v/>
      </c>
      <c r="AN192" s="22" t="str">
        <f>IF(DATOS_FORMS!AN192="","",IFERROR(VLOOKUP(TRIM(DATOS_FORMS!AN192),ESCALAS!$A$35:$B$41,2,0),"?"))</f>
        <v/>
      </c>
      <c r="AO192" s="22" t="str">
        <f>IF(DATOS_FORMS!AO192="","",IFERROR(VLOOKUP(TRIM(DATOS_FORMS!AO192),ESCALAS!$A$35:$B$41,2,0),"?"))</f>
        <v/>
      </c>
      <c r="AP192" s="22" t="str">
        <f>IF(DATOS_FORMS!AP192="","",IFERROR(VLOOKUP(TRIM(DATOS_FORMS!AP192),ESCALAS!$A$35:$B$41,2,0),"?"))</f>
        <v/>
      </c>
      <c r="AQ192" s="22" t="str">
        <f>IF(DATOS_FORMS!AQ192="","",IFERROR(VLOOKUP(TRIM(DATOS_FORMS!AQ192),ESCALAS!$A$35:$B$41,2,0),"?"))</f>
        <v/>
      </c>
      <c r="AR192" s="22" t="str">
        <f>IF(DATOS_FORMS!AR192="","",IFERROR(VLOOKUP(TRIM(DATOS_FORMS!AR192),ESCALAS!$A$35:$B$41,2,0),"?"))</f>
        <v/>
      </c>
      <c r="AS192" s="22" t="str">
        <f>IF(DATOS_FORMS!AS192="","",IFERROR(VLOOKUP(TRIM(DATOS_FORMS!AS192),ESCALAS!$A$35:$B$41,2,0),"?"))</f>
        <v/>
      </c>
      <c r="AT192" s="22" t="str">
        <f>IF(DATOS_FORMS!AT192="","",IFERROR(VLOOKUP(TRIM(DATOS_FORMS!AT192),ESCALAS!$A$35:$B$41,2,0),"?"))</f>
        <v/>
      </c>
      <c r="AU192" s="22" t="str">
        <f>IF(DATOS_FORMS!AU192="","",IFERROR(VLOOKUP(TRIM(DATOS_FORMS!AU192),ESCALAS!$A$35:$B$41,2,0),"?"))</f>
        <v/>
      </c>
      <c r="AV192" s="22" t="str">
        <f>IF(DATOS_FORMS!AV192="","",IFERROR(VLOOKUP(TRIM(DATOS_FORMS!AV192),ESCALAS!$A$46:$B$49,2,0),"?"))</f>
        <v/>
      </c>
      <c r="AW192" s="22" t="str">
        <f>IF(DATOS_FORMS!AW192="","",IFERROR(VLOOKUP(TRIM(DATOS_FORMS!AW192),ESCALAS!$A$46:$B$49,2,0),"?"))</f>
        <v/>
      </c>
      <c r="AX192" s="22" t="str">
        <f>IF(DATOS_FORMS!AX192="","",IFERROR(VLOOKUP(TRIM(DATOS_FORMS!AX192),ESCALAS!$A$46:$B$49,2,0),"?"))</f>
        <v/>
      </c>
      <c r="AY192" s="22" t="str">
        <f>IF(DATOS_FORMS!AY192="","",IFERROR(VLOOKUP(TRIM(DATOS_FORMS!AY192),ESCALAS!$A$46:$B$49,2,0),"?"))</f>
        <v/>
      </c>
      <c r="AZ192" s="22" t="str">
        <f>IF(DATOS_FORMS!AZ192="","",IFERROR(VLOOKUP(TRIM(DATOS_FORMS!AZ192),ESCALAS!$A$46:$B$49,2,0),"?"))</f>
        <v/>
      </c>
      <c r="BA192" s="22" t="str">
        <f>IF(DATOS_FORMS!BA192="","",IFERROR(VLOOKUP(TRIM(DATOS_FORMS!BA192),ESCALAS!$A$46:$B$49,2,0),"?"))</f>
        <v/>
      </c>
      <c r="BB192" s="22" t="str">
        <f>IF(DATOS_FORMS!BB192="","",IFERROR(VLOOKUP(TRIM(DATOS_FORMS!BB192),ESCALAS!$A$46:$B$49,2,0),"?"))</f>
        <v/>
      </c>
      <c r="BC192" s="22" t="str">
        <f>IF(DATOS_FORMS!BC192="","",IFERROR(VLOOKUP(TRIM(DATOS_FORMS!BC192),ESCALAS!$A$46:$B$49,2,0),"?"))</f>
        <v/>
      </c>
      <c r="BD192" s="22" t="str">
        <f>IF(DATOS_FORMS!BD192="","",IFERROR(VLOOKUP(TRIM(DATOS_FORMS!BD192),ESCALAS!$A$46:$B$49,2,0),"?"))</f>
        <v/>
      </c>
      <c r="BE192" s="22" t="str">
        <f>IF(DATOS_FORMS!BE192="","",IFERROR(VLOOKUP(TRIM(DATOS_FORMS!BE192),ESCALAS!$A$46:$B$49,2,0),"?"))</f>
        <v/>
      </c>
      <c r="BF192" s="22" t="str">
        <f>IF(DATOS_FORMS!BF192="","",IFERROR(VLOOKUP(TRIM(DATOS_FORMS!BF192),ESCALAS!$A$46:$B$49,2,0),"?"))</f>
        <v/>
      </c>
      <c r="BG192" s="22" t="str">
        <f>IF(DATOS_FORMS!BG192="","",IFERROR(VLOOKUP(TRIM(DATOS_FORMS!BG192),ESCALAS!$A$46:$B$49,2,0),"?"))</f>
        <v/>
      </c>
      <c r="BH192" s="22" t="str">
        <f>IF(DATOS_FORMS!BH192="","",IFERROR(VLOOKUP(TRIM(DATOS_FORMS!BH192),ESCALAS!$A$46:$B$49,2,0),"?"))</f>
        <v/>
      </c>
      <c r="BI192" s="22" t="str">
        <f>IF(DATOS_FORMS!BI192="","",IFERROR(VLOOKUP(TRIM(DATOS_FORMS!BI192),ESCALAS!$A$46:$B$49,2,0),"?"))</f>
        <v/>
      </c>
      <c r="BJ192" s="22" t="str">
        <f>IF(DATOS_FORMS!BJ192="","",IFERROR(VLOOKUP(TRIM(DATOS_FORMS!BJ192),ESCALAS!$A$46:$B$49,2,0),"?"))</f>
        <v/>
      </c>
    </row>
    <row r="193" spans="1:62" x14ac:dyDescent="0.25">
      <c r="A193" s="22" t="str">
        <f>IF(DATOS_FORMS!B193="","",ROW()-1)</f>
        <v/>
      </c>
      <c r="B193" s="22" t="str">
        <f>IF(DATOS_FORMS!B193="","",IFERROR(VALUE(TRIM(DATOS_FORMS!B193)),IFERROR(VALUE(LEFT(TRIM(DATOS_FORMS!B193),FIND(" ",TRIM(DATOS_FORMS!B193)&amp;" ")-1)),"?")))</f>
        <v/>
      </c>
      <c r="C193" s="22" t="str">
        <f>IF(DATOS_FORMS!C193="","",IFERROR(VLOOKUP(TRIM(DATOS_FORMS!C193),ESCALAS!$A$54:$B$55,2,0),"?"))</f>
        <v/>
      </c>
      <c r="D193" s="22" t="str">
        <f>IF(DATOS_FORMS!D193="","",IFERROR(VLOOKUP(TRIM(DATOS_FORMS!D193),ESCALAS!$A$67:$B$68,2,0),"?"))</f>
        <v/>
      </c>
      <c r="E193" s="23" t="str">
        <f>IF(DATOS_FORMS!E193="","",DATOS_FORMS!E193)</f>
        <v/>
      </c>
      <c r="F193" s="23" t="str">
        <f>IF(DATOS_FORMS!F193="","",DATOS_FORMS!F193)</f>
        <v/>
      </c>
      <c r="G193" s="22" t="str">
        <f>IF(DATOS_FORMS!G193="","",IFERROR(VLOOKUP(TRIM(DATOS_FORMS!G193),ESCALAS!$A$60:$B$62,2,0),"?"))</f>
        <v/>
      </c>
      <c r="H193" s="23" t="str">
        <f>IF(DATOS_FORMS!H193="","",DATOS_FORMS!H193)</f>
        <v/>
      </c>
      <c r="I193" s="22" t="str">
        <f>IF(DATOS_FORMS!I193="","",IFERROR(VLOOKUP(TRIM(DATOS_FORMS!I193),ESCALAS!$A$60:$B$62,2,0),"?"))</f>
        <v/>
      </c>
      <c r="J193" s="22" t="str">
        <f>IF(DATOS_FORMS!J193="","",IFERROR(VLOOKUP(TRIM(DATOS_FORMS!J193),ESCALAS!$A$73:$B$86,2,0),7))</f>
        <v/>
      </c>
      <c r="K193" s="22" t="str">
        <f>IF(DATOS_FORMS!K193="","",IFERROR(VLOOKUP(TRIM(DATOS_FORMS!K193),ESCALAS!$A$6:$B$12,2,0),"?"))</f>
        <v/>
      </c>
      <c r="L193" s="22" t="str">
        <f>IF(DATOS_FORMS!L193="","",IFERROR(VLOOKUP(TRIM(DATOS_FORMS!L193),ESCALAS!$A$6:$B$12,2,0),"?"))</f>
        <v/>
      </c>
      <c r="M193" s="22" t="str">
        <f>IF(DATOS_FORMS!M193="","",IFERROR(VLOOKUP(TRIM(DATOS_FORMS!M193),ESCALAS!$A$6:$B$12,2,0),"?"))</f>
        <v/>
      </c>
      <c r="N193" s="22" t="str">
        <f>IF(DATOS_FORMS!N193="","",IFERROR(VLOOKUP(TRIM(DATOS_FORMS!N193),ESCALAS!$A$6:$B$12,2,0),"?"))</f>
        <v/>
      </c>
      <c r="O193" s="22" t="str">
        <f>IF(DATOS_FORMS!O193="","",IFERROR(VLOOKUP(TRIM(DATOS_FORMS!O193),ESCALAS!$A$6:$B$12,2,0),"?"))</f>
        <v/>
      </c>
      <c r="P193" s="22" t="str">
        <f>IF(DATOS_FORMS!P193="","",IFERROR(VLOOKUP(TRIM(DATOS_FORMS!P193),ESCALAS!$A$6:$B$12,2,0),"?"))</f>
        <v/>
      </c>
      <c r="Q193" s="22" t="str">
        <f>IF(DATOS_FORMS!Q193="","",IFERROR(VLOOKUP(TRIM(DATOS_FORMS!Q193),ESCALAS!$A$6:$B$12,2,0),"?"))</f>
        <v/>
      </c>
      <c r="R193" s="22" t="str">
        <f>IF(DATOS_FORMS!R193="","",IFERROR(VLOOKUP(TRIM(DATOS_FORMS!R193),ESCALAS!$A$6:$B$12,2,0),"?"))</f>
        <v/>
      </c>
      <c r="S193" s="22" t="str">
        <f>IF(DATOS_FORMS!S193="","",IFERROR(VLOOKUP(TRIM(DATOS_FORMS!S193),ESCALAS!$A$6:$B$12,2,0),"?"))</f>
        <v/>
      </c>
      <c r="T193" s="22" t="str">
        <f>IF(DATOS_FORMS!T193="","",IFERROR(VLOOKUP(TRIM(DATOS_FORMS!T193),ESCALAS!$A$6:$B$12,2,0),"?"))</f>
        <v/>
      </c>
      <c r="U193" s="22" t="str">
        <f>IF(DATOS_FORMS!U193="","",IFERROR(VLOOKUP(TRIM(DATOS_FORMS!U193),ESCALAS!$A$17:$B$20,2,0),"?"))</f>
        <v/>
      </c>
      <c r="V193" s="22" t="str">
        <f>IF(DATOS_FORMS!V193="","",IFERROR(VLOOKUP(TRIM(DATOS_FORMS!V193),ESCALAS!$A$17:$B$20,2,0),"?"))</f>
        <v/>
      </c>
      <c r="W193" s="22" t="str">
        <f>IF(DATOS_FORMS!W193="","",IFERROR(VLOOKUP(TRIM(DATOS_FORMS!W193),ESCALAS!$A$17:$B$20,2,0),"?"))</f>
        <v/>
      </c>
      <c r="X193" s="22" t="str">
        <f>IF(DATOS_FORMS!X193="","",IFERROR(VLOOKUP(TRIM(DATOS_FORMS!X193),ESCALAS!$A$17:$B$20,2,0),"?"))</f>
        <v/>
      </c>
      <c r="Y193" s="22" t="str">
        <f>IF(DATOS_FORMS!Y193="","",IFERROR(VLOOKUP(TRIM(DATOS_FORMS!Y193),ESCALAS!$A$17:$B$20,2,0),"?"))</f>
        <v/>
      </c>
      <c r="Z193" s="22" t="str">
        <f>IF(DATOS_FORMS!Z193="","",IFERROR(VLOOKUP(TRIM(DATOS_FORMS!Z193),ESCALAS!$A$17:$B$20,2,0),"?"))</f>
        <v/>
      </c>
      <c r="AA193" s="22" t="str">
        <f>IF(DATOS_FORMS!AA193="","",IFERROR(VLOOKUP(TRIM(DATOS_FORMS!AA193),ESCALAS!$A$17:$B$20,2,0),"?"))</f>
        <v/>
      </c>
      <c r="AB193" s="22" t="str">
        <f>IF(DATOS_FORMS!AB193="","",IFERROR(VLOOKUP(TRIM(DATOS_FORMS!AB193),ESCALAS!$A$17:$B$20,2,0),"?"))</f>
        <v/>
      </c>
      <c r="AC193" s="22" t="str">
        <f>IF(DATOS_FORMS!AC193="","",IFERROR(VLOOKUP(TRIM(DATOS_FORMS!AC193),ESCALAS!$A$25:$B$30,2,0),"?"))</f>
        <v/>
      </c>
      <c r="AD193" s="22" t="str">
        <f>IF(DATOS_FORMS!AD193="","",IFERROR(VLOOKUP(TRIM(DATOS_FORMS!AD193),ESCALAS!$A$25:$B$30,2,0),"?"))</f>
        <v/>
      </c>
      <c r="AE193" s="22" t="str">
        <f>IF(DATOS_FORMS!AE193="","",IFERROR(VLOOKUP(TRIM(DATOS_FORMS!AE193),ESCALAS!$A$25:$B$30,2,0),"?"))</f>
        <v/>
      </c>
      <c r="AF193" s="22" t="str">
        <f>IF(DATOS_FORMS!AF193="","",IFERROR(VLOOKUP(TRIM(DATOS_FORMS!AF193),ESCALAS!$A$25:$B$30,2,0),"?"))</f>
        <v/>
      </c>
      <c r="AG193" s="22" t="str">
        <f>IF(DATOS_FORMS!AG193="","",IFERROR(VLOOKUP(TRIM(DATOS_FORMS!AG193),ESCALAS!$A$25:$B$30,2,0),"?"))</f>
        <v/>
      </c>
      <c r="AH193" s="22" t="str">
        <f>IF(DATOS_FORMS!AH193="","",IFERROR(VLOOKUP(TRIM(DATOS_FORMS!AH193),ESCALAS!$A$25:$B$30,2,0),"?"))</f>
        <v/>
      </c>
      <c r="AI193" s="22" t="str">
        <f>IF(DATOS_FORMS!AI193="","",IFERROR(VLOOKUP(TRIM(DATOS_FORMS!AI193),ESCALAS!$A$25:$B$30,2,0),"?"))</f>
        <v/>
      </c>
      <c r="AJ193" s="22" t="str">
        <f>IF(DATOS_FORMS!AJ193="","",IFERROR(VLOOKUP(TRIM(DATOS_FORMS!AJ193),ESCALAS!$A$25:$B$30,2,0),"?"))</f>
        <v/>
      </c>
      <c r="AK193" s="22" t="str">
        <f>IF(DATOS_FORMS!AK193="","",IFERROR(VLOOKUP(TRIM(DATOS_FORMS!AK193),ESCALAS!$A$25:$B$30,2,0),"?"))</f>
        <v/>
      </c>
      <c r="AL193" s="22" t="str">
        <f>IF(DATOS_FORMS!AL193="","",IFERROR(VLOOKUP(TRIM(DATOS_FORMS!AL193),ESCALAS!$A$25:$B$30,2,0),"?"))</f>
        <v/>
      </c>
      <c r="AM193" s="22" t="str">
        <f>IF(DATOS_FORMS!AM193="","",IFERROR(VLOOKUP(TRIM(DATOS_FORMS!AM193),ESCALAS!$A$35:$B$41,2,0),"?"))</f>
        <v/>
      </c>
      <c r="AN193" s="22" t="str">
        <f>IF(DATOS_FORMS!AN193="","",IFERROR(VLOOKUP(TRIM(DATOS_FORMS!AN193),ESCALAS!$A$35:$B$41,2,0),"?"))</f>
        <v/>
      </c>
      <c r="AO193" s="22" t="str">
        <f>IF(DATOS_FORMS!AO193="","",IFERROR(VLOOKUP(TRIM(DATOS_FORMS!AO193),ESCALAS!$A$35:$B$41,2,0),"?"))</f>
        <v/>
      </c>
      <c r="AP193" s="22" t="str">
        <f>IF(DATOS_FORMS!AP193="","",IFERROR(VLOOKUP(TRIM(DATOS_FORMS!AP193),ESCALAS!$A$35:$B$41,2,0),"?"))</f>
        <v/>
      </c>
      <c r="AQ193" s="22" t="str">
        <f>IF(DATOS_FORMS!AQ193="","",IFERROR(VLOOKUP(TRIM(DATOS_FORMS!AQ193),ESCALAS!$A$35:$B$41,2,0),"?"))</f>
        <v/>
      </c>
      <c r="AR193" s="22" t="str">
        <f>IF(DATOS_FORMS!AR193="","",IFERROR(VLOOKUP(TRIM(DATOS_FORMS!AR193),ESCALAS!$A$35:$B$41,2,0),"?"))</f>
        <v/>
      </c>
      <c r="AS193" s="22" t="str">
        <f>IF(DATOS_FORMS!AS193="","",IFERROR(VLOOKUP(TRIM(DATOS_FORMS!AS193),ESCALAS!$A$35:$B$41,2,0),"?"))</f>
        <v/>
      </c>
      <c r="AT193" s="22" t="str">
        <f>IF(DATOS_FORMS!AT193="","",IFERROR(VLOOKUP(TRIM(DATOS_FORMS!AT193),ESCALAS!$A$35:$B$41,2,0),"?"))</f>
        <v/>
      </c>
      <c r="AU193" s="22" t="str">
        <f>IF(DATOS_FORMS!AU193="","",IFERROR(VLOOKUP(TRIM(DATOS_FORMS!AU193),ESCALAS!$A$35:$B$41,2,0),"?"))</f>
        <v/>
      </c>
      <c r="AV193" s="22" t="str">
        <f>IF(DATOS_FORMS!AV193="","",IFERROR(VLOOKUP(TRIM(DATOS_FORMS!AV193),ESCALAS!$A$46:$B$49,2,0),"?"))</f>
        <v/>
      </c>
      <c r="AW193" s="22" t="str">
        <f>IF(DATOS_FORMS!AW193="","",IFERROR(VLOOKUP(TRIM(DATOS_FORMS!AW193),ESCALAS!$A$46:$B$49,2,0),"?"))</f>
        <v/>
      </c>
      <c r="AX193" s="22" t="str">
        <f>IF(DATOS_FORMS!AX193="","",IFERROR(VLOOKUP(TRIM(DATOS_FORMS!AX193),ESCALAS!$A$46:$B$49,2,0),"?"))</f>
        <v/>
      </c>
      <c r="AY193" s="22" t="str">
        <f>IF(DATOS_FORMS!AY193="","",IFERROR(VLOOKUP(TRIM(DATOS_FORMS!AY193),ESCALAS!$A$46:$B$49,2,0),"?"))</f>
        <v/>
      </c>
      <c r="AZ193" s="22" t="str">
        <f>IF(DATOS_FORMS!AZ193="","",IFERROR(VLOOKUP(TRIM(DATOS_FORMS!AZ193),ESCALAS!$A$46:$B$49,2,0),"?"))</f>
        <v/>
      </c>
      <c r="BA193" s="22" t="str">
        <f>IF(DATOS_FORMS!BA193="","",IFERROR(VLOOKUP(TRIM(DATOS_FORMS!BA193),ESCALAS!$A$46:$B$49,2,0),"?"))</f>
        <v/>
      </c>
      <c r="BB193" s="22" t="str">
        <f>IF(DATOS_FORMS!BB193="","",IFERROR(VLOOKUP(TRIM(DATOS_FORMS!BB193),ESCALAS!$A$46:$B$49,2,0),"?"))</f>
        <v/>
      </c>
      <c r="BC193" s="22" t="str">
        <f>IF(DATOS_FORMS!BC193="","",IFERROR(VLOOKUP(TRIM(DATOS_FORMS!BC193),ESCALAS!$A$46:$B$49,2,0),"?"))</f>
        <v/>
      </c>
      <c r="BD193" s="22" t="str">
        <f>IF(DATOS_FORMS!BD193="","",IFERROR(VLOOKUP(TRIM(DATOS_FORMS!BD193),ESCALAS!$A$46:$B$49,2,0),"?"))</f>
        <v/>
      </c>
      <c r="BE193" s="22" t="str">
        <f>IF(DATOS_FORMS!BE193="","",IFERROR(VLOOKUP(TRIM(DATOS_FORMS!BE193),ESCALAS!$A$46:$B$49,2,0),"?"))</f>
        <v/>
      </c>
      <c r="BF193" s="22" t="str">
        <f>IF(DATOS_FORMS!BF193="","",IFERROR(VLOOKUP(TRIM(DATOS_FORMS!BF193),ESCALAS!$A$46:$B$49,2,0),"?"))</f>
        <v/>
      </c>
      <c r="BG193" s="22" t="str">
        <f>IF(DATOS_FORMS!BG193="","",IFERROR(VLOOKUP(TRIM(DATOS_FORMS!BG193),ESCALAS!$A$46:$B$49,2,0),"?"))</f>
        <v/>
      </c>
      <c r="BH193" s="22" t="str">
        <f>IF(DATOS_FORMS!BH193="","",IFERROR(VLOOKUP(TRIM(DATOS_FORMS!BH193),ESCALAS!$A$46:$B$49,2,0),"?"))</f>
        <v/>
      </c>
      <c r="BI193" s="22" t="str">
        <f>IF(DATOS_FORMS!BI193="","",IFERROR(VLOOKUP(TRIM(DATOS_FORMS!BI193),ESCALAS!$A$46:$B$49,2,0),"?"))</f>
        <v/>
      </c>
      <c r="BJ193" s="22" t="str">
        <f>IF(DATOS_FORMS!BJ193="","",IFERROR(VLOOKUP(TRIM(DATOS_FORMS!BJ193),ESCALAS!$A$46:$B$49,2,0),"?"))</f>
        <v/>
      </c>
    </row>
    <row r="194" spans="1:62" x14ac:dyDescent="0.25">
      <c r="A194" s="22" t="str">
        <f>IF(DATOS_FORMS!B194="","",ROW()-1)</f>
        <v/>
      </c>
      <c r="B194" s="22" t="str">
        <f>IF(DATOS_FORMS!B194="","",IFERROR(VALUE(TRIM(DATOS_FORMS!B194)),IFERROR(VALUE(LEFT(TRIM(DATOS_FORMS!B194),FIND(" ",TRIM(DATOS_FORMS!B194)&amp;" ")-1)),"?")))</f>
        <v/>
      </c>
      <c r="C194" s="22" t="str">
        <f>IF(DATOS_FORMS!C194="","",IFERROR(VLOOKUP(TRIM(DATOS_FORMS!C194),ESCALAS!$A$54:$B$55,2,0),"?"))</f>
        <v/>
      </c>
      <c r="D194" s="22" t="str">
        <f>IF(DATOS_FORMS!D194="","",IFERROR(VLOOKUP(TRIM(DATOS_FORMS!D194),ESCALAS!$A$67:$B$68,2,0),"?"))</f>
        <v/>
      </c>
      <c r="E194" s="23" t="str">
        <f>IF(DATOS_FORMS!E194="","",DATOS_FORMS!E194)</f>
        <v/>
      </c>
      <c r="F194" s="23" t="str">
        <f>IF(DATOS_FORMS!F194="","",DATOS_FORMS!F194)</f>
        <v/>
      </c>
      <c r="G194" s="22" t="str">
        <f>IF(DATOS_FORMS!G194="","",IFERROR(VLOOKUP(TRIM(DATOS_FORMS!G194),ESCALAS!$A$60:$B$62,2,0),"?"))</f>
        <v/>
      </c>
      <c r="H194" s="23" t="str">
        <f>IF(DATOS_FORMS!H194="","",DATOS_FORMS!H194)</f>
        <v/>
      </c>
      <c r="I194" s="22" t="str">
        <f>IF(DATOS_FORMS!I194="","",IFERROR(VLOOKUP(TRIM(DATOS_FORMS!I194),ESCALAS!$A$60:$B$62,2,0),"?"))</f>
        <v/>
      </c>
      <c r="J194" s="22" t="str">
        <f>IF(DATOS_FORMS!J194="","",IFERROR(VLOOKUP(TRIM(DATOS_FORMS!J194),ESCALAS!$A$73:$B$86,2,0),7))</f>
        <v/>
      </c>
      <c r="K194" s="22" t="str">
        <f>IF(DATOS_FORMS!K194="","",IFERROR(VLOOKUP(TRIM(DATOS_FORMS!K194),ESCALAS!$A$6:$B$12,2,0),"?"))</f>
        <v/>
      </c>
      <c r="L194" s="22" t="str">
        <f>IF(DATOS_FORMS!L194="","",IFERROR(VLOOKUP(TRIM(DATOS_FORMS!L194),ESCALAS!$A$6:$B$12,2,0),"?"))</f>
        <v/>
      </c>
      <c r="M194" s="22" t="str">
        <f>IF(DATOS_FORMS!M194="","",IFERROR(VLOOKUP(TRIM(DATOS_FORMS!M194),ESCALAS!$A$6:$B$12,2,0),"?"))</f>
        <v/>
      </c>
      <c r="N194" s="22" t="str">
        <f>IF(DATOS_FORMS!N194="","",IFERROR(VLOOKUP(TRIM(DATOS_FORMS!N194),ESCALAS!$A$6:$B$12,2,0),"?"))</f>
        <v/>
      </c>
      <c r="O194" s="22" t="str">
        <f>IF(DATOS_FORMS!O194="","",IFERROR(VLOOKUP(TRIM(DATOS_FORMS!O194),ESCALAS!$A$6:$B$12,2,0),"?"))</f>
        <v/>
      </c>
      <c r="P194" s="22" t="str">
        <f>IF(DATOS_FORMS!P194="","",IFERROR(VLOOKUP(TRIM(DATOS_FORMS!P194),ESCALAS!$A$6:$B$12,2,0),"?"))</f>
        <v/>
      </c>
      <c r="Q194" s="22" t="str">
        <f>IF(DATOS_FORMS!Q194="","",IFERROR(VLOOKUP(TRIM(DATOS_FORMS!Q194),ESCALAS!$A$6:$B$12,2,0),"?"))</f>
        <v/>
      </c>
      <c r="R194" s="22" t="str">
        <f>IF(DATOS_FORMS!R194="","",IFERROR(VLOOKUP(TRIM(DATOS_FORMS!R194),ESCALAS!$A$6:$B$12,2,0),"?"))</f>
        <v/>
      </c>
      <c r="S194" s="22" t="str">
        <f>IF(DATOS_FORMS!S194="","",IFERROR(VLOOKUP(TRIM(DATOS_FORMS!S194),ESCALAS!$A$6:$B$12,2,0),"?"))</f>
        <v/>
      </c>
      <c r="T194" s="22" t="str">
        <f>IF(DATOS_FORMS!T194="","",IFERROR(VLOOKUP(TRIM(DATOS_FORMS!T194),ESCALAS!$A$6:$B$12,2,0),"?"))</f>
        <v/>
      </c>
      <c r="U194" s="22" t="str">
        <f>IF(DATOS_FORMS!U194="","",IFERROR(VLOOKUP(TRIM(DATOS_FORMS!U194),ESCALAS!$A$17:$B$20,2,0),"?"))</f>
        <v/>
      </c>
      <c r="V194" s="22" t="str">
        <f>IF(DATOS_FORMS!V194="","",IFERROR(VLOOKUP(TRIM(DATOS_FORMS!V194),ESCALAS!$A$17:$B$20,2,0),"?"))</f>
        <v/>
      </c>
      <c r="W194" s="22" t="str">
        <f>IF(DATOS_FORMS!W194="","",IFERROR(VLOOKUP(TRIM(DATOS_FORMS!W194),ESCALAS!$A$17:$B$20,2,0),"?"))</f>
        <v/>
      </c>
      <c r="X194" s="22" t="str">
        <f>IF(DATOS_FORMS!X194="","",IFERROR(VLOOKUP(TRIM(DATOS_FORMS!X194),ESCALAS!$A$17:$B$20,2,0),"?"))</f>
        <v/>
      </c>
      <c r="Y194" s="22" t="str">
        <f>IF(DATOS_FORMS!Y194="","",IFERROR(VLOOKUP(TRIM(DATOS_FORMS!Y194),ESCALAS!$A$17:$B$20,2,0),"?"))</f>
        <v/>
      </c>
      <c r="Z194" s="22" t="str">
        <f>IF(DATOS_FORMS!Z194="","",IFERROR(VLOOKUP(TRIM(DATOS_FORMS!Z194),ESCALAS!$A$17:$B$20,2,0),"?"))</f>
        <v/>
      </c>
      <c r="AA194" s="22" t="str">
        <f>IF(DATOS_FORMS!AA194="","",IFERROR(VLOOKUP(TRIM(DATOS_FORMS!AA194),ESCALAS!$A$17:$B$20,2,0),"?"))</f>
        <v/>
      </c>
      <c r="AB194" s="22" t="str">
        <f>IF(DATOS_FORMS!AB194="","",IFERROR(VLOOKUP(TRIM(DATOS_FORMS!AB194),ESCALAS!$A$17:$B$20,2,0),"?"))</f>
        <v/>
      </c>
      <c r="AC194" s="22" t="str">
        <f>IF(DATOS_FORMS!AC194="","",IFERROR(VLOOKUP(TRIM(DATOS_FORMS!AC194),ESCALAS!$A$25:$B$30,2,0),"?"))</f>
        <v/>
      </c>
      <c r="AD194" s="22" t="str">
        <f>IF(DATOS_FORMS!AD194="","",IFERROR(VLOOKUP(TRIM(DATOS_FORMS!AD194),ESCALAS!$A$25:$B$30,2,0),"?"))</f>
        <v/>
      </c>
      <c r="AE194" s="22" t="str">
        <f>IF(DATOS_FORMS!AE194="","",IFERROR(VLOOKUP(TRIM(DATOS_FORMS!AE194),ESCALAS!$A$25:$B$30,2,0),"?"))</f>
        <v/>
      </c>
      <c r="AF194" s="22" t="str">
        <f>IF(DATOS_FORMS!AF194="","",IFERROR(VLOOKUP(TRIM(DATOS_FORMS!AF194),ESCALAS!$A$25:$B$30,2,0),"?"))</f>
        <v/>
      </c>
      <c r="AG194" s="22" t="str">
        <f>IF(DATOS_FORMS!AG194="","",IFERROR(VLOOKUP(TRIM(DATOS_FORMS!AG194),ESCALAS!$A$25:$B$30,2,0),"?"))</f>
        <v/>
      </c>
      <c r="AH194" s="22" t="str">
        <f>IF(DATOS_FORMS!AH194="","",IFERROR(VLOOKUP(TRIM(DATOS_FORMS!AH194),ESCALAS!$A$25:$B$30,2,0),"?"))</f>
        <v/>
      </c>
      <c r="AI194" s="22" t="str">
        <f>IF(DATOS_FORMS!AI194="","",IFERROR(VLOOKUP(TRIM(DATOS_FORMS!AI194),ESCALAS!$A$25:$B$30,2,0),"?"))</f>
        <v/>
      </c>
      <c r="AJ194" s="22" t="str">
        <f>IF(DATOS_FORMS!AJ194="","",IFERROR(VLOOKUP(TRIM(DATOS_FORMS!AJ194),ESCALAS!$A$25:$B$30,2,0),"?"))</f>
        <v/>
      </c>
      <c r="AK194" s="22" t="str">
        <f>IF(DATOS_FORMS!AK194="","",IFERROR(VLOOKUP(TRIM(DATOS_FORMS!AK194),ESCALAS!$A$25:$B$30,2,0),"?"))</f>
        <v/>
      </c>
      <c r="AL194" s="22" t="str">
        <f>IF(DATOS_FORMS!AL194="","",IFERROR(VLOOKUP(TRIM(DATOS_FORMS!AL194),ESCALAS!$A$25:$B$30,2,0),"?"))</f>
        <v/>
      </c>
      <c r="AM194" s="22" t="str">
        <f>IF(DATOS_FORMS!AM194="","",IFERROR(VLOOKUP(TRIM(DATOS_FORMS!AM194),ESCALAS!$A$35:$B$41,2,0),"?"))</f>
        <v/>
      </c>
      <c r="AN194" s="22" t="str">
        <f>IF(DATOS_FORMS!AN194="","",IFERROR(VLOOKUP(TRIM(DATOS_FORMS!AN194),ESCALAS!$A$35:$B$41,2,0),"?"))</f>
        <v/>
      </c>
      <c r="AO194" s="22" t="str">
        <f>IF(DATOS_FORMS!AO194="","",IFERROR(VLOOKUP(TRIM(DATOS_FORMS!AO194),ESCALAS!$A$35:$B$41,2,0),"?"))</f>
        <v/>
      </c>
      <c r="AP194" s="22" t="str">
        <f>IF(DATOS_FORMS!AP194="","",IFERROR(VLOOKUP(TRIM(DATOS_FORMS!AP194),ESCALAS!$A$35:$B$41,2,0),"?"))</f>
        <v/>
      </c>
      <c r="AQ194" s="22" t="str">
        <f>IF(DATOS_FORMS!AQ194="","",IFERROR(VLOOKUP(TRIM(DATOS_FORMS!AQ194),ESCALAS!$A$35:$B$41,2,0),"?"))</f>
        <v/>
      </c>
      <c r="AR194" s="22" t="str">
        <f>IF(DATOS_FORMS!AR194="","",IFERROR(VLOOKUP(TRIM(DATOS_FORMS!AR194),ESCALAS!$A$35:$B$41,2,0),"?"))</f>
        <v/>
      </c>
      <c r="AS194" s="22" t="str">
        <f>IF(DATOS_FORMS!AS194="","",IFERROR(VLOOKUP(TRIM(DATOS_FORMS!AS194),ESCALAS!$A$35:$B$41,2,0),"?"))</f>
        <v/>
      </c>
      <c r="AT194" s="22" t="str">
        <f>IF(DATOS_FORMS!AT194="","",IFERROR(VLOOKUP(TRIM(DATOS_FORMS!AT194),ESCALAS!$A$35:$B$41,2,0),"?"))</f>
        <v/>
      </c>
      <c r="AU194" s="22" t="str">
        <f>IF(DATOS_FORMS!AU194="","",IFERROR(VLOOKUP(TRIM(DATOS_FORMS!AU194),ESCALAS!$A$35:$B$41,2,0),"?"))</f>
        <v/>
      </c>
      <c r="AV194" s="22" t="str">
        <f>IF(DATOS_FORMS!AV194="","",IFERROR(VLOOKUP(TRIM(DATOS_FORMS!AV194),ESCALAS!$A$46:$B$49,2,0),"?"))</f>
        <v/>
      </c>
      <c r="AW194" s="22" t="str">
        <f>IF(DATOS_FORMS!AW194="","",IFERROR(VLOOKUP(TRIM(DATOS_FORMS!AW194),ESCALAS!$A$46:$B$49,2,0),"?"))</f>
        <v/>
      </c>
      <c r="AX194" s="22" t="str">
        <f>IF(DATOS_FORMS!AX194="","",IFERROR(VLOOKUP(TRIM(DATOS_FORMS!AX194),ESCALAS!$A$46:$B$49,2,0),"?"))</f>
        <v/>
      </c>
      <c r="AY194" s="22" t="str">
        <f>IF(DATOS_FORMS!AY194="","",IFERROR(VLOOKUP(TRIM(DATOS_FORMS!AY194),ESCALAS!$A$46:$B$49,2,0),"?"))</f>
        <v/>
      </c>
      <c r="AZ194" s="22" t="str">
        <f>IF(DATOS_FORMS!AZ194="","",IFERROR(VLOOKUP(TRIM(DATOS_FORMS!AZ194),ESCALAS!$A$46:$B$49,2,0),"?"))</f>
        <v/>
      </c>
      <c r="BA194" s="22" t="str">
        <f>IF(DATOS_FORMS!BA194="","",IFERROR(VLOOKUP(TRIM(DATOS_FORMS!BA194),ESCALAS!$A$46:$B$49,2,0),"?"))</f>
        <v/>
      </c>
      <c r="BB194" s="22" t="str">
        <f>IF(DATOS_FORMS!BB194="","",IFERROR(VLOOKUP(TRIM(DATOS_FORMS!BB194),ESCALAS!$A$46:$B$49,2,0),"?"))</f>
        <v/>
      </c>
      <c r="BC194" s="22" t="str">
        <f>IF(DATOS_FORMS!BC194="","",IFERROR(VLOOKUP(TRIM(DATOS_FORMS!BC194),ESCALAS!$A$46:$B$49,2,0),"?"))</f>
        <v/>
      </c>
      <c r="BD194" s="22" t="str">
        <f>IF(DATOS_FORMS!BD194="","",IFERROR(VLOOKUP(TRIM(DATOS_FORMS!BD194),ESCALAS!$A$46:$B$49,2,0),"?"))</f>
        <v/>
      </c>
      <c r="BE194" s="22" t="str">
        <f>IF(DATOS_FORMS!BE194="","",IFERROR(VLOOKUP(TRIM(DATOS_FORMS!BE194),ESCALAS!$A$46:$B$49,2,0),"?"))</f>
        <v/>
      </c>
      <c r="BF194" s="22" t="str">
        <f>IF(DATOS_FORMS!BF194="","",IFERROR(VLOOKUP(TRIM(DATOS_FORMS!BF194),ESCALAS!$A$46:$B$49,2,0),"?"))</f>
        <v/>
      </c>
      <c r="BG194" s="22" t="str">
        <f>IF(DATOS_FORMS!BG194="","",IFERROR(VLOOKUP(TRIM(DATOS_FORMS!BG194),ESCALAS!$A$46:$B$49,2,0),"?"))</f>
        <v/>
      </c>
      <c r="BH194" s="22" t="str">
        <f>IF(DATOS_FORMS!BH194="","",IFERROR(VLOOKUP(TRIM(DATOS_FORMS!BH194),ESCALAS!$A$46:$B$49,2,0),"?"))</f>
        <v/>
      </c>
      <c r="BI194" s="22" t="str">
        <f>IF(DATOS_FORMS!BI194="","",IFERROR(VLOOKUP(TRIM(DATOS_FORMS!BI194),ESCALAS!$A$46:$B$49,2,0),"?"))</f>
        <v/>
      </c>
      <c r="BJ194" s="22" t="str">
        <f>IF(DATOS_FORMS!BJ194="","",IFERROR(VLOOKUP(TRIM(DATOS_FORMS!BJ194),ESCALAS!$A$46:$B$49,2,0),"?"))</f>
        <v/>
      </c>
    </row>
    <row r="195" spans="1:62" x14ac:dyDescent="0.25">
      <c r="A195" s="22" t="str">
        <f>IF(DATOS_FORMS!B195="","",ROW()-1)</f>
        <v/>
      </c>
      <c r="B195" s="22" t="str">
        <f>IF(DATOS_FORMS!B195="","",IFERROR(VALUE(TRIM(DATOS_FORMS!B195)),IFERROR(VALUE(LEFT(TRIM(DATOS_FORMS!B195),FIND(" ",TRIM(DATOS_FORMS!B195)&amp;" ")-1)),"?")))</f>
        <v/>
      </c>
      <c r="C195" s="22" t="str">
        <f>IF(DATOS_FORMS!C195="","",IFERROR(VLOOKUP(TRIM(DATOS_FORMS!C195),ESCALAS!$A$54:$B$55,2,0),"?"))</f>
        <v/>
      </c>
      <c r="D195" s="22" t="str">
        <f>IF(DATOS_FORMS!D195="","",IFERROR(VLOOKUP(TRIM(DATOS_FORMS!D195),ESCALAS!$A$67:$B$68,2,0),"?"))</f>
        <v/>
      </c>
      <c r="E195" s="23" t="str">
        <f>IF(DATOS_FORMS!E195="","",DATOS_FORMS!E195)</f>
        <v/>
      </c>
      <c r="F195" s="23" t="str">
        <f>IF(DATOS_FORMS!F195="","",DATOS_FORMS!F195)</f>
        <v/>
      </c>
      <c r="G195" s="22" t="str">
        <f>IF(DATOS_FORMS!G195="","",IFERROR(VLOOKUP(TRIM(DATOS_FORMS!G195),ESCALAS!$A$60:$B$62,2,0),"?"))</f>
        <v/>
      </c>
      <c r="H195" s="23" t="str">
        <f>IF(DATOS_FORMS!H195="","",DATOS_FORMS!H195)</f>
        <v/>
      </c>
      <c r="I195" s="22" t="str">
        <f>IF(DATOS_FORMS!I195="","",IFERROR(VLOOKUP(TRIM(DATOS_FORMS!I195),ESCALAS!$A$60:$B$62,2,0),"?"))</f>
        <v/>
      </c>
      <c r="J195" s="22" t="str">
        <f>IF(DATOS_FORMS!J195="","",IFERROR(VLOOKUP(TRIM(DATOS_FORMS!J195),ESCALAS!$A$73:$B$86,2,0),7))</f>
        <v/>
      </c>
      <c r="K195" s="22" t="str">
        <f>IF(DATOS_FORMS!K195="","",IFERROR(VLOOKUP(TRIM(DATOS_FORMS!K195),ESCALAS!$A$6:$B$12,2,0),"?"))</f>
        <v/>
      </c>
      <c r="L195" s="22" t="str">
        <f>IF(DATOS_FORMS!L195="","",IFERROR(VLOOKUP(TRIM(DATOS_FORMS!L195),ESCALAS!$A$6:$B$12,2,0),"?"))</f>
        <v/>
      </c>
      <c r="M195" s="22" t="str">
        <f>IF(DATOS_FORMS!M195="","",IFERROR(VLOOKUP(TRIM(DATOS_FORMS!M195),ESCALAS!$A$6:$B$12,2,0),"?"))</f>
        <v/>
      </c>
      <c r="N195" s="22" t="str">
        <f>IF(DATOS_FORMS!N195="","",IFERROR(VLOOKUP(TRIM(DATOS_FORMS!N195),ESCALAS!$A$6:$B$12,2,0),"?"))</f>
        <v/>
      </c>
      <c r="O195" s="22" t="str">
        <f>IF(DATOS_FORMS!O195="","",IFERROR(VLOOKUP(TRIM(DATOS_FORMS!O195),ESCALAS!$A$6:$B$12,2,0),"?"))</f>
        <v/>
      </c>
      <c r="P195" s="22" t="str">
        <f>IF(DATOS_FORMS!P195="","",IFERROR(VLOOKUP(TRIM(DATOS_FORMS!P195),ESCALAS!$A$6:$B$12,2,0),"?"))</f>
        <v/>
      </c>
      <c r="Q195" s="22" t="str">
        <f>IF(DATOS_FORMS!Q195="","",IFERROR(VLOOKUP(TRIM(DATOS_FORMS!Q195),ESCALAS!$A$6:$B$12,2,0),"?"))</f>
        <v/>
      </c>
      <c r="R195" s="22" t="str">
        <f>IF(DATOS_FORMS!R195="","",IFERROR(VLOOKUP(TRIM(DATOS_FORMS!R195),ESCALAS!$A$6:$B$12,2,0),"?"))</f>
        <v/>
      </c>
      <c r="S195" s="22" t="str">
        <f>IF(DATOS_FORMS!S195="","",IFERROR(VLOOKUP(TRIM(DATOS_FORMS!S195),ESCALAS!$A$6:$B$12,2,0),"?"))</f>
        <v/>
      </c>
      <c r="T195" s="22" t="str">
        <f>IF(DATOS_FORMS!T195="","",IFERROR(VLOOKUP(TRIM(DATOS_FORMS!T195),ESCALAS!$A$6:$B$12,2,0),"?"))</f>
        <v/>
      </c>
      <c r="U195" s="22" t="str">
        <f>IF(DATOS_FORMS!U195="","",IFERROR(VLOOKUP(TRIM(DATOS_FORMS!U195),ESCALAS!$A$17:$B$20,2,0),"?"))</f>
        <v/>
      </c>
      <c r="V195" s="22" t="str">
        <f>IF(DATOS_FORMS!V195="","",IFERROR(VLOOKUP(TRIM(DATOS_FORMS!V195),ESCALAS!$A$17:$B$20,2,0),"?"))</f>
        <v/>
      </c>
      <c r="W195" s="22" t="str">
        <f>IF(DATOS_FORMS!W195="","",IFERROR(VLOOKUP(TRIM(DATOS_FORMS!W195),ESCALAS!$A$17:$B$20,2,0),"?"))</f>
        <v/>
      </c>
      <c r="X195" s="22" t="str">
        <f>IF(DATOS_FORMS!X195="","",IFERROR(VLOOKUP(TRIM(DATOS_FORMS!X195),ESCALAS!$A$17:$B$20,2,0),"?"))</f>
        <v/>
      </c>
      <c r="Y195" s="22" t="str">
        <f>IF(DATOS_FORMS!Y195="","",IFERROR(VLOOKUP(TRIM(DATOS_FORMS!Y195),ESCALAS!$A$17:$B$20,2,0),"?"))</f>
        <v/>
      </c>
      <c r="Z195" s="22" t="str">
        <f>IF(DATOS_FORMS!Z195="","",IFERROR(VLOOKUP(TRIM(DATOS_FORMS!Z195),ESCALAS!$A$17:$B$20,2,0),"?"))</f>
        <v/>
      </c>
      <c r="AA195" s="22" t="str">
        <f>IF(DATOS_FORMS!AA195="","",IFERROR(VLOOKUP(TRIM(DATOS_FORMS!AA195),ESCALAS!$A$17:$B$20,2,0),"?"))</f>
        <v/>
      </c>
      <c r="AB195" s="22" t="str">
        <f>IF(DATOS_FORMS!AB195="","",IFERROR(VLOOKUP(TRIM(DATOS_FORMS!AB195),ESCALAS!$A$17:$B$20,2,0),"?"))</f>
        <v/>
      </c>
      <c r="AC195" s="22" t="str">
        <f>IF(DATOS_FORMS!AC195="","",IFERROR(VLOOKUP(TRIM(DATOS_FORMS!AC195),ESCALAS!$A$25:$B$30,2,0),"?"))</f>
        <v/>
      </c>
      <c r="AD195" s="22" t="str">
        <f>IF(DATOS_FORMS!AD195="","",IFERROR(VLOOKUP(TRIM(DATOS_FORMS!AD195),ESCALAS!$A$25:$B$30,2,0),"?"))</f>
        <v/>
      </c>
      <c r="AE195" s="22" t="str">
        <f>IF(DATOS_FORMS!AE195="","",IFERROR(VLOOKUP(TRIM(DATOS_FORMS!AE195),ESCALAS!$A$25:$B$30,2,0),"?"))</f>
        <v/>
      </c>
      <c r="AF195" s="22" t="str">
        <f>IF(DATOS_FORMS!AF195="","",IFERROR(VLOOKUP(TRIM(DATOS_FORMS!AF195),ESCALAS!$A$25:$B$30,2,0),"?"))</f>
        <v/>
      </c>
      <c r="AG195" s="22" t="str">
        <f>IF(DATOS_FORMS!AG195="","",IFERROR(VLOOKUP(TRIM(DATOS_FORMS!AG195),ESCALAS!$A$25:$B$30,2,0),"?"))</f>
        <v/>
      </c>
      <c r="AH195" s="22" t="str">
        <f>IF(DATOS_FORMS!AH195="","",IFERROR(VLOOKUP(TRIM(DATOS_FORMS!AH195),ESCALAS!$A$25:$B$30,2,0),"?"))</f>
        <v/>
      </c>
      <c r="AI195" s="22" t="str">
        <f>IF(DATOS_FORMS!AI195="","",IFERROR(VLOOKUP(TRIM(DATOS_FORMS!AI195),ESCALAS!$A$25:$B$30,2,0),"?"))</f>
        <v/>
      </c>
      <c r="AJ195" s="22" t="str">
        <f>IF(DATOS_FORMS!AJ195="","",IFERROR(VLOOKUP(TRIM(DATOS_FORMS!AJ195),ESCALAS!$A$25:$B$30,2,0),"?"))</f>
        <v/>
      </c>
      <c r="AK195" s="22" t="str">
        <f>IF(DATOS_FORMS!AK195="","",IFERROR(VLOOKUP(TRIM(DATOS_FORMS!AK195),ESCALAS!$A$25:$B$30,2,0),"?"))</f>
        <v/>
      </c>
      <c r="AL195" s="22" t="str">
        <f>IF(DATOS_FORMS!AL195="","",IFERROR(VLOOKUP(TRIM(DATOS_FORMS!AL195),ESCALAS!$A$25:$B$30,2,0),"?"))</f>
        <v/>
      </c>
      <c r="AM195" s="22" t="str">
        <f>IF(DATOS_FORMS!AM195="","",IFERROR(VLOOKUP(TRIM(DATOS_FORMS!AM195),ESCALAS!$A$35:$B$41,2,0),"?"))</f>
        <v/>
      </c>
      <c r="AN195" s="22" t="str">
        <f>IF(DATOS_FORMS!AN195="","",IFERROR(VLOOKUP(TRIM(DATOS_FORMS!AN195),ESCALAS!$A$35:$B$41,2,0),"?"))</f>
        <v/>
      </c>
      <c r="AO195" s="22" t="str">
        <f>IF(DATOS_FORMS!AO195="","",IFERROR(VLOOKUP(TRIM(DATOS_FORMS!AO195),ESCALAS!$A$35:$B$41,2,0),"?"))</f>
        <v/>
      </c>
      <c r="AP195" s="22" t="str">
        <f>IF(DATOS_FORMS!AP195="","",IFERROR(VLOOKUP(TRIM(DATOS_FORMS!AP195),ESCALAS!$A$35:$B$41,2,0),"?"))</f>
        <v/>
      </c>
      <c r="AQ195" s="22" t="str">
        <f>IF(DATOS_FORMS!AQ195="","",IFERROR(VLOOKUP(TRIM(DATOS_FORMS!AQ195),ESCALAS!$A$35:$B$41,2,0),"?"))</f>
        <v/>
      </c>
      <c r="AR195" s="22" t="str">
        <f>IF(DATOS_FORMS!AR195="","",IFERROR(VLOOKUP(TRIM(DATOS_FORMS!AR195),ESCALAS!$A$35:$B$41,2,0),"?"))</f>
        <v/>
      </c>
      <c r="AS195" s="22" t="str">
        <f>IF(DATOS_FORMS!AS195="","",IFERROR(VLOOKUP(TRIM(DATOS_FORMS!AS195),ESCALAS!$A$35:$B$41,2,0),"?"))</f>
        <v/>
      </c>
      <c r="AT195" s="22" t="str">
        <f>IF(DATOS_FORMS!AT195="","",IFERROR(VLOOKUP(TRIM(DATOS_FORMS!AT195),ESCALAS!$A$35:$B$41,2,0),"?"))</f>
        <v/>
      </c>
      <c r="AU195" s="22" t="str">
        <f>IF(DATOS_FORMS!AU195="","",IFERROR(VLOOKUP(TRIM(DATOS_FORMS!AU195),ESCALAS!$A$35:$B$41,2,0),"?"))</f>
        <v/>
      </c>
      <c r="AV195" s="22" t="str">
        <f>IF(DATOS_FORMS!AV195="","",IFERROR(VLOOKUP(TRIM(DATOS_FORMS!AV195),ESCALAS!$A$46:$B$49,2,0),"?"))</f>
        <v/>
      </c>
      <c r="AW195" s="22" t="str">
        <f>IF(DATOS_FORMS!AW195="","",IFERROR(VLOOKUP(TRIM(DATOS_FORMS!AW195),ESCALAS!$A$46:$B$49,2,0),"?"))</f>
        <v/>
      </c>
      <c r="AX195" s="22" t="str">
        <f>IF(DATOS_FORMS!AX195="","",IFERROR(VLOOKUP(TRIM(DATOS_FORMS!AX195),ESCALAS!$A$46:$B$49,2,0),"?"))</f>
        <v/>
      </c>
      <c r="AY195" s="22" t="str">
        <f>IF(DATOS_FORMS!AY195="","",IFERROR(VLOOKUP(TRIM(DATOS_FORMS!AY195),ESCALAS!$A$46:$B$49,2,0),"?"))</f>
        <v/>
      </c>
      <c r="AZ195" s="22" t="str">
        <f>IF(DATOS_FORMS!AZ195="","",IFERROR(VLOOKUP(TRIM(DATOS_FORMS!AZ195),ESCALAS!$A$46:$B$49,2,0),"?"))</f>
        <v/>
      </c>
      <c r="BA195" s="22" t="str">
        <f>IF(DATOS_FORMS!BA195="","",IFERROR(VLOOKUP(TRIM(DATOS_FORMS!BA195),ESCALAS!$A$46:$B$49,2,0),"?"))</f>
        <v/>
      </c>
      <c r="BB195" s="22" t="str">
        <f>IF(DATOS_FORMS!BB195="","",IFERROR(VLOOKUP(TRIM(DATOS_FORMS!BB195),ESCALAS!$A$46:$B$49,2,0),"?"))</f>
        <v/>
      </c>
      <c r="BC195" s="22" t="str">
        <f>IF(DATOS_FORMS!BC195="","",IFERROR(VLOOKUP(TRIM(DATOS_FORMS!BC195),ESCALAS!$A$46:$B$49,2,0),"?"))</f>
        <v/>
      </c>
      <c r="BD195" s="22" t="str">
        <f>IF(DATOS_FORMS!BD195="","",IFERROR(VLOOKUP(TRIM(DATOS_FORMS!BD195),ESCALAS!$A$46:$B$49,2,0),"?"))</f>
        <v/>
      </c>
      <c r="BE195" s="22" t="str">
        <f>IF(DATOS_FORMS!BE195="","",IFERROR(VLOOKUP(TRIM(DATOS_FORMS!BE195),ESCALAS!$A$46:$B$49,2,0),"?"))</f>
        <v/>
      </c>
      <c r="BF195" s="22" t="str">
        <f>IF(DATOS_FORMS!BF195="","",IFERROR(VLOOKUP(TRIM(DATOS_FORMS!BF195),ESCALAS!$A$46:$B$49,2,0),"?"))</f>
        <v/>
      </c>
      <c r="BG195" s="22" t="str">
        <f>IF(DATOS_FORMS!BG195="","",IFERROR(VLOOKUP(TRIM(DATOS_FORMS!BG195),ESCALAS!$A$46:$B$49,2,0),"?"))</f>
        <v/>
      </c>
      <c r="BH195" s="22" t="str">
        <f>IF(DATOS_FORMS!BH195="","",IFERROR(VLOOKUP(TRIM(DATOS_FORMS!BH195),ESCALAS!$A$46:$B$49,2,0),"?"))</f>
        <v/>
      </c>
      <c r="BI195" s="22" t="str">
        <f>IF(DATOS_FORMS!BI195="","",IFERROR(VLOOKUP(TRIM(DATOS_FORMS!BI195),ESCALAS!$A$46:$B$49,2,0),"?"))</f>
        <v/>
      </c>
      <c r="BJ195" s="22" t="str">
        <f>IF(DATOS_FORMS!BJ195="","",IFERROR(VLOOKUP(TRIM(DATOS_FORMS!BJ195),ESCALAS!$A$46:$B$49,2,0),"?"))</f>
        <v/>
      </c>
    </row>
    <row r="196" spans="1:62" x14ac:dyDescent="0.25">
      <c r="A196" s="22" t="str">
        <f>IF(DATOS_FORMS!B196="","",ROW()-1)</f>
        <v/>
      </c>
      <c r="B196" s="22" t="str">
        <f>IF(DATOS_FORMS!B196="","",IFERROR(VALUE(TRIM(DATOS_FORMS!B196)),IFERROR(VALUE(LEFT(TRIM(DATOS_FORMS!B196),FIND(" ",TRIM(DATOS_FORMS!B196)&amp;" ")-1)),"?")))</f>
        <v/>
      </c>
      <c r="C196" s="22" t="str">
        <f>IF(DATOS_FORMS!C196="","",IFERROR(VLOOKUP(TRIM(DATOS_FORMS!C196),ESCALAS!$A$54:$B$55,2,0),"?"))</f>
        <v/>
      </c>
      <c r="D196" s="22" t="str">
        <f>IF(DATOS_FORMS!D196="","",IFERROR(VLOOKUP(TRIM(DATOS_FORMS!D196),ESCALAS!$A$67:$B$68,2,0),"?"))</f>
        <v/>
      </c>
      <c r="E196" s="23" t="str">
        <f>IF(DATOS_FORMS!E196="","",DATOS_FORMS!E196)</f>
        <v/>
      </c>
      <c r="F196" s="23" t="str">
        <f>IF(DATOS_FORMS!F196="","",DATOS_FORMS!F196)</f>
        <v/>
      </c>
      <c r="G196" s="22" t="str">
        <f>IF(DATOS_FORMS!G196="","",IFERROR(VLOOKUP(TRIM(DATOS_FORMS!G196),ESCALAS!$A$60:$B$62,2,0),"?"))</f>
        <v/>
      </c>
      <c r="H196" s="23" t="str">
        <f>IF(DATOS_FORMS!H196="","",DATOS_FORMS!H196)</f>
        <v/>
      </c>
      <c r="I196" s="22" t="str">
        <f>IF(DATOS_FORMS!I196="","",IFERROR(VLOOKUP(TRIM(DATOS_FORMS!I196),ESCALAS!$A$60:$B$62,2,0),"?"))</f>
        <v/>
      </c>
      <c r="J196" s="22" t="str">
        <f>IF(DATOS_FORMS!J196="","",IFERROR(VLOOKUP(TRIM(DATOS_FORMS!J196),ESCALAS!$A$73:$B$86,2,0),7))</f>
        <v/>
      </c>
      <c r="K196" s="22" t="str">
        <f>IF(DATOS_FORMS!K196="","",IFERROR(VLOOKUP(TRIM(DATOS_FORMS!K196),ESCALAS!$A$6:$B$12,2,0),"?"))</f>
        <v/>
      </c>
      <c r="L196" s="22" t="str">
        <f>IF(DATOS_FORMS!L196="","",IFERROR(VLOOKUP(TRIM(DATOS_FORMS!L196),ESCALAS!$A$6:$B$12,2,0),"?"))</f>
        <v/>
      </c>
      <c r="M196" s="22" t="str">
        <f>IF(DATOS_FORMS!M196="","",IFERROR(VLOOKUP(TRIM(DATOS_FORMS!M196),ESCALAS!$A$6:$B$12,2,0),"?"))</f>
        <v/>
      </c>
      <c r="N196" s="22" t="str">
        <f>IF(DATOS_FORMS!N196="","",IFERROR(VLOOKUP(TRIM(DATOS_FORMS!N196),ESCALAS!$A$6:$B$12,2,0),"?"))</f>
        <v/>
      </c>
      <c r="O196" s="22" t="str">
        <f>IF(DATOS_FORMS!O196="","",IFERROR(VLOOKUP(TRIM(DATOS_FORMS!O196),ESCALAS!$A$6:$B$12,2,0),"?"))</f>
        <v/>
      </c>
      <c r="P196" s="22" t="str">
        <f>IF(DATOS_FORMS!P196="","",IFERROR(VLOOKUP(TRIM(DATOS_FORMS!P196),ESCALAS!$A$6:$B$12,2,0),"?"))</f>
        <v/>
      </c>
      <c r="Q196" s="22" t="str">
        <f>IF(DATOS_FORMS!Q196="","",IFERROR(VLOOKUP(TRIM(DATOS_FORMS!Q196),ESCALAS!$A$6:$B$12,2,0),"?"))</f>
        <v/>
      </c>
      <c r="R196" s="22" t="str">
        <f>IF(DATOS_FORMS!R196="","",IFERROR(VLOOKUP(TRIM(DATOS_FORMS!R196),ESCALAS!$A$6:$B$12,2,0),"?"))</f>
        <v/>
      </c>
      <c r="S196" s="22" t="str">
        <f>IF(DATOS_FORMS!S196="","",IFERROR(VLOOKUP(TRIM(DATOS_FORMS!S196),ESCALAS!$A$6:$B$12,2,0),"?"))</f>
        <v/>
      </c>
      <c r="T196" s="22" t="str">
        <f>IF(DATOS_FORMS!T196="","",IFERROR(VLOOKUP(TRIM(DATOS_FORMS!T196),ESCALAS!$A$6:$B$12,2,0),"?"))</f>
        <v/>
      </c>
      <c r="U196" s="22" t="str">
        <f>IF(DATOS_FORMS!U196="","",IFERROR(VLOOKUP(TRIM(DATOS_FORMS!U196),ESCALAS!$A$17:$B$20,2,0),"?"))</f>
        <v/>
      </c>
      <c r="V196" s="22" t="str">
        <f>IF(DATOS_FORMS!V196="","",IFERROR(VLOOKUP(TRIM(DATOS_FORMS!V196),ESCALAS!$A$17:$B$20,2,0),"?"))</f>
        <v/>
      </c>
      <c r="W196" s="22" t="str">
        <f>IF(DATOS_FORMS!W196="","",IFERROR(VLOOKUP(TRIM(DATOS_FORMS!W196),ESCALAS!$A$17:$B$20,2,0),"?"))</f>
        <v/>
      </c>
      <c r="X196" s="22" t="str">
        <f>IF(DATOS_FORMS!X196="","",IFERROR(VLOOKUP(TRIM(DATOS_FORMS!X196),ESCALAS!$A$17:$B$20,2,0),"?"))</f>
        <v/>
      </c>
      <c r="Y196" s="22" t="str">
        <f>IF(DATOS_FORMS!Y196="","",IFERROR(VLOOKUP(TRIM(DATOS_FORMS!Y196),ESCALAS!$A$17:$B$20,2,0),"?"))</f>
        <v/>
      </c>
      <c r="Z196" s="22" t="str">
        <f>IF(DATOS_FORMS!Z196="","",IFERROR(VLOOKUP(TRIM(DATOS_FORMS!Z196),ESCALAS!$A$17:$B$20,2,0),"?"))</f>
        <v/>
      </c>
      <c r="AA196" s="22" t="str">
        <f>IF(DATOS_FORMS!AA196="","",IFERROR(VLOOKUP(TRIM(DATOS_FORMS!AA196),ESCALAS!$A$17:$B$20,2,0),"?"))</f>
        <v/>
      </c>
      <c r="AB196" s="22" t="str">
        <f>IF(DATOS_FORMS!AB196="","",IFERROR(VLOOKUP(TRIM(DATOS_FORMS!AB196),ESCALAS!$A$17:$B$20,2,0),"?"))</f>
        <v/>
      </c>
      <c r="AC196" s="22" t="str">
        <f>IF(DATOS_FORMS!AC196="","",IFERROR(VLOOKUP(TRIM(DATOS_FORMS!AC196),ESCALAS!$A$25:$B$30,2,0),"?"))</f>
        <v/>
      </c>
      <c r="AD196" s="22" t="str">
        <f>IF(DATOS_FORMS!AD196="","",IFERROR(VLOOKUP(TRIM(DATOS_FORMS!AD196),ESCALAS!$A$25:$B$30,2,0),"?"))</f>
        <v/>
      </c>
      <c r="AE196" s="22" t="str">
        <f>IF(DATOS_FORMS!AE196="","",IFERROR(VLOOKUP(TRIM(DATOS_FORMS!AE196),ESCALAS!$A$25:$B$30,2,0),"?"))</f>
        <v/>
      </c>
      <c r="AF196" s="22" t="str">
        <f>IF(DATOS_FORMS!AF196="","",IFERROR(VLOOKUP(TRIM(DATOS_FORMS!AF196),ESCALAS!$A$25:$B$30,2,0),"?"))</f>
        <v/>
      </c>
      <c r="AG196" s="22" t="str">
        <f>IF(DATOS_FORMS!AG196="","",IFERROR(VLOOKUP(TRIM(DATOS_FORMS!AG196),ESCALAS!$A$25:$B$30,2,0),"?"))</f>
        <v/>
      </c>
      <c r="AH196" s="22" t="str">
        <f>IF(DATOS_FORMS!AH196="","",IFERROR(VLOOKUP(TRIM(DATOS_FORMS!AH196),ESCALAS!$A$25:$B$30,2,0),"?"))</f>
        <v/>
      </c>
      <c r="AI196" s="22" t="str">
        <f>IF(DATOS_FORMS!AI196="","",IFERROR(VLOOKUP(TRIM(DATOS_FORMS!AI196),ESCALAS!$A$25:$B$30,2,0),"?"))</f>
        <v/>
      </c>
      <c r="AJ196" s="22" t="str">
        <f>IF(DATOS_FORMS!AJ196="","",IFERROR(VLOOKUP(TRIM(DATOS_FORMS!AJ196),ESCALAS!$A$25:$B$30,2,0),"?"))</f>
        <v/>
      </c>
      <c r="AK196" s="22" t="str">
        <f>IF(DATOS_FORMS!AK196="","",IFERROR(VLOOKUP(TRIM(DATOS_FORMS!AK196),ESCALAS!$A$25:$B$30,2,0),"?"))</f>
        <v/>
      </c>
      <c r="AL196" s="22" t="str">
        <f>IF(DATOS_FORMS!AL196="","",IFERROR(VLOOKUP(TRIM(DATOS_FORMS!AL196),ESCALAS!$A$25:$B$30,2,0),"?"))</f>
        <v/>
      </c>
      <c r="AM196" s="22" t="str">
        <f>IF(DATOS_FORMS!AM196="","",IFERROR(VLOOKUP(TRIM(DATOS_FORMS!AM196),ESCALAS!$A$35:$B$41,2,0),"?"))</f>
        <v/>
      </c>
      <c r="AN196" s="22" t="str">
        <f>IF(DATOS_FORMS!AN196="","",IFERROR(VLOOKUP(TRIM(DATOS_FORMS!AN196),ESCALAS!$A$35:$B$41,2,0),"?"))</f>
        <v/>
      </c>
      <c r="AO196" s="22" t="str">
        <f>IF(DATOS_FORMS!AO196="","",IFERROR(VLOOKUP(TRIM(DATOS_FORMS!AO196),ESCALAS!$A$35:$B$41,2,0),"?"))</f>
        <v/>
      </c>
      <c r="AP196" s="22" t="str">
        <f>IF(DATOS_FORMS!AP196="","",IFERROR(VLOOKUP(TRIM(DATOS_FORMS!AP196),ESCALAS!$A$35:$B$41,2,0),"?"))</f>
        <v/>
      </c>
      <c r="AQ196" s="22" t="str">
        <f>IF(DATOS_FORMS!AQ196="","",IFERROR(VLOOKUP(TRIM(DATOS_FORMS!AQ196),ESCALAS!$A$35:$B$41,2,0),"?"))</f>
        <v/>
      </c>
      <c r="AR196" s="22" t="str">
        <f>IF(DATOS_FORMS!AR196="","",IFERROR(VLOOKUP(TRIM(DATOS_FORMS!AR196),ESCALAS!$A$35:$B$41,2,0),"?"))</f>
        <v/>
      </c>
      <c r="AS196" s="22" t="str">
        <f>IF(DATOS_FORMS!AS196="","",IFERROR(VLOOKUP(TRIM(DATOS_FORMS!AS196),ESCALAS!$A$35:$B$41,2,0),"?"))</f>
        <v/>
      </c>
      <c r="AT196" s="22" t="str">
        <f>IF(DATOS_FORMS!AT196="","",IFERROR(VLOOKUP(TRIM(DATOS_FORMS!AT196),ESCALAS!$A$35:$B$41,2,0),"?"))</f>
        <v/>
      </c>
      <c r="AU196" s="22" t="str">
        <f>IF(DATOS_FORMS!AU196="","",IFERROR(VLOOKUP(TRIM(DATOS_FORMS!AU196),ESCALAS!$A$35:$B$41,2,0),"?"))</f>
        <v/>
      </c>
      <c r="AV196" s="22" t="str">
        <f>IF(DATOS_FORMS!AV196="","",IFERROR(VLOOKUP(TRIM(DATOS_FORMS!AV196),ESCALAS!$A$46:$B$49,2,0),"?"))</f>
        <v/>
      </c>
      <c r="AW196" s="22" t="str">
        <f>IF(DATOS_FORMS!AW196="","",IFERROR(VLOOKUP(TRIM(DATOS_FORMS!AW196),ESCALAS!$A$46:$B$49,2,0),"?"))</f>
        <v/>
      </c>
      <c r="AX196" s="22" t="str">
        <f>IF(DATOS_FORMS!AX196="","",IFERROR(VLOOKUP(TRIM(DATOS_FORMS!AX196),ESCALAS!$A$46:$B$49,2,0),"?"))</f>
        <v/>
      </c>
      <c r="AY196" s="22" t="str">
        <f>IF(DATOS_FORMS!AY196="","",IFERROR(VLOOKUP(TRIM(DATOS_FORMS!AY196),ESCALAS!$A$46:$B$49,2,0),"?"))</f>
        <v/>
      </c>
      <c r="AZ196" s="22" t="str">
        <f>IF(DATOS_FORMS!AZ196="","",IFERROR(VLOOKUP(TRIM(DATOS_FORMS!AZ196),ESCALAS!$A$46:$B$49,2,0),"?"))</f>
        <v/>
      </c>
      <c r="BA196" s="22" t="str">
        <f>IF(DATOS_FORMS!BA196="","",IFERROR(VLOOKUP(TRIM(DATOS_FORMS!BA196),ESCALAS!$A$46:$B$49,2,0),"?"))</f>
        <v/>
      </c>
      <c r="BB196" s="22" t="str">
        <f>IF(DATOS_FORMS!BB196="","",IFERROR(VLOOKUP(TRIM(DATOS_FORMS!BB196),ESCALAS!$A$46:$B$49,2,0),"?"))</f>
        <v/>
      </c>
      <c r="BC196" s="22" t="str">
        <f>IF(DATOS_FORMS!BC196="","",IFERROR(VLOOKUP(TRIM(DATOS_FORMS!BC196),ESCALAS!$A$46:$B$49,2,0),"?"))</f>
        <v/>
      </c>
      <c r="BD196" s="22" t="str">
        <f>IF(DATOS_FORMS!BD196="","",IFERROR(VLOOKUP(TRIM(DATOS_FORMS!BD196),ESCALAS!$A$46:$B$49,2,0),"?"))</f>
        <v/>
      </c>
      <c r="BE196" s="22" t="str">
        <f>IF(DATOS_FORMS!BE196="","",IFERROR(VLOOKUP(TRIM(DATOS_FORMS!BE196),ESCALAS!$A$46:$B$49,2,0),"?"))</f>
        <v/>
      </c>
      <c r="BF196" s="22" t="str">
        <f>IF(DATOS_FORMS!BF196="","",IFERROR(VLOOKUP(TRIM(DATOS_FORMS!BF196),ESCALAS!$A$46:$B$49,2,0),"?"))</f>
        <v/>
      </c>
      <c r="BG196" s="22" t="str">
        <f>IF(DATOS_FORMS!BG196="","",IFERROR(VLOOKUP(TRIM(DATOS_FORMS!BG196),ESCALAS!$A$46:$B$49,2,0),"?"))</f>
        <v/>
      </c>
      <c r="BH196" s="22" t="str">
        <f>IF(DATOS_FORMS!BH196="","",IFERROR(VLOOKUP(TRIM(DATOS_FORMS!BH196),ESCALAS!$A$46:$B$49,2,0),"?"))</f>
        <v/>
      </c>
      <c r="BI196" s="22" t="str">
        <f>IF(DATOS_FORMS!BI196="","",IFERROR(VLOOKUP(TRIM(DATOS_FORMS!BI196),ESCALAS!$A$46:$B$49,2,0),"?"))</f>
        <v/>
      </c>
      <c r="BJ196" s="22" t="str">
        <f>IF(DATOS_FORMS!BJ196="","",IFERROR(VLOOKUP(TRIM(DATOS_FORMS!BJ196),ESCALAS!$A$46:$B$49,2,0),"?"))</f>
        <v/>
      </c>
    </row>
    <row r="197" spans="1:62" x14ac:dyDescent="0.25">
      <c r="A197" s="22" t="str">
        <f>IF(DATOS_FORMS!B197="","",ROW()-1)</f>
        <v/>
      </c>
      <c r="B197" s="22" t="str">
        <f>IF(DATOS_FORMS!B197="","",IFERROR(VALUE(TRIM(DATOS_FORMS!B197)),IFERROR(VALUE(LEFT(TRIM(DATOS_FORMS!B197),FIND(" ",TRIM(DATOS_FORMS!B197)&amp;" ")-1)),"?")))</f>
        <v/>
      </c>
      <c r="C197" s="22" t="str">
        <f>IF(DATOS_FORMS!C197="","",IFERROR(VLOOKUP(TRIM(DATOS_FORMS!C197),ESCALAS!$A$54:$B$55,2,0),"?"))</f>
        <v/>
      </c>
      <c r="D197" s="22" t="str">
        <f>IF(DATOS_FORMS!D197="","",IFERROR(VLOOKUP(TRIM(DATOS_FORMS!D197),ESCALAS!$A$67:$B$68,2,0),"?"))</f>
        <v/>
      </c>
      <c r="E197" s="23" t="str">
        <f>IF(DATOS_FORMS!E197="","",DATOS_FORMS!E197)</f>
        <v/>
      </c>
      <c r="F197" s="23" t="str">
        <f>IF(DATOS_FORMS!F197="","",DATOS_FORMS!F197)</f>
        <v/>
      </c>
      <c r="G197" s="22" t="str">
        <f>IF(DATOS_FORMS!G197="","",IFERROR(VLOOKUP(TRIM(DATOS_FORMS!G197),ESCALAS!$A$60:$B$62,2,0),"?"))</f>
        <v/>
      </c>
      <c r="H197" s="23" t="str">
        <f>IF(DATOS_FORMS!H197="","",DATOS_FORMS!H197)</f>
        <v/>
      </c>
      <c r="I197" s="22" t="str">
        <f>IF(DATOS_FORMS!I197="","",IFERROR(VLOOKUP(TRIM(DATOS_FORMS!I197),ESCALAS!$A$60:$B$62,2,0),"?"))</f>
        <v/>
      </c>
      <c r="J197" s="22" t="str">
        <f>IF(DATOS_FORMS!J197="","",IFERROR(VLOOKUP(TRIM(DATOS_FORMS!J197),ESCALAS!$A$73:$B$86,2,0),7))</f>
        <v/>
      </c>
      <c r="K197" s="22" t="str">
        <f>IF(DATOS_FORMS!K197="","",IFERROR(VLOOKUP(TRIM(DATOS_FORMS!K197),ESCALAS!$A$6:$B$12,2,0),"?"))</f>
        <v/>
      </c>
      <c r="L197" s="22" t="str">
        <f>IF(DATOS_FORMS!L197="","",IFERROR(VLOOKUP(TRIM(DATOS_FORMS!L197),ESCALAS!$A$6:$B$12,2,0),"?"))</f>
        <v/>
      </c>
      <c r="M197" s="22" t="str">
        <f>IF(DATOS_FORMS!M197="","",IFERROR(VLOOKUP(TRIM(DATOS_FORMS!M197),ESCALAS!$A$6:$B$12,2,0),"?"))</f>
        <v/>
      </c>
      <c r="N197" s="22" t="str">
        <f>IF(DATOS_FORMS!N197="","",IFERROR(VLOOKUP(TRIM(DATOS_FORMS!N197),ESCALAS!$A$6:$B$12,2,0),"?"))</f>
        <v/>
      </c>
      <c r="O197" s="22" t="str">
        <f>IF(DATOS_FORMS!O197="","",IFERROR(VLOOKUP(TRIM(DATOS_FORMS!O197),ESCALAS!$A$6:$B$12,2,0),"?"))</f>
        <v/>
      </c>
      <c r="P197" s="22" t="str">
        <f>IF(DATOS_FORMS!P197="","",IFERROR(VLOOKUP(TRIM(DATOS_FORMS!P197),ESCALAS!$A$6:$B$12,2,0),"?"))</f>
        <v/>
      </c>
      <c r="Q197" s="22" t="str">
        <f>IF(DATOS_FORMS!Q197="","",IFERROR(VLOOKUP(TRIM(DATOS_FORMS!Q197),ESCALAS!$A$6:$B$12,2,0),"?"))</f>
        <v/>
      </c>
      <c r="R197" s="22" t="str">
        <f>IF(DATOS_FORMS!R197="","",IFERROR(VLOOKUP(TRIM(DATOS_FORMS!R197),ESCALAS!$A$6:$B$12,2,0),"?"))</f>
        <v/>
      </c>
      <c r="S197" s="22" t="str">
        <f>IF(DATOS_FORMS!S197="","",IFERROR(VLOOKUP(TRIM(DATOS_FORMS!S197),ESCALAS!$A$6:$B$12,2,0),"?"))</f>
        <v/>
      </c>
      <c r="T197" s="22" t="str">
        <f>IF(DATOS_FORMS!T197="","",IFERROR(VLOOKUP(TRIM(DATOS_FORMS!T197),ESCALAS!$A$6:$B$12,2,0),"?"))</f>
        <v/>
      </c>
      <c r="U197" s="22" t="str">
        <f>IF(DATOS_FORMS!U197="","",IFERROR(VLOOKUP(TRIM(DATOS_FORMS!U197),ESCALAS!$A$17:$B$20,2,0),"?"))</f>
        <v/>
      </c>
      <c r="V197" s="22" t="str">
        <f>IF(DATOS_FORMS!V197="","",IFERROR(VLOOKUP(TRIM(DATOS_FORMS!V197),ESCALAS!$A$17:$B$20,2,0),"?"))</f>
        <v/>
      </c>
      <c r="W197" s="22" t="str">
        <f>IF(DATOS_FORMS!W197="","",IFERROR(VLOOKUP(TRIM(DATOS_FORMS!W197),ESCALAS!$A$17:$B$20,2,0),"?"))</f>
        <v/>
      </c>
      <c r="X197" s="22" t="str">
        <f>IF(DATOS_FORMS!X197="","",IFERROR(VLOOKUP(TRIM(DATOS_FORMS!X197),ESCALAS!$A$17:$B$20,2,0),"?"))</f>
        <v/>
      </c>
      <c r="Y197" s="22" t="str">
        <f>IF(DATOS_FORMS!Y197="","",IFERROR(VLOOKUP(TRIM(DATOS_FORMS!Y197),ESCALAS!$A$17:$B$20,2,0),"?"))</f>
        <v/>
      </c>
      <c r="Z197" s="22" t="str">
        <f>IF(DATOS_FORMS!Z197="","",IFERROR(VLOOKUP(TRIM(DATOS_FORMS!Z197),ESCALAS!$A$17:$B$20,2,0),"?"))</f>
        <v/>
      </c>
      <c r="AA197" s="22" t="str">
        <f>IF(DATOS_FORMS!AA197="","",IFERROR(VLOOKUP(TRIM(DATOS_FORMS!AA197),ESCALAS!$A$17:$B$20,2,0),"?"))</f>
        <v/>
      </c>
      <c r="AB197" s="22" t="str">
        <f>IF(DATOS_FORMS!AB197="","",IFERROR(VLOOKUP(TRIM(DATOS_FORMS!AB197),ESCALAS!$A$17:$B$20,2,0),"?"))</f>
        <v/>
      </c>
      <c r="AC197" s="22" t="str">
        <f>IF(DATOS_FORMS!AC197="","",IFERROR(VLOOKUP(TRIM(DATOS_FORMS!AC197),ESCALAS!$A$25:$B$30,2,0),"?"))</f>
        <v/>
      </c>
      <c r="AD197" s="22" t="str">
        <f>IF(DATOS_FORMS!AD197="","",IFERROR(VLOOKUP(TRIM(DATOS_FORMS!AD197),ESCALAS!$A$25:$B$30,2,0),"?"))</f>
        <v/>
      </c>
      <c r="AE197" s="22" t="str">
        <f>IF(DATOS_FORMS!AE197="","",IFERROR(VLOOKUP(TRIM(DATOS_FORMS!AE197),ESCALAS!$A$25:$B$30,2,0),"?"))</f>
        <v/>
      </c>
      <c r="AF197" s="22" t="str">
        <f>IF(DATOS_FORMS!AF197="","",IFERROR(VLOOKUP(TRIM(DATOS_FORMS!AF197),ESCALAS!$A$25:$B$30,2,0),"?"))</f>
        <v/>
      </c>
      <c r="AG197" s="22" t="str">
        <f>IF(DATOS_FORMS!AG197="","",IFERROR(VLOOKUP(TRIM(DATOS_FORMS!AG197),ESCALAS!$A$25:$B$30,2,0),"?"))</f>
        <v/>
      </c>
      <c r="AH197" s="22" t="str">
        <f>IF(DATOS_FORMS!AH197="","",IFERROR(VLOOKUP(TRIM(DATOS_FORMS!AH197),ESCALAS!$A$25:$B$30,2,0),"?"))</f>
        <v/>
      </c>
      <c r="AI197" s="22" t="str">
        <f>IF(DATOS_FORMS!AI197="","",IFERROR(VLOOKUP(TRIM(DATOS_FORMS!AI197),ESCALAS!$A$25:$B$30,2,0),"?"))</f>
        <v/>
      </c>
      <c r="AJ197" s="22" t="str">
        <f>IF(DATOS_FORMS!AJ197="","",IFERROR(VLOOKUP(TRIM(DATOS_FORMS!AJ197),ESCALAS!$A$25:$B$30,2,0),"?"))</f>
        <v/>
      </c>
      <c r="AK197" s="22" t="str">
        <f>IF(DATOS_FORMS!AK197="","",IFERROR(VLOOKUP(TRIM(DATOS_FORMS!AK197),ESCALAS!$A$25:$B$30,2,0),"?"))</f>
        <v/>
      </c>
      <c r="AL197" s="22" t="str">
        <f>IF(DATOS_FORMS!AL197="","",IFERROR(VLOOKUP(TRIM(DATOS_FORMS!AL197),ESCALAS!$A$25:$B$30,2,0),"?"))</f>
        <v/>
      </c>
      <c r="AM197" s="22" t="str">
        <f>IF(DATOS_FORMS!AM197="","",IFERROR(VLOOKUP(TRIM(DATOS_FORMS!AM197),ESCALAS!$A$35:$B$41,2,0),"?"))</f>
        <v/>
      </c>
      <c r="AN197" s="22" t="str">
        <f>IF(DATOS_FORMS!AN197="","",IFERROR(VLOOKUP(TRIM(DATOS_FORMS!AN197),ESCALAS!$A$35:$B$41,2,0),"?"))</f>
        <v/>
      </c>
      <c r="AO197" s="22" t="str">
        <f>IF(DATOS_FORMS!AO197="","",IFERROR(VLOOKUP(TRIM(DATOS_FORMS!AO197),ESCALAS!$A$35:$B$41,2,0),"?"))</f>
        <v/>
      </c>
      <c r="AP197" s="22" t="str">
        <f>IF(DATOS_FORMS!AP197="","",IFERROR(VLOOKUP(TRIM(DATOS_FORMS!AP197),ESCALAS!$A$35:$B$41,2,0),"?"))</f>
        <v/>
      </c>
      <c r="AQ197" s="22" t="str">
        <f>IF(DATOS_FORMS!AQ197="","",IFERROR(VLOOKUP(TRIM(DATOS_FORMS!AQ197),ESCALAS!$A$35:$B$41,2,0),"?"))</f>
        <v/>
      </c>
      <c r="AR197" s="22" t="str">
        <f>IF(DATOS_FORMS!AR197="","",IFERROR(VLOOKUP(TRIM(DATOS_FORMS!AR197),ESCALAS!$A$35:$B$41,2,0),"?"))</f>
        <v/>
      </c>
      <c r="AS197" s="22" t="str">
        <f>IF(DATOS_FORMS!AS197="","",IFERROR(VLOOKUP(TRIM(DATOS_FORMS!AS197),ESCALAS!$A$35:$B$41,2,0),"?"))</f>
        <v/>
      </c>
      <c r="AT197" s="22" t="str">
        <f>IF(DATOS_FORMS!AT197="","",IFERROR(VLOOKUP(TRIM(DATOS_FORMS!AT197),ESCALAS!$A$35:$B$41,2,0),"?"))</f>
        <v/>
      </c>
      <c r="AU197" s="22" t="str">
        <f>IF(DATOS_FORMS!AU197="","",IFERROR(VLOOKUP(TRIM(DATOS_FORMS!AU197),ESCALAS!$A$35:$B$41,2,0),"?"))</f>
        <v/>
      </c>
      <c r="AV197" s="22" t="str">
        <f>IF(DATOS_FORMS!AV197="","",IFERROR(VLOOKUP(TRIM(DATOS_FORMS!AV197),ESCALAS!$A$46:$B$49,2,0),"?"))</f>
        <v/>
      </c>
      <c r="AW197" s="22" t="str">
        <f>IF(DATOS_FORMS!AW197="","",IFERROR(VLOOKUP(TRIM(DATOS_FORMS!AW197),ESCALAS!$A$46:$B$49,2,0),"?"))</f>
        <v/>
      </c>
      <c r="AX197" s="22" t="str">
        <f>IF(DATOS_FORMS!AX197="","",IFERROR(VLOOKUP(TRIM(DATOS_FORMS!AX197),ESCALAS!$A$46:$B$49,2,0),"?"))</f>
        <v/>
      </c>
      <c r="AY197" s="22" t="str">
        <f>IF(DATOS_FORMS!AY197="","",IFERROR(VLOOKUP(TRIM(DATOS_FORMS!AY197),ESCALAS!$A$46:$B$49,2,0),"?"))</f>
        <v/>
      </c>
      <c r="AZ197" s="22" t="str">
        <f>IF(DATOS_FORMS!AZ197="","",IFERROR(VLOOKUP(TRIM(DATOS_FORMS!AZ197),ESCALAS!$A$46:$B$49,2,0),"?"))</f>
        <v/>
      </c>
      <c r="BA197" s="22" t="str">
        <f>IF(DATOS_FORMS!BA197="","",IFERROR(VLOOKUP(TRIM(DATOS_FORMS!BA197),ESCALAS!$A$46:$B$49,2,0),"?"))</f>
        <v/>
      </c>
      <c r="BB197" s="22" t="str">
        <f>IF(DATOS_FORMS!BB197="","",IFERROR(VLOOKUP(TRIM(DATOS_FORMS!BB197),ESCALAS!$A$46:$B$49,2,0),"?"))</f>
        <v/>
      </c>
      <c r="BC197" s="22" t="str">
        <f>IF(DATOS_FORMS!BC197="","",IFERROR(VLOOKUP(TRIM(DATOS_FORMS!BC197),ESCALAS!$A$46:$B$49,2,0),"?"))</f>
        <v/>
      </c>
      <c r="BD197" s="22" t="str">
        <f>IF(DATOS_FORMS!BD197="","",IFERROR(VLOOKUP(TRIM(DATOS_FORMS!BD197),ESCALAS!$A$46:$B$49,2,0),"?"))</f>
        <v/>
      </c>
      <c r="BE197" s="22" t="str">
        <f>IF(DATOS_FORMS!BE197="","",IFERROR(VLOOKUP(TRIM(DATOS_FORMS!BE197),ESCALAS!$A$46:$B$49,2,0),"?"))</f>
        <v/>
      </c>
      <c r="BF197" s="22" t="str">
        <f>IF(DATOS_FORMS!BF197="","",IFERROR(VLOOKUP(TRIM(DATOS_FORMS!BF197),ESCALAS!$A$46:$B$49,2,0),"?"))</f>
        <v/>
      </c>
      <c r="BG197" s="22" t="str">
        <f>IF(DATOS_FORMS!BG197="","",IFERROR(VLOOKUP(TRIM(DATOS_FORMS!BG197),ESCALAS!$A$46:$B$49,2,0),"?"))</f>
        <v/>
      </c>
      <c r="BH197" s="22" t="str">
        <f>IF(DATOS_FORMS!BH197="","",IFERROR(VLOOKUP(TRIM(DATOS_FORMS!BH197),ESCALAS!$A$46:$B$49,2,0),"?"))</f>
        <v/>
      </c>
      <c r="BI197" s="22" t="str">
        <f>IF(DATOS_FORMS!BI197="","",IFERROR(VLOOKUP(TRIM(DATOS_FORMS!BI197),ESCALAS!$A$46:$B$49,2,0),"?"))</f>
        <v/>
      </c>
      <c r="BJ197" s="22" t="str">
        <f>IF(DATOS_FORMS!BJ197="","",IFERROR(VLOOKUP(TRIM(DATOS_FORMS!BJ197),ESCALAS!$A$46:$B$49,2,0),"?"))</f>
        <v/>
      </c>
    </row>
    <row r="198" spans="1:62" x14ac:dyDescent="0.25">
      <c r="A198" s="22" t="str">
        <f>IF(DATOS_FORMS!B198="","",ROW()-1)</f>
        <v/>
      </c>
      <c r="B198" s="22" t="str">
        <f>IF(DATOS_FORMS!B198="","",IFERROR(VALUE(TRIM(DATOS_FORMS!B198)),IFERROR(VALUE(LEFT(TRIM(DATOS_FORMS!B198),FIND(" ",TRIM(DATOS_FORMS!B198)&amp;" ")-1)),"?")))</f>
        <v/>
      </c>
      <c r="C198" s="22" t="str">
        <f>IF(DATOS_FORMS!C198="","",IFERROR(VLOOKUP(TRIM(DATOS_FORMS!C198),ESCALAS!$A$54:$B$55,2,0),"?"))</f>
        <v/>
      </c>
      <c r="D198" s="22" t="str">
        <f>IF(DATOS_FORMS!D198="","",IFERROR(VLOOKUP(TRIM(DATOS_FORMS!D198),ESCALAS!$A$67:$B$68,2,0),"?"))</f>
        <v/>
      </c>
      <c r="E198" s="23" t="str">
        <f>IF(DATOS_FORMS!E198="","",DATOS_FORMS!E198)</f>
        <v/>
      </c>
      <c r="F198" s="23" t="str">
        <f>IF(DATOS_FORMS!F198="","",DATOS_FORMS!F198)</f>
        <v/>
      </c>
      <c r="G198" s="22" t="str">
        <f>IF(DATOS_FORMS!G198="","",IFERROR(VLOOKUP(TRIM(DATOS_FORMS!G198),ESCALAS!$A$60:$B$62,2,0),"?"))</f>
        <v/>
      </c>
      <c r="H198" s="23" t="str">
        <f>IF(DATOS_FORMS!H198="","",DATOS_FORMS!H198)</f>
        <v/>
      </c>
      <c r="I198" s="22" t="str">
        <f>IF(DATOS_FORMS!I198="","",IFERROR(VLOOKUP(TRIM(DATOS_FORMS!I198),ESCALAS!$A$60:$B$62,2,0),"?"))</f>
        <v/>
      </c>
      <c r="J198" s="22" t="str">
        <f>IF(DATOS_FORMS!J198="","",IFERROR(VLOOKUP(TRIM(DATOS_FORMS!J198),ESCALAS!$A$73:$B$86,2,0),7))</f>
        <v/>
      </c>
      <c r="K198" s="22" t="str">
        <f>IF(DATOS_FORMS!K198="","",IFERROR(VLOOKUP(TRIM(DATOS_FORMS!K198),ESCALAS!$A$6:$B$12,2,0),"?"))</f>
        <v/>
      </c>
      <c r="L198" s="22" t="str">
        <f>IF(DATOS_FORMS!L198="","",IFERROR(VLOOKUP(TRIM(DATOS_FORMS!L198),ESCALAS!$A$6:$B$12,2,0),"?"))</f>
        <v/>
      </c>
      <c r="M198" s="22" t="str">
        <f>IF(DATOS_FORMS!M198="","",IFERROR(VLOOKUP(TRIM(DATOS_FORMS!M198),ESCALAS!$A$6:$B$12,2,0),"?"))</f>
        <v/>
      </c>
      <c r="N198" s="22" t="str">
        <f>IF(DATOS_FORMS!N198="","",IFERROR(VLOOKUP(TRIM(DATOS_FORMS!N198),ESCALAS!$A$6:$B$12,2,0),"?"))</f>
        <v/>
      </c>
      <c r="O198" s="22" t="str">
        <f>IF(DATOS_FORMS!O198="","",IFERROR(VLOOKUP(TRIM(DATOS_FORMS!O198),ESCALAS!$A$6:$B$12,2,0),"?"))</f>
        <v/>
      </c>
      <c r="P198" s="22" t="str">
        <f>IF(DATOS_FORMS!P198="","",IFERROR(VLOOKUP(TRIM(DATOS_FORMS!P198),ESCALAS!$A$6:$B$12,2,0),"?"))</f>
        <v/>
      </c>
      <c r="Q198" s="22" t="str">
        <f>IF(DATOS_FORMS!Q198="","",IFERROR(VLOOKUP(TRIM(DATOS_FORMS!Q198),ESCALAS!$A$6:$B$12,2,0),"?"))</f>
        <v/>
      </c>
      <c r="R198" s="22" t="str">
        <f>IF(DATOS_FORMS!R198="","",IFERROR(VLOOKUP(TRIM(DATOS_FORMS!R198),ESCALAS!$A$6:$B$12,2,0),"?"))</f>
        <v/>
      </c>
      <c r="S198" s="22" t="str">
        <f>IF(DATOS_FORMS!S198="","",IFERROR(VLOOKUP(TRIM(DATOS_FORMS!S198),ESCALAS!$A$6:$B$12,2,0),"?"))</f>
        <v/>
      </c>
      <c r="T198" s="22" t="str">
        <f>IF(DATOS_FORMS!T198="","",IFERROR(VLOOKUP(TRIM(DATOS_FORMS!T198),ESCALAS!$A$6:$B$12,2,0),"?"))</f>
        <v/>
      </c>
      <c r="U198" s="22" t="str">
        <f>IF(DATOS_FORMS!U198="","",IFERROR(VLOOKUP(TRIM(DATOS_FORMS!U198),ESCALAS!$A$17:$B$20,2,0),"?"))</f>
        <v/>
      </c>
      <c r="V198" s="22" t="str">
        <f>IF(DATOS_FORMS!V198="","",IFERROR(VLOOKUP(TRIM(DATOS_FORMS!V198),ESCALAS!$A$17:$B$20,2,0),"?"))</f>
        <v/>
      </c>
      <c r="W198" s="22" t="str">
        <f>IF(DATOS_FORMS!W198="","",IFERROR(VLOOKUP(TRIM(DATOS_FORMS!W198),ESCALAS!$A$17:$B$20,2,0),"?"))</f>
        <v/>
      </c>
      <c r="X198" s="22" t="str">
        <f>IF(DATOS_FORMS!X198="","",IFERROR(VLOOKUP(TRIM(DATOS_FORMS!X198),ESCALAS!$A$17:$B$20,2,0),"?"))</f>
        <v/>
      </c>
      <c r="Y198" s="22" t="str">
        <f>IF(DATOS_FORMS!Y198="","",IFERROR(VLOOKUP(TRIM(DATOS_FORMS!Y198),ESCALAS!$A$17:$B$20,2,0),"?"))</f>
        <v/>
      </c>
      <c r="Z198" s="22" t="str">
        <f>IF(DATOS_FORMS!Z198="","",IFERROR(VLOOKUP(TRIM(DATOS_FORMS!Z198),ESCALAS!$A$17:$B$20,2,0),"?"))</f>
        <v/>
      </c>
      <c r="AA198" s="22" t="str">
        <f>IF(DATOS_FORMS!AA198="","",IFERROR(VLOOKUP(TRIM(DATOS_FORMS!AA198),ESCALAS!$A$17:$B$20,2,0),"?"))</f>
        <v/>
      </c>
      <c r="AB198" s="22" t="str">
        <f>IF(DATOS_FORMS!AB198="","",IFERROR(VLOOKUP(TRIM(DATOS_FORMS!AB198),ESCALAS!$A$17:$B$20,2,0),"?"))</f>
        <v/>
      </c>
      <c r="AC198" s="22" t="str">
        <f>IF(DATOS_FORMS!AC198="","",IFERROR(VLOOKUP(TRIM(DATOS_FORMS!AC198),ESCALAS!$A$25:$B$30,2,0),"?"))</f>
        <v/>
      </c>
      <c r="AD198" s="22" t="str">
        <f>IF(DATOS_FORMS!AD198="","",IFERROR(VLOOKUP(TRIM(DATOS_FORMS!AD198),ESCALAS!$A$25:$B$30,2,0),"?"))</f>
        <v/>
      </c>
      <c r="AE198" s="22" t="str">
        <f>IF(DATOS_FORMS!AE198="","",IFERROR(VLOOKUP(TRIM(DATOS_FORMS!AE198),ESCALAS!$A$25:$B$30,2,0),"?"))</f>
        <v/>
      </c>
      <c r="AF198" s="22" t="str">
        <f>IF(DATOS_FORMS!AF198="","",IFERROR(VLOOKUP(TRIM(DATOS_FORMS!AF198),ESCALAS!$A$25:$B$30,2,0),"?"))</f>
        <v/>
      </c>
      <c r="AG198" s="22" t="str">
        <f>IF(DATOS_FORMS!AG198="","",IFERROR(VLOOKUP(TRIM(DATOS_FORMS!AG198),ESCALAS!$A$25:$B$30,2,0),"?"))</f>
        <v/>
      </c>
      <c r="AH198" s="22" t="str">
        <f>IF(DATOS_FORMS!AH198="","",IFERROR(VLOOKUP(TRIM(DATOS_FORMS!AH198),ESCALAS!$A$25:$B$30,2,0),"?"))</f>
        <v/>
      </c>
      <c r="AI198" s="22" t="str">
        <f>IF(DATOS_FORMS!AI198="","",IFERROR(VLOOKUP(TRIM(DATOS_FORMS!AI198),ESCALAS!$A$25:$B$30,2,0),"?"))</f>
        <v/>
      </c>
      <c r="AJ198" s="22" t="str">
        <f>IF(DATOS_FORMS!AJ198="","",IFERROR(VLOOKUP(TRIM(DATOS_FORMS!AJ198),ESCALAS!$A$25:$B$30,2,0),"?"))</f>
        <v/>
      </c>
      <c r="AK198" s="22" t="str">
        <f>IF(DATOS_FORMS!AK198="","",IFERROR(VLOOKUP(TRIM(DATOS_FORMS!AK198),ESCALAS!$A$25:$B$30,2,0),"?"))</f>
        <v/>
      </c>
      <c r="AL198" s="22" t="str">
        <f>IF(DATOS_FORMS!AL198="","",IFERROR(VLOOKUP(TRIM(DATOS_FORMS!AL198),ESCALAS!$A$25:$B$30,2,0),"?"))</f>
        <v/>
      </c>
      <c r="AM198" s="22" t="str">
        <f>IF(DATOS_FORMS!AM198="","",IFERROR(VLOOKUP(TRIM(DATOS_FORMS!AM198),ESCALAS!$A$35:$B$41,2,0),"?"))</f>
        <v/>
      </c>
      <c r="AN198" s="22" t="str">
        <f>IF(DATOS_FORMS!AN198="","",IFERROR(VLOOKUP(TRIM(DATOS_FORMS!AN198),ESCALAS!$A$35:$B$41,2,0),"?"))</f>
        <v/>
      </c>
      <c r="AO198" s="22" t="str">
        <f>IF(DATOS_FORMS!AO198="","",IFERROR(VLOOKUP(TRIM(DATOS_FORMS!AO198),ESCALAS!$A$35:$B$41,2,0),"?"))</f>
        <v/>
      </c>
      <c r="AP198" s="22" t="str">
        <f>IF(DATOS_FORMS!AP198="","",IFERROR(VLOOKUP(TRIM(DATOS_FORMS!AP198),ESCALAS!$A$35:$B$41,2,0),"?"))</f>
        <v/>
      </c>
      <c r="AQ198" s="22" t="str">
        <f>IF(DATOS_FORMS!AQ198="","",IFERROR(VLOOKUP(TRIM(DATOS_FORMS!AQ198),ESCALAS!$A$35:$B$41,2,0),"?"))</f>
        <v/>
      </c>
      <c r="AR198" s="22" t="str">
        <f>IF(DATOS_FORMS!AR198="","",IFERROR(VLOOKUP(TRIM(DATOS_FORMS!AR198),ESCALAS!$A$35:$B$41,2,0),"?"))</f>
        <v/>
      </c>
      <c r="AS198" s="22" t="str">
        <f>IF(DATOS_FORMS!AS198="","",IFERROR(VLOOKUP(TRIM(DATOS_FORMS!AS198),ESCALAS!$A$35:$B$41,2,0),"?"))</f>
        <v/>
      </c>
      <c r="AT198" s="22" t="str">
        <f>IF(DATOS_FORMS!AT198="","",IFERROR(VLOOKUP(TRIM(DATOS_FORMS!AT198),ESCALAS!$A$35:$B$41,2,0),"?"))</f>
        <v/>
      </c>
      <c r="AU198" s="22" t="str">
        <f>IF(DATOS_FORMS!AU198="","",IFERROR(VLOOKUP(TRIM(DATOS_FORMS!AU198),ESCALAS!$A$35:$B$41,2,0),"?"))</f>
        <v/>
      </c>
      <c r="AV198" s="22" t="str">
        <f>IF(DATOS_FORMS!AV198="","",IFERROR(VLOOKUP(TRIM(DATOS_FORMS!AV198),ESCALAS!$A$46:$B$49,2,0),"?"))</f>
        <v/>
      </c>
      <c r="AW198" s="22" t="str">
        <f>IF(DATOS_FORMS!AW198="","",IFERROR(VLOOKUP(TRIM(DATOS_FORMS!AW198),ESCALAS!$A$46:$B$49,2,0),"?"))</f>
        <v/>
      </c>
      <c r="AX198" s="22" t="str">
        <f>IF(DATOS_FORMS!AX198="","",IFERROR(VLOOKUP(TRIM(DATOS_FORMS!AX198),ESCALAS!$A$46:$B$49,2,0),"?"))</f>
        <v/>
      </c>
      <c r="AY198" s="22" t="str">
        <f>IF(DATOS_FORMS!AY198="","",IFERROR(VLOOKUP(TRIM(DATOS_FORMS!AY198),ESCALAS!$A$46:$B$49,2,0),"?"))</f>
        <v/>
      </c>
      <c r="AZ198" s="22" t="str">
        <f>IF(DATOS_FORMS!AZ198="","",IFERROR(VLOOKUP(TRIM(DATOS_FORMS!AZ198),ESCALAS!$A$46:$B$49,2,0),"?"))</f>
        <v/>
      </c>
      <c r="BA198" s="22" t="str">
        <f>IF(DATOS_FORMS!BA198="","",IFERROR(VLOOKUP(TRIM(DATOS_FORMS!BA198),ESCALAS!$A$46:$B$49,2,0),"?"))</f>
        <v/>
      </c>
      <c r="BB198" s="22" t="str">
        <f>IF(DATOS_FORMS!BB198="","",IFERROR(VLOOKUP(TRIM(DATOS_FORMS!BB198),ESCALAS!$A$46:$B$49,2,0),"?"))</f>
        <v/>
      </c>
      <c r="BC198" s="22" t="str">
        <f>IF(DATOS_FORMS!BC198="","",IFERROR(VLOOKUP(TRIM(DATOS_FORMS!BC198),ESCALAS!$A$46:$B$49,2,0),"?"))</f>
        <v/>
      </c>
      <c r="BD198" s="22" t="str">
        <f>IF(DATOS_FORMS!BD198="","",IFERROR(VLOOKUP(TRIM(DATOS_FORMS!BD198),ESCALAS!$A$46:$B$49,2,0),"?"))</f>
        <v/>
      </c>
      <c r="BE198" s="22" t="str">
        <f>IF(DATOS_FORMS!BE198="","",IFERROR(VLOOKUP(TRIM(DATOS_FORMS!BE198),ESCALAS!$A$46:$B$49,2,0),"?"))</f>
        <v/>
      </c>
      <c r="BF198" s="22" t="str">
        <f>IF(DATOS_FORMS!BF198="","",IFERROR(VLOOKUP(TRIM(DATOS_FORMS!BF198),ESCALAS!$A$46:$B$49,2,0),"?"))</f>
        <v/>
      </c>
      <c r="BG198" s="22" t="str">
        <f>IF(DATOS_FORMS!BG198="","",IFERROR(VLOOKUP(TRIM(DATOS_FORMS!BG198),ESCALAS!$A$46:$B$49,2,0),"?"))</f>
        <v/>
      </c>
      <c r="BH198" s="22" t="str">
        <f>IF(DATOS_FORMS!BH198="","",IFERROR(VLOOKUP(TRIM(DATOS_FORMS!BH198),ESCALAS!$A$46:$B$49,2,0),"?"))</f>
        <v/>
      </c>
      <c r="BI198" s="22" t="str">
        <f>IF(DATOS_FORMS!BI198="","",IFERROR(VLOOKUP(TRIM(DATOS_FORMS!BI198),ESCALAS!$A$46:$B$49,2,0),"?"))</f>
        <v/>
      </c>
      <c r="BJ198" s="22" t="str">
        <f>IF(DATOS_FORMS!BJ198="","",IFERROR(VLOOKUP(TRIM(DATOS_FORMS!BJ198),ESCALAS!$A$46:$B$49,2,0),"?"))</f>
        <v/>
      </c>
    </row>
    <row r="199" spans="1:62" x14ac:dyDescent="0.25">
      <c r="A199" s="22" t="str">
        <f>IF(DATOS_FORMS!B199="","",ROW()-1)</f>
        <v/>
      </c>
      <c r="B199" s="22" t="str">
        <f>IF(DATOS_FORMS!B199="","",IFERROR(VALUE(TRIM(DATOS_FORMS!B199)),IFERROR(VALUE(LEFT(TRIM(DATOS_FORMS!B199),FIND(" ",TRIM(DATOS_FORMS!B199)&amp;" ")-1)),"?")))</f>
        <v/>
      </c>
      <c r="C199" s="22" t="str">
        <f>IF(DATOS_FORMS!C199="","",IFERROR(VLOOKUP(TRIM(DATOS_FORMS!C199),ESCALAS!$A$54:$B$55,2,0),"?"))</f>
        <v/>
      </c>
      <c r="D199" s="22" t="str">
        <f>IF(DATOS_FORMS!D199="","",IFERROR(VLOOKUP(TRIM(DATOS_FORMS!D199),ESCALAS!$A$67:$B$68,2,0),"?"))</f>
        <v/>
      </c>
      <c r="E199" s="23" t="str">
        <f>IF(DATOS_FORMS!E199="","",DATOS_FORMS!E199)</f>
        <v/>
      </c>
      <c r="F199" s="23" t="str">
        <f>IF(DATOS_FORMS!F199="","",DATOS_FORMS!F199)</f>
        <v/>
      </c>
      <c r="G199" s="22" t="str">
        <f>IF(DATOS_FORMS!G199="","",IFERROR(VLOOKUP(TRIM(DATOS_FORMS!G199),ESCALAS!$A$60:$B$62,2,0),"?"))</f>
        <v/>
      </c>
      <c r="H199" s="23" t="str">
        <f>IF(DATOS_FORMS!H199="","",DATOS_FORMS!H199)</f>
        <v/>
      </c>
      <c r="I199" s="22" t="str">
        <f>IF(DATOS_FORMS!I199="","",IFERROR(VLOOKUP(TRIM(DATOS_FORMS!I199),ESCALAS!$A$60:$B$62,2,0),"?"))</f>
        <v/>
      </c>
      <c r="J199" s="22" t="str">
        <f>IF(DATOS_FORMS!J199="","",IFERROR(VLOOKUP(TRIM(DATOS_FORMS!J199),ESCALAS!$A$73:$B$86,2,0),7))</f>
        <v/>
      </c>
      <c r="K199" s="22" t="str">
        <f>IF(DATOS_FORMS!K199="","",IFERROR(VLOOKUP(TRIM(DATOS_FORMS!K199),ESCALAS!$A$6:$B$12,2,0),"?"))</f>
        <v/>
      </c>
      <c r="L199" s="22" t="str">
        <f>IF(DATOS_FORMS!L199="","",IFERROR(VLOOKUP(TRIM(DATOS_FORMS!L199),ESCALAS!$A$6:$B$12,2,0),"?"))</f>
        <v/>
      </c>
      <c r="M199" s="22" t="str">
        <f>IF(DATOS_FORMS!M199="","",IFERROR(VLOOKUP(TRIM(DATOS_FORMS!M199),ESCALAS!$A$6:$B$12,2,0),"?"))</f>
        <v/>
      </c>
      <c r="N199" s="22" t="str">
        <f>IF(DATOS_FORMS!N199="","",IFERROR(VLOOKUP(TRIM(DATOS_FORMS!N199),ESCALAS!$A$6:$B$12,2,0),"?"))</f>
        <v/>
      </c>
      <c r="O199" s="22" t="str">
        <f>IF(DATOS_FORMS!O199="","",IFERROR(VLOOKUP(TRIM(DATOS_FORMS!O199),ESCALAS!$A$6:$B$12,2,0),"?"))</f>
        <v/>
      </c>
      <c r="P199" s="22" t="str">
        <f>IF(DATOS_FORMS!P199="","",IFERROR(VLOOKUP(TRIM(DATOS_FORMS!P199),ESCALAS!$A$6:$B$12,2,0),"?"))</f>
        <v/>
      </c>
      <c r="Q199" s="22" t="str">
        <f>IF(DATOS_FORMS!Q199="","",IFERROR(VLOOKUP(TRIM(DATOS_FORMS!Q199),ESCALAS!$A$6:$B$12,2,0),"?"))</f>
        <v/>
      </c>
      <c r="R199" s="22" t="str">
        <f>IF(DATOS_FORMS!R199="","",IFERROR(VLOOKUP(TRIM(DATOS_FORMS!R199),ESCALAS!$A$6:$B$12,2,0),"?"))</f>
        <v/>
      </c>
      <c r="S199" s="22" t="str">
        <f>IF(DATOS_FORMS!S199="","",IFERROR(VLOOKUP(TRIM(DATOS_FORMS!S199),ESCALAS!$A$6:$B$12,2,0),"?"))</f>
        <v/>
      </c>
      <c r="T199" s="22" t="str">
        <f>IF(DATOS_FORMS!T199="","",IFERROR(VLOOKUP(TRIM(DATOS_FORMS!T199),ESCALAS!$A$6:$B$12,2,0),"?"))</f>
        <v/>
      </c>
      <c r="U199" s="22" t="str">
        <f>IF(DATOS_FORMS!U199="","",IFERROR(VLOOKUP(TRIM(DATOS_FORMS!U199),ESCALAS!$A$17:$B$20,2,0),"?"))</f>
        <v/>
      </c>
      <c r="V199" s="22" t="str">
        <f>IF(DATOS_FORMS!V199="","",IFERROR(VLOOKUP(TRIM(DATOS_FORMS!V199),ESCALAS!$A$17:$B$20,2,0),"?"))</f>
        <v/>
      </c>
      <c r="W199" s="22" t="str">
        <f>IF(DATOS_FORMS!W199="","",IFERROR(VLOOKUP(TRIM(DATOS_FORMS!W199),ESCALAS!$A$17:$B$20,2,0),"?"))</f>
        <v/>
      </c>
      <c r="X199" s="22" t="str">
        <f>IF(DATOS_FORMS!X199="","",IFERROR(VLOOKUP(TRIM(DATOS_FORMS!X199),ESCALAS!$A$17:$B$20,2,0),"?"))</f>
        <v/>
      </c>
      <c r="Y199" s="22" t="str">
        <f>IF(DATOS_FORMS!Y199="","",IFERROR(VLOOKUP(TRIM(DATOS_FORMS!Y199),ESCALAS!$A$17:$B$20,2,0),"?"))</f>
        <v/>
      </c>
      <c r="Z199" s="22" t="str">
        <f>IF(DATOS_FORMS!Z199="","",IFERROR(VLOOKUP(TRIM(DATOS_FORMS!Z199),ESCALAS!$A$17:$B$20,2,0),"?"))</f>
        <v/>
      </c>
      <c r="AA199" s="22" t="str">
        <f>IF(DATOS_FORMS!AA199="","",IFERROR(VLOOKUP(TRIM(DATOS_FORMS!AA199),ESCALAS!$A$17:$B$20,2,0),"?"))</f>
        <v/>
      </c>
      <c r="AB199" s="22" t="str">
        <f>IF(DATOS_FORMS!AB199="","",IFERROR(VLOOKUP(TRIM(DATOS_FORMS!AB199),ESCALAS!$A$17:$B$20,2,0),"?"))</f>
        <v/>
      </c>
      <c r="AC199" s="22" t="str">
        <f>IF(DATOS_FORMS!AC199="","",IFERROR(VLOOKUP(TRIM(DATOS_FORMS!AC199),ESCALAS!$A$25:$B$30,2,0),"?"))</f>
        <v/>
      </c>
      <c r="AD199" s="22" t="str">
        <f>IF(DATOS_FORMS!AD199="","",IFERROR(VLOOKUP(TRIM(DATOS_FORMS!AD199),ESCALAS!$A$25:$B$30,2,0),"?"))</f>
        <v/>
      </c>
      <c r="AE199" s="22" t="str">
        <f>IF(DATOS_FORMS!AE199="","",IFERROR(VLOOKUP(TRIM(DATOS_FORMS!AE199),ESCALAS!$A$25:$B$30,2,0),"?"))</f>
        <v/>
      </c>
      <c r="AF199" s="22" t="str">
        <f>IF(DATOS_FORMS!AF199="","",IFERROR(VLOOKUP(TRIM(DATOS_FORMS!AF199),ESCALAS!$A$25:$B$30,2,0),"?"))</f>
        <v/>
      </c>
      <c r="AG199" s="22" t="str">
        <f>IF(DATOS_FORMS!AG199="","",IFERROR(VLOOKUP(TRIM(DATOS_FORMS!AG199),ESCALAS!$A$25:$B$30,2,0),"?"))</f>
        <v/>
      </c>
      <c r="AH199" s="22" t="str">
        <f>IF(DATOS_FORMS!AH199="","",IFERROR(VLOOKUP(TRIM(DATOS_FORMS!AH199),ESCALAS!$A$25:$B$30,2,0),"?"))</f>
        <v/>
      </c>
      <c r="AI199" s="22" t="str">
        <f>IF(DATOS_FORMS!AI199="","",IFERROR(VLOOKUP(TRIM(DATOS_FORMS!AI199),ESCALAS!$A$25:$B$30,2,0),"?"))</f>
        <v/>
      </c>
      <c r="AJ199" s="22" t="str">
        <f>IF(DATOS_FORMS!AJ199="","",IFERROR(VLOOKUP(TRIM(DATOS_FORMS!AJ199),ESCALAS!$A$25:$B$30,2,0),"?"))</f>
        <v/>
      </c>
      <c r="AK199" s="22" t="str">
        <f>IF(DATOS_FORMS!AK199="","",IFERROR(VLOOKUP(TRIM(DATOS_FORMS!AK199),ESCALAS!$A$25:$B$30,2,0),"?"))</f>
        <v/>
      </c>
      <c r="AL199" s="22" t="str">
        <f>IF(DATOS_FORMS!AL199="","",IFERROR(VLOOKUP(TRIM(DATOS_FORMS!AL199),ESCALAS!$A$25:$B$30,2,0),"?"))</f>
        <v/>
      </c>
      <c r="AM199" s="22" t="str">
        <f>IF(DATOS_FORMS!AM199="","",IFERROR(VLOOKUP(TRIM(DATOS_FORMS!AM199),ESCALAS!$A$35:$B$41,2,0),"?"))</f>
        <v/>
      </c>
      <c r="AN199" s="22" t="str">
        <f>IF(DATOS_FORMS!AN199="","",IFERROR(VLOOKUP(TRIM(DATOS_FORMS!AN199),ESCALAS!$A$35:$B$41,2,0),"?"))</f>
        <v/>
      </c>
      <c r="AO199" s="22" t="str">
        <f>IF(DATOS_FORMS!AO199="","",IFERROR(VLOOKUP(TRIM(DATOS_FORMS!AO199),ESCALAS!$A$35:$B$41,2,0),"?"))</f>
        <v/>
      </c>
      <c r="AP199" s="22" t="str">
        <f>IF(DATOS_FORMS!AP199="","",IFERROR(VLOOKUP(TRIM(DATOS_FORMS!AP199),ESCALAS!$A$35:$B$41,2,0),"?"))</f>
        <v/>
      </c>
      <c r="AQ199" s="22" t="str">
        <f>IF(DATOS_FORMS!AQ199="","",IFERROR(VLOOKUP(TRIM(DATOS_FORMS!AQ199),ESCALAS!$A$35:$B$41,2,0),"?"))</f>
        <v/>
      </c>
      <c r="AR199" s="22" t="str">
        <f>IF(DATOS_FORMS!AR199="","",IFERROR(VLOOKUP(TRIM(DATOS_FORMS!AR199),ESCALAS!$A$35:$B$41,2,0),"?"))</f>
        <v/>
      </c>
      <c r="AS199" s="22" t="str">
        <f>IF(DATOS_FORMS!AS199="","",IFERROR(VLOOKUP(TRIM(DATOS_FORMS!AS199),ESCALAS!$A$35:$B$41,2,0),"?"))</f>
        <v/>
      </c>
      <c r="AT199" s="22" t="str">
        <f>IF(DATOS_FORMS!AT199="","",IFERROR(VLOOKUP(TRIM(DATOS_FORMS!AT199),ESCALAS!$A$35:$B$41,2,0),"?"))</f>
        <v/>
      </c>
      <c r="AU199" s="22" t="str">
        <f>IF(DATOS_FORMS!AU199="","",IFERROR(VLOOKUP(TRIM(DATOS_FORMS!AU199),ESCALAS!$A$35:$B$41,2,0),"?"))</f>
        <v/>
      </c>
      <c r="AV199" s="22" t="str">
        <f>IF(DATOS_FORMS!AV199="","",IFERROR(VLOOKUP(TRIM(DATOS_FORMS!AV199),ESCALAS!$A$46:$B$49,2,0),"?"))</f>
        <v/>
      </c>
      <c r="AW199" s="22" t="str">
        <f>IF(DATOS_FORMS!AW199="","",IFERROR(VLOOKUP(TRIM(DATOS_FORMS!AW199),ESCALAS!$A$46:$B$49,2,0),"?"))</f>
        <v/>
      </c>
      <c r="AX199" s="22" t="str">
        <f>IF(DATOS_FORMS!AX199="","",IFERROR(VLOOKUP(TRIM(DATOS_FORMS!AX199),ESCALAS!$A$46:$B$49,2,0),"?"))</f>
        <v/>
      </c>
      <c r="AY199" s="22" t="str">
        <f>IF(DATOS_FORMS!AY199="","",IFERROR(VLOOKUP(TRIM(DATOS_FORMS!AY199),ESCALAS!$A$46:$B$49,2,0),"?"))</f>
        <v/>
      </c>
      <c r="AZ199" s="22" t="str">
        <f>IF(DATOS_FORMS!AZ199="","",IFERROR(VLOOKUP(TRIM(DATOS_FORMS!AZ199),ESCALAS!$A$46:$B$49,2,0),"?"))</f>
        <v/>
      </c>
      <c r="BA199" s="22" t="str">
        <f>IF(DATOS_FORMS!BA199="","",IFERROR(VLOOKUP(TRIM(DATOS_FORMS!BA199),ESCALAS!$A$46:$B$49,2,0),"?"))</f>
        <v/>
      </c>
      <c r="BB199" s="22" t="str">
        <f>IF(DATOS_FORMS!BB199="","",IFERROR(VLOOKUP(TRIM(DATOS_FORMS!BB199),ESCALAS!$A$46:$B$49,2,0),"?"))</f>
        <v/>
      </c>
      <c r="BC199" s="22" t="str">
        <f>IF(DATOS_FORMS!BC199="","",IFERROR(VLOOKUP(TRIM(DATOS_FORMS!BC199),ESCALAS!$A$46:$B$49,2,0),"?"))</f>
        <v/>
      </c>
      <c r="BD199" s="22" t="str">
        <f>IF(DATOS_FORMS!BD199="","",IFERROR(VLOOKUP(TRIM(DATOS_FORMS!BD199),ESCALAS!$A$46:$B$49,2,0),"?"))</f>
        <v/>
      </c>
      <c r="BE199" s="22" t="str">
        <f>IF(DATOS_FORMS!BE199="","",IFERROR(VLOOKUP(TRIM(DATOS_FORMS!BE199),ESCALAS!$A$46:$B$49,2,0),"?"))</f>
        <v/>
      </c>
      <c r="BF199" s="22" t="str">
        <f>IF(DATOS_FORMS!BF199="","",IFERROR(VLOOKUP(TRIM(DATOS_FORMS!BF199),ESCALAS!$A$46:$B$49,2,0),"?"))</f>
        <v/>
      </c>
      <c r="BG199" s="22" t="str">
        <f>IF(DATOS_FORMS!BG199="","",IFERROR(VLOOKUP(TRIM(DATOS_FORMS!BG199),ESCALAS!$A$46:$B$49,2,0),"?"))</f>
        <v/>
      </c>
      <c r="BH199" s="22" t="str">
        <f>IF(DATOS_FORMS!BH199="","",IFERROR(VLOOKUP(TRIM(DATOS_FORMS!BH199),ESCALAS!$A$46:$B$49,2,0),"?"))</f>
        <v/>
      </c>
      <c r="BI199" s="22" t="str">
        <f>IF(DATOS_FORMS!BI199="","",IFERROR(VLOOKUP(TRIM(DATOS_FORMS!BI199),ESCALAS!$A$46:$B$49,2,0),"?"))</f>
        <v/>
      </c>
      <c r="BJ199" s="22" t="str">
        <f>IF(DATOS_FORMS!BJ199="","",IFERROR(VLOOKUP(TRIM(DATOS_FORMS!BJ199),ESCALAS!$A$46:$B$49,2,0),"?"))</f>
        <v/>
      </c>
    </row>
    <row r="200" spans="1:62" x14ac:dyDescent="0.25">
      <c r="A200" s="22" t="str">
        <f>IF(DATOS_FORMS!B200="","",ROW()-1)</f>
        <v/>
      </c>
      <c r="B200" s="22" t="str">
        <f>IF(DATOS_FORMS!B200="","",IFERROR(VALUE(TRIM(DATOS_FORMS!B200)),IFERROR(VALUE(LEFT(TRIM(DATOS_FORMS!B200),FIND(" ",TRIM(DATOS_FORMS!B200)&amp;" ")-1)),"?")))</f>
        <v/>
      </c>
      <c r="C200" s="22" t="str">
        <f>IF(DATOS_FORMS!C200="","",IFERROR(VLOOKUP(TRIM(DATOS_FORMS!C200),ESCALAS!$A$54:$B$55,2,0),"?"))</f>
        <v/>
      </c>
      <c r="D200" s="22" t="str">
        <f>IF(DATOS_FORMS!D200="","",IFERROR(VLOOKUP(TRIM(DATOS_FORMS!D200),ESCALAS!$A$67:$B$68,2,0),"?"))</f>
        <v/>
      </c>
      <c r="E200" s="23" t="str">
        <f>IF(DATOS_FORMS!E200="","",DATOS_FORMS!E200)</f>
        <v/>
      </c>
      <c r="F200" s="23" t="str">
        <f>IF(DATOS_FORMS!F200="","",DATOS_FORMS!F200)</f>
        <v/>
      </c>
      <c r="G200" s="22" t="str">
        <f>IF(DATOS_FORMS!G200="","",IFERROR(VLOOKUP(TRIM(DATOS_FORMS!G200),ESCALAS!$A$60:$B$62,2,0),"?"))</f>
        <v/>
      </c>
      <c r="H200" s="23" t="str">
        <f>IF(DATOS_FORMS!H200="","",DATOS_FORMS!H200)</f>
        <v/>
      </c>
      <c r="I200" s="22" t="str">
        <f>IF(DATOS_FORMS!I200="","",IFERROR(VLOOKUP(TRIM(DATOS_FORMS!I200),ESCALAS!$A$60:$B$62,2,0),"?"))</f>
        <v/>
      </c>
      <c r="J200" s="22" t="str">
        <f>IF(DATOS_FORMS!J200="","",IFERROR(VLOOKUP(TRIM(DATOS_FORMS!J200),ESCALAS!$A$73:$B$86,2,0),7))</f>
        <v/>
      </c>
      <c r="K200" s="22" t="str">
        <f>IF(DATOS_FORMS!K200="","",IFERROR(VLOOKUP(TRIM(DATOS_FORMS!K200),ESCALAS!$A$6:$B$12,2,0),"?"))</f>
        <v/>
      </c>
      <c r="L200" s="22" t="str">
        <f>IF(DATOS_FORMS!L200="","",IFERROR(VLOOKUP(TRIM(DATOS_FORMS!L200),ESCALAS!$A$6:$B$12,2,0),"?"))</f>
        <v/>
      </c>
      <c r="M200" s="22" t="str">
        <f>IF(DATOS_FORMS!M200="","",IFERROR(VLOOKUP(TRIM(DATOS_FORMS!M200),ESCALAS!$A$6:$B$12,2,0),"?"))</f>
        <v/>
      </c>
      <c r="N200" s="22" t="str">
        <f>IF(DATOS_FORMS!N200="","",IFERROR(VLOOKUP(TRIM(DATOS_FORMS!N200),ESCALAS!$A$6:$B$12,2,0),"?"))</f>
        <v/>
      </c>
      <c r="O200" s="22" t="str">
        <f>IF(DATOS_FORMS!O200="","",IFERROR(VLOOKUP(TRIM(DATOS_FORMS!O200),ESCALAS!$A$6:$B$12,2,0),"?"))</f>
        <v/>
      </c>
      <c r="P200" s="22" t="str">
        <f>IF(DATOS_FORMS!P200="","",IFERROR(VLOOKUP(TRIM(DATOS_FORMS!P200),ESCALAS!$A$6:$B$12,2,0),"?"))</f>
        <v/>
      </c>
      <c r="Q200" s="22" t="str">
        <f>IF(DATOS_FORMS!Q200="","",IFERROR(VLOOKUP(TRIM(DATOS_FORMS!Q200),ESCALAS!$A$6:$B$12,2,0),"?"))</f>
        <v/>
      </c>
      <c r="R200" s="22" t="str">
        <f>IF(DATOS_FORMS!R200="","",IFERROR(VLOOKUP(TRIM(DATOS_FORMS!R200),ESCALAS!$A$6:$B$12,2,0),"?"))</f>
        <v/>
      </c>
      <c r="S200" s="22" t="str">
        <f>IF(DATOS_FORMS!S200="","",IFERROR(VLOOKUP(TRIM(DATOS_FORMS!S200),ESCALAS!$A$6:$B$12,2,0),"?"))</f>
        <v/>
      </c>
      <c r="T200" s="22" t="str">
        <f>IF(DATOS_FORMS!T200="","",IFERROR(VLOOKUP(TRIM(DATOS_FORMS!T200),ESCALAS!$A$6:$B$12,2,0),"?"))</f>
        <v/>
      </c>
      <c r="U200" s="22" t="str">
        <f>IF(DATOS_FORMS!U200="","",IFERROR(VLOOKUP(TRIM(DATOS_FORMS!U200),ESCALAS!$A$17:$B$20,2,0),"?"))</f>
        <v/>
      </c>
      <c r="V200" s="22" t="str">
        <f>IF(DATOS_FORMS!V200="","",IFERROR(VLOOKUP(TRIM(DATOS_FORMS!V200),ESCALAS!$A$17:$B$20,2,0),"?"))</f>
        <v/>
      </c>
      <c r="W200" s="22" t="str">
        <f>IF(DATOS_FORMS!W200="","",IFERROR(VLOOKUP(TRIM(DATOS_FORMS!W200),ESCALAS!$A$17:$B$20,2,0),"?"))</f>
        <v/>
      </c>
      <c r="X200" s="22" t="str">
        <f>IF(DATOS_FORMS!X200="","",IFERROR(VLOOKUP(TRIM(DATOS_FORMS!X200),ESCALAS!$A$17:$B$20,2,0),"?"))</f>
        <v/>
      </c>
      <c r="Y200" s="22" t="str">
        <f>IF(DATOS_FORMS!Y200="","",IFERROR(VLOOKUP(TRIM(DATOS_FORMS!Y200),ESCALAS!$A$17:$B$20,2,0),"?"))</f>
        <v/>
      </c>
      <c r="Z200" s="22" t="str">
        <f>IF(DATOS_FORMS!Z200="","",IFERROR(VLOOKUP(TRIM(DATOS_FORMS!Z200),ESCALAS!$A$17:$B$20,2,0),"?"))</f>
        <v/>
      </c>
      <c r="AA200" s="22" t="str">
        <f>IF(DATOS_FORMS!AA200="","",IFERROR(VLOOKUP(TRIM(DATOS_FORMS!AA200),ESCALAS!$A$17:$B$20,2,0),"?"))</f>
        <v/>
      </c>
      <c r="AB200" s="22" t="str">
        <f>IF(DATOS_FORMS!AB200="","",IFERROR(VLOOKUP(TRIM(DATOS_FORMS!AB200),ESCALAS!$A$17:$B$20,2,0),"?"))</f>
        <v/>
      </c>
      <c r="AC200" s="22" t="str">
        <f>IF(DATOS_FORMS!AC200="","",IFERROR(VLOOKUP(TRIM(DATOS_FORMS!AC200),ESCALAS!$A$25:$B$30,2,0),"?"))</f>
        <v/>
      </c>
      <c r="AD200" s="22" t="str">
        <f>IF(DATOS_FORMS!AD200="","",IFERROR(VLOOKUP(TRIM(DATOS_FORMS!AD200),ESCALAS!$A$25:$B$30,2,0),"?"))</f>
        <v/>
      </c>
      <c r="AE200" s="22" t="str">
        <f>IF(DATOS_FORMS!AE200="","",IFERROR(VLOOKUP(TRIM(DATOS_FORMS!AE200),ESCALAS!$A$25:$B$30,2,0),"?"))</f>
        <v/>
      </c>
      <c r="AF200" s="22" t="str">
        <f>IF(DATOS_FORMS!AF200="","",IFERROR(VLOOKUP(TRIM(DATOS_FORMS!AF200),ESCALAS!$A$25:$B$30,2,0),"?"))</f>
        <v/>
      </c>
      <c r="AG200" s="22" t="str">
        <f>IF(DATOS_FORMS!AG200="","",IFERROR(VLOOKUP(TRIM(DATOS_FORMS!AG200),ESCALAS!$A$25:$B$30,2,0),"?"))</f>
        <v/>
      </c>
      <c r="AH200" s="22" t="str">
        <f>IF(DATOS_FORMS!AH200="","",IFERROR(VLOOKUP(TRIM(DATOS_FORMS!AH200),ESCALAS!$A$25:$B$30,2,0),"?"))</f>
        <v/>
      </c>
      <c r="AI200" s="22" t="str">
        <f>IF(DATOS_FORMS!AI200="","",IFERROR(VLOOKUP(TRIM(DATOS_FORMS!AI200),ESCALAS!$A$25:$B$30,2,0),"?"))</f>
        <v/>
      </c>
      <c r="AJ200" s="22" t="str">
        <f>IF(DATOS_FORMS!AJ200="","",IFERROR(VLOOKUP(TRIM(DATOS_FORMS!AJ200),ESCALAS!$A$25:$B$30,2,0),"?"))</f>
        <v/>
      </c>
      <c r="AK200" s="22" t="str">
        <f>IF(DATOS_FORMS!AK200="","",IFERROR(VLOOKUP(TRIM(DATOS_FORMS!AK200),ESCALAS!$A$25:$B$30,2,0),"?"))</f>
        <v/>
      </c>
      <c r="AL200" s="22" t="str">
        <f>IF(DATOS_FORMS!AL200="","",IFERROR(VLOOKUP(TRIM(DATOS_FORMS!AL200),ESCALAS!$A$25:$B$30,2,0),"?"))</f>
        <v/>
      </c>
      <c r="AM200" s="22" t="str">
        <f>IF(DATOS_FORMS!AM200="","",IFERROR(VLOOKUP(TRIM(DATOS_FORMS!AM200),ESCALAS!$A$35:$B$41,2,0),"?"))</f>
        <v/>
      </c>
      <c r="AN200" s="22" t="str">
        <f>IF(DATOS_FORMS!AN200="","",IFERROR(VLOOKUP(TRIM(DATOS_FORMS!AN200),ESCALAS!$A$35:$B$41,2,0),"?"))</f>
        <v/>
      </c>
      <c r="AO200" s="22" t="str">
        <f>IF(DATOS_FORMS!AO200="","",IFERROR(VLOOKUP(TRIM(DATOS_FORMS!AO200),ESCALAS!$A$35:$B$41,2,0),"?"))</f>
        <v/>
      </c>
      <c r="AP200" s="22" t="str">
        <f>IF(DATOS_FORMS!AP200="","",IFERROR(VLOOKUP(TRIM(DATOS_FORMS!AP200),ESCALAS!$A$35:$B$41,2,0),"?"))</f>
        <v/>
      </c>
      <c r="AQ200" s="22" t="str">
        <f>IF(DATOS_FORMS!AQ200="","",IFERROR(VLOOKUP(TRIM(DATOS_FORMS!AQ200),ESCALAS!$A$35:$B$41,2,0),"?"))</f>
        <v/>
      </c>
      <c r="AR200" s="22" t="str">
        <f>IF(DATOS_FORMS!AR200="","",IFERROR(VLOOKUP(TRIM(DATOS_FORMS!AR200),ESCALAS!$A$35:$B$41,2,0),"?"))</f>
        <v/>
      </c>
      <c r="AS200" s="22" t="str">
        <f>IF(DATOS_FORMS!AS200="","",IFERROR(VLOOKUP(TRIM(DATOS_FORMS!AS200),ESCALAS!$A$35:$B$41,2,0),"?"))</f>
        <v/>
      </c>
      <c r="AT200" s="22" t="str">
        <f>IF(DATOS_FORMS!AT200="","",IFERROR(VLOOKUP(TRIM(DATOS_FORMS!AT200),ESCALAS!$A$35:$B$41,2,0),"?"))</f>
        <v/>
      </c>
      <c r="AU200" s="22" t="str">
        <f>IF(DATOS_FORMS!AU200="","",IFERROR(VLOOKUP(TRIM(DATOS_FORMS!AU200),ESCALAS!$A$35:$B$41,2,0),"?"))</f>
        <v/>
      </c>
      <c r="AV200" s="22" t="str">
        <f>IF(DATOS_FORMS!AV200="","",IFERROR(VLOOKUP(TRIM(DATOS_FORMS!AV200),ESCALAS!$A$46:$B$49,2,0),"?"))</f>
        <v/>
      </c>
      <c r="AW200" s="22" t="str">
        <f>IF(DATOS_FORMS!AW200="","",IFERROR(VLOOKUP(TRIM(DATOS_FORMS!AW200),ESCALAS!$A$46:$B$49,2,0),"?"))</f>
        <v/>
      </c>
      <c r="AX200" s="22" t="str">
        <f>IF(DATOS_FORMS!AX200="","",IFERROR(VLOOKUP(TRIM(DATOS_FORMS!AX200),ESCALAS!$A$46:$B$49,2,0),"?"))</f>
        <v/>
      </c>
      <c r="AY200" s="22" t="str">
        <f>IF(DATOS_FORMS!AY200="","",IFERROR(VLOOKUP(TRIM(DATOS_FORMS!AY200),ESCALAS!$A$46:$B$49,2,0),"?"))</f>
        <v/>
      </c>
      <c r="AZ200" s="22" t="str">
        <f>IF(DATOS_FORMS!AZ200="","",IFERROR(VLOOKUP(TRIM(DATOS_FORMS!AZ200),ESCALAS!$A$46:$B$49,2,0),"?"))</f>
        <v/>
      </c>
      <c r="BA200" s="22" t="str">
        <f>IF(DATOS_FORMS!BA200="","",IFERROR(VLOOKUP(TRIM(DATOS_FORMS!BA200),ESCALAS!$A$46:$B$49,2,0),"?"))</f>
        <v/>
      </c>
      <c r="BB200" s="22" t="str">
        <f>IF(DATOS_FORMS!BB200="","",IFERROR(VLOOKUP(TRIM(DATOS_FORMS!BB200),ESCALAS!$A$46:$B$49,2,0),"?"))</f>
        <v/>
      </c>
      <c r="BC200" s="22" t="str">
        <f>IF(DATOS_FORMS!BC200="","",IFERROR(VLOOKUP(TRIM(DATOS_FORMS!BC200),ESCALAS!$A$46:$B$49,2,0),"?"))</f>
        <v/>
      </c>
      <c r="BD200" s="22" t="str">
        <f>IF(DATOS_FORMS!BD200="","",IFERROR(VLOOKUP(TRIM(DATOS_FORMS!BD200),ESCALAS!$A$46:$B$49,2,0),"?"))</f>
        <v/>
      </c>
      <c r="BE200" s="22" t="str">
        <f>IF(DATOS_FORMS!BE200="","",IFERROR(VLOOKUP(TRIM(DATOS_FORMS!BE200),ESCALAS!$A$46:$B$49,2,0),"?"))</f>
        <v/>
      </c>
      <c r="BF200" s="22" t="str">
        <f>IF(DATOS_FORMS!BF200="","",IFERROR(VLOOKUP(TRIM(DATOS_FORMS!BF200),ESCALAS!$A$46:$B$49,2,0),"?"))</f>
        <v/>
      </c>
      <c r="BG200" s="22" t="str">
        <f>IF(DATOS_FORMS!BG200="","",IFERROR(VLOOKUP(TRIM(DATOS_FORMS!BG200),ESCALAS!$A$46:$B$49,2,0),"?"))</f>
        <v/>
      </c>
      <c r="BH200" s="22" t="str">
        <f>IF(DATOS_FORMS!BH200="","",IFERROR(VLOOKUP(TRIM(DATOS_FORMS!BH200),ESCALAS!$A$46:$B$49,2,0),"?"))</f>
        <v/>
      </c>
      <c r="BI200" s="22" t="str">
        <f>IF(DATOS_FORMS!BI200="","",IFERROR(VLOOKUP(TRIM(DATOS_FORMS!BI200),ESCALAS!$A$46:$B$49,2,0),"?"))</f>
        <v/>
      </c>
      <c r="BJ200" s="22" t="str">
        <f>IF(DATOS_FORMS!BJ200="","",IFERROR(VLOOKUP(TRIM(DATOS_FORMS!BJ200),ESCALAS!$A$46:$B$49,2,0),"?"))</f>
        <v/>
      </c>
    </row>
    <row r="201" spans="1:62" x14ac:dyDescent="0.25">
      <c r="A201" s="22" t="str">
        <f>IF(DATOS_FORMS!B201="","",ROW()-1)</f>
        <v/>
      </c>
      <c r="B201" s="22" t="str">
        <f>IF(DATOS_FORMS!B201="","",IFERROR(VALUE(TRIM(DATOS_FORMS!B201)),IFERROR(VALUE(LEFT(TRIM(DATOS_FORMS!B201),FIND(" ",TRIM(DATOS_FORMS!B201)&amp;" ")-1)),"?")))</f>
        <v/>
      </c>
      <c r="C201" s="22" t="str">
        <f>IF(DATOS_FORMS!C201="","",IFERROR(VLOOKUP(TRIM(DATOS_FORMS!C201),ESCALAS!$A$54:$B$55,2,0),"?"))</f>
        <v/>
      </c>
      <c r="D201" s="22" t="str">
        <f>IF(DATOS_FORMS!D201="","",IFERROR(VLOOKUP(TRIM(DATOS_FORMS!D201),ESCALAS!$A$67:$B$68,2,0),"?"))</f>
        <v/>
      </c>
      <c r="E201" s="23" t="str">
        <f>IF(DATOS_FORMS!E201="","",DATOS_FORMS!E201)</f>
        <v/>
      </c>
      <c r="F201" s="23" t="str">
        <f>IF(DATOS_FORMS!F201="","",DATOS_FORMS!F201)</f>
        <v/>
      </c>
      <c r="G201" s="22" t="str">
        <f>IF(DATOS_FORMS!G201="","",IFERROR(VLOOKUP(TRIM(DATOS_FORMS!G201),ESCALAS!$A$60:$B$62,2,0),"?"))</f>
        <v/>
      </c>
      <c r="H201" s="23" t="str">
        <f>IF(DATOS_FORMS!H201="","",DATOS_FORMS!H201)</f>
        <v/>
      </c>
      <c r="I201" s="22" t="str">
        <f>IF(DATOS_FORMS!I201="","",IFERROR(VLOOKUP(TRIM(DATOS_FORMS!I201),ESCALAS!$A$60:$B$62,2,0),"?"))</f>
        <v/>
      </c>
      <c r="J201" s="22" t="str">
        <f>IF(DATOS_FORMS!J201="","",IFERROR(VLOOKUP(TRIM(DATOS_FORMS!J201),ESCALAS!$A$73:$B$86,2,0),7))</f>
        <v/>
      </c>
      <c r="K201" s="22" t="str">
        <f>IF(DATOS_FORMS!K201="","",IFERROR(VLOOKUP(TRIM(DATOS_FORMS!K201),ESCALAS!$A$6:$B$12,2,0),"?"))</f>
        <v/>
      </c>
      <c r="L201" s="22" t="str">
        <f>IF(DATOS_FORMS!L201="","",IFERROR(VLOOKUP(TRIM(DATOS_FORMS!L201),ESCALAS!$A$6:$B$12,2,0),"?"))</f>
        <v/>
      </c>
      <c r="M201" s="22" t="str">
        <f>IF(DATOS_FORMS!M201="","",IFERROR(VLOOKUP(TRIM(DATOS_FORMS!M201),ESCALAS!$A$6:$B$12,2,0),"?"))</f>
        <v/>
      </c>
      <c r="N201" s="22" t="str">
        <f>IF(DATOS_FORMS!N201="","",IFERROR(VLOOKUP(TRIM(DATOS_FORMS!N201),ESCALAS!$A$6:$B$12,2,0),"?"))</f>
        <v/>
      </c>
      <c r="O201" s="22" t="str">
        <f>IF(DATOS_FORMS!O201="","",IFERROR(VLOOKUP(TRIM(DATOS_FORMS!O201),ESCALAS!$A$6:$B$12,2,0),"?"))</f>
        <v/>
      </c>
      <c r="P201" s="22" t="str">
        <f>IF(DATOS_FORMS!P201="","",IFERROR(VLOOKUP(TRIM(DATOS_FORMS!P201),ESCALAS!$A$6:$B$12,2,0),"?"))</f>
        <v/>
      </c>
      <c r="Q201" s="22" t="str">
        <f>IF(DATOS_FORMS!Q201="","",IFERROR(VLOOKUP(TRIM(DATOS_FORMS!Q201),ESCALAS!$A$6:$B$12,2,0),"?"))</f>
        <v/>
      </c>
      <c r="R201" s="22" t="str">
        <f>IF(DATOS_FORMS!R201="","",IFERROR(VLOOKUP(TRIM(DATOS_FORMS!R201),ESCALAS!$A$6:$B$12,2,0),"?"))</f>
        <v/>
      </c>
      <c r="S201" s="22" t="str">
        <f>IF(DATOS_FORMS!S201="","",IFERROR(VLOOKUP(TRIM(DATOS_FORMS!S201),ESCALAS!$A$6:$B$12,2,0),"?"))</f>
        <v/>
      </c>
      <c r="T201" s="22" t="str">
        <f>IF(DATOS_FORMS!T201="","",IFERROR(VLOOKUP(TRIM(DATOS_FORMS!T201),ESCALAS!$A$6:$B$12,2,0),"?"))</f>
        <v/>
      </c>
      <c r="U201" s="22" t="str">
        <f>IF(DATOS_FORMS!U201="","",IFERROR(VLOOKUP(TRIM(DATOS_FORMS!U201),ESCALAS!$A$17:$B$20,2,0),"?"))</f>
        <v/>
      </c>
      <c r="V201" s="22" t="str">
        <f>IF(DATOS_FORMS!V201="","",IFERROR(VLOOKUP(TRIM(DATOS_FORMS!V201),ESCALAS!$A$17:$B$20,2,0),"?"))</f>
        <v/>
      </c>
      <c r="W201" s="22" t="str">
        <f>IF(DATOS_FORMS!W201="","",IFERROR(VLOOKUP(TRIM(DATOS_FORMS!W201),ESCALAS!$A$17:$B$20,2,0),"?"))</f>
        <v/>
      </c>
      <c r="X201" s="22" t="str">
        <f>IF(DATOS_FORMS!X201="","",IFERROR(VLOOKUP(TRIM(DATOS_FORMS!X201),ESCALAS!$A$17:$B$20,2,0),"?"))</f>
        <v/>
      </c>
      <c r="Y201" s="22" t="str">
        <f>IF(DATOS_FORMS!Y201="","",IFERROR(VLOOKUP(TRIM(DATOS_FORMS!Y201),ESCALAS!$A$17:$B$20,2,0),"?"))</f>
        <v/>
      </c>
      <c r="Z201" s="22" t="str">
        <f>IF(DATOS_FORMS!Z201="","",IFERROR(VLOOKUP(TRIM(DATOS_FORMS!Z201),ESCALAS!$A$17:$B$20,2,0),"?"))</f>
        <v/>
      </c>
      <c r="AA201" s="22" t="str">
        <f>IF(DATOS_FORMS!AA201="","",IFERROR(VLOOKUP(TRIM(DATOS_FORMS!AA201),ESCALAS!$A$17:$B$20,2,0),"?"))</f>
        <v/>
      </c>
      <c r="AB201" s="22" t="str">
        <f>IF(DATOS_FORMS!AB201="","",IFERROR(VLOOKUP(TRIM(DATOS_FORMS!AB201),ESCALAS!$A$17:$B$20,2,0),"?"))</f>
        <v/>
      </c>
      <c r="AC201" s="22" t="str">
        <f>IF(DATOS_FORMS!AC201="","",IFERROR(VLOOKUP(TRIM(DATOS_FORMS!AC201),ESCALAS!$A$25:$B$30,2,0),"?"))</f>
        <v/>
      </c>
      <c r="AD201" s="22" t="str">
        <f>IF(DATOS_FORMS!AD201="","",IFERROR(VLOOKUP(TRIM(DATOS_FORMS!AD201),ESCALAS!$A$25:$B$30,2,0),"?"))</f>
        <v/>
      </c>
      <c r="AE201" s="22" t="str">
        <f>IF(DATOS_FORMS!AE201="","",IFERROR(VLOOKUP(TRIM(DATOS_FORMS!AE201),ESCALAS!$A$25:$B$30,2,0),"?"))</f>
        <v/>
      </c>
      <c r="AF201" s="22" t="str">
        <f>IF(DATOS_FORMS!AF201="","",IFERROR(VLOOKUP(TRIM(DATOS_FORMS!AF201),ESCALAS!$A$25:$B$30,2,0),"?"))</f>
        <v/>
      </c>
      <c r="AG201" s="22" t="str">
        <f>IF(DATOS_FORMS!AG201="","",IFERROR(VLOOKUP(TRIM(DATOS_FORMS!AG201),ESCALAS!$A$25:$B$30,2,0),"?"))</f>
        <v/>
      </c>
      <c r="AH201" s="22" t="str">
        <f>IF(DATOS_FORMS!AH201="","",IFERROR(VLOOKUP(TRIM(DATOS_FORMS!AH201),ESCALAS!$A$25:$B$30,2,0),"?"))</f>
        <v/>
      </c>
      <c r="AI201" s="22" t="str">
        <f>IF(DATOS_FORMS!AI201="","",IFERROR(VLOOKUP(TRIM(DATOS_FORMS!AI201),ESCALAS!$A$25:$B$30,2,0),"?"))</f>
        <v/>
      </c>
      <c r="AJ201" s="22" t="str">
        <f>IF(DATOS_FORMS!AJ201="","",IFERROR(VLOOKUP(TRIM(DATOS_FORMS!AJ201),ESCALAS!$A$25:$B$30,2,0),"?"))</f>
        <v/>
      </c>
      <c r="AK201" s="22" t="str">
        <f>IF(DATOS_FORMS!AK201="","",IFERROR(VLOOKUP(TRIM(DATOS_FORMS!AK201),ESCALAS!$A$25:$B$30,2,0),"?"))</f>
        <v/>
      </c>
      <c r="AL201" s="22" t="str">
        <f>IF(DATOS_FORMS!AL201="","",IFERROR(VLOOKUP(TRIM(DATOS_FORMS!AL201),ESCALAS!$A$25:$B$30,2,0),"?"))</f>
        <v/>
      </c>
      <c r="AM201" s="22" t="str">
        <f>IF(DATOS_FORMS!AM201="","",IFERROR(VLOOKUP(TRIM(DATOS_FORMS!AM201),ESCALAS!$A$35:$B$41,2,0),"?"))</f>
        <v/>
      </c>
      <c r="AN201" s="22" t="str">
        <f>IF(DATOS_FORMS!AN201="","",IFERROR(VLOOKUP(TRIM(DATOS_FORMS!AN201),ESCALAS!$A$35:$B$41,2,0),"?"))</f>
        <v/>
      </c>
      <c r="AO201" s="22" t="str">
        <f>IF(DATOS_FORMS!AO201="","",IFERROR(VLOOKUP(TRIM(DATOS_FORMS!AO201),ESCALAS!$A$35:$B$41,2,0),"?"))</f>
        <v/>
      </c>
      <c r="AP201" s="22" t="str">
        <f>IF(DATOS_FORMS!AP201="","",IFERROR(VLOOKUP(TRIM(DATOS_FORMS!AP201),ESCALAS!$A$35:$B$41,2,0),"?"))</f>
        <v/>
      </c>
      <c r="AQ201" s="22" t="str">
        <f>IF(DATOS_FORMS!AQ201="","",IFERROR(VLOOKUP(TRIM(DATOS_FORMS!AQ201),ESCALAS!$A$35:$B$41,2,0),"?"))</f>
        <v/>
      </c>
      <c r="AR201" s="22" t="str">
        <f>IF(DATOS_FORMS!AR201="","",IFERROR(VLOOKUP(TRIM(DATOS_FORMS!AR201),ESCALAS!$A$35:$B$41,2,0),"?"))</f>
        <v/>
      </c>
      <c r="AS201" s="22" t="str">
        <f>IF(DATOS_FORMS!AS201="","",IFERROR(VLOOKUP(TRIM(DATOS_FORMS!AS201),ESCALAS!$A$35:$B$41,2,0),"?"))</f>
        <v/>
      </c>
      <c r="AT201" s="22" t="str">
        <f>IF(DATOS_FORMS!AT201="","",IFERROR(VLOOKUP(TRIM(DATOS_FORMS!AT201),ESCALAS!$A$35:$B$41,2,0),"?"))</f>
        <v/>
      </c>
      <c r="AU201" s="22" t="str">
        <f>IF(DATOS_FORMS!AU201="","",IFERROR(VLOOKUP(TRIM(DATOS_FORMS!AU201),ESCALAS!$A$35:$B$41,2,0),"?"))</f>
        <v/>
      </c>
      <c r="AV201" s="22" t="str">
        <f>IF(DATOS_FORMS!AV201="","",IFERROR(VLOOKUP(TRIM(DATOS_FORMS!AV201),ESCALAS!$A$46:$B$49,2,0),"?"))</f>
        <v/>
      </c>
      <c r="AW201" s="22" t="str">
        <f>IF(DATOS_FORMS!AW201="","",IFERROR(VLOOKUP(TRIM(DATOS_FORMS!AW201),ESCALAS!$A$46:$B$49,2,0),"?"))</f>
        <v/>
      </c>
      <c r="AX201" s="22" t="str">
        <f>IF(DATOS_FORMS!AX201="","",IFERROR(VLOOKUP(TRIM(DATOS_FORMS!AX201),ESCALAS!$A$46:$B$49,2,0),"?"))</f>
        <v/>
      </c>
      <c r="AY201" s="22" t="str">
        <f>IF(DATOS_FORMS!AY201="","",IFERROR(VLOOKUP(TRIM(DATOS_FORMS!AY201),ESCALAS!$A$46:$B$49,2,0),"?"))</f>
        <v/>
      </c>
      <c r="AZ201" s="22" t="str">
        <f>IF(DATOS_FORMS!AZ201="","",IFERROR(VLOOKUP(TRIM(DATOS_FORMS!AZ201),ESCALAS!$A$46:$B$49,2,0),"?"))</f>
        <v/>
      </c>
      <c r="BA201" s="22" t="str">
        <f>IF(DATOS_FORMS!BA201="","",IFERROR(VLOOKUP(TRIM(DATOS_FORMS!BA201),ESCALAS!$A$46:$B$49,2,0),"?"))</f>
        <v/>
      </c>
      <c r="BB201" s="22" t="str">
        <f>IF(DATOS_FORMS!BB201="","",IFERROR(VLOOKUP(TRIM(DATOS_FORMS!BB201),ESCALAS!$A$46:$B$49,2,0),"?"))</f>
        <v/>
      </c>
      <c r="BC201" s="22" t="str">
        <f>IF(DATOS_FORMS!BC201="","",IFERROR(VLOOKUP(TRIM(DATOS_FORMS!BC201),ESCALAS!$A$46:$B$49,2,0),"?"))</f>
        <v/>
      </c>
      <c r="BD201" s="22" t="str">
        <f>IF(DATOS_FORMS!BD201="","",IFERROR(VLOOKUP(TRIM(DATOS_FORMS!BD201),ESCALAS!$A$46:$B$49,2,0),"?"))</f>
        <v/>
      </c>
      <c r="BE201" s="22" t="str">
        <f>IF(DATOS_FORMS!BE201="","",IFERROR(VLOOKUP(TRIM(DATOS_FORMS!BE201),ESCALAS!$A$46:$B$49,2,0),"?"))</f>
        <v/>
      </c>
      <c r="BF201" s="22" t="str">
        <f>IF(DATOS_FORMS!BF201="","",IFERROR(VLOOKUP(TRIM(DATOS_FORMS!BF201),ESCALAS!$A$46:$B$49,2,0),"?"))</f>
        <v/>
      </c>
      <c r="BG201" s="22" t="str">
        <f>IF(DATOS_FORMS!BG201="","",IFERROR(VLOOKUP(TRIM(DATOS_FORMS!BG201),ESCALAS!$A$46:$B$49,2,0),"?"))</f>
        <v/>
      </c>
      <c r="BH201" s="22" t="str">
        <f>IF(DATOS_FORMS!BH201="","",IFERROR(VLOOKUP(TRIM(DATOS_FORMS!BH201),ESCALAS!$A$46:$B$49,2,0),"?"))</f>
        <v/>
      </c>
      <c r="BI201" s="22" t="str">
        <f>IF(DATOS_FORMS!BI201="","",IFERROR(VLOOKUP(TRIM(DATOS_FORMS!BI201),ESCALAS!$A$46:$B$49,2,0),"?"))</f>
        <v/>
      </c>
      <c r="BJ201" s="22" t="str">
        <f>IF(DATOS_FORMS!BJ201="","",IFERROR(VLOOKUP(TRIM(DATOS_FORMS!BJ201),ESCALAS!$A$46:$B$49,2,0),"?"))</f>
        <v/>
      </c>
    </row>
    <row r="202" spans="1:62" x14ac:dyDescent="0.25">
      <c r="A202" s="22" t="str">
        <f>IF(DATOS_FORMS!B202="","",ROW()-1)</f>
        <v/>
      </c>
      <c r="B202" s="22" t="str">
        <f>IF(DATOS_FORMS!B202="","",IFERROR(VALUE(TRIM(DATOS_FORMS!B202)),IFERROR(VALUE(LEFT(TRIM(DATOS_FORMS!B202),FIND(" ",TRIM(DATOS_FORMS!B202)&amp;" ")-1)),"?")))</f>
        <v/>
      </c>
      <c r="C202" s="22" t="str">
        <f>IF(DATOS_FORMS!C202="","",IFERROR(VLOOKUP(TRIM(DATOS_FORMS!C202),ESCALAS!$A$54:$B$55,2,0),"?"))</f>
        <v/>
      </c>
      <c r="D202" s="22" t="str">
        <f>IF(DATOS_FORMS!D202="","",IFERROR(VLOOKUP(TRIM(DATOS_FORMS!D202),ESCALAS!$A$67:$B$68,2,0),"?"))</f>
        <v/>
      </c>
      <c r="E202" s="23" t="str">
        <f>IF(DATOS_FORMS!E202="","",DATOS_FORMS!E202)</f>
        <v/>
      </c>
      <c r="F202" s="23" t="str">
        <f>IF(DATOS_FORMS!F202="","",DATOS_FORMS!F202)</f>
        <v/>
      </c>
      <c r="G202" s="22" t="str">
        <f>IF(DATOS_FORMS!G202="","",IFERROR(VLOOKUP(TRIM(DATOS_FORMS!G202),ESCALAS!$A$60:$B$62,2,0),"?"))</f>
        <v/>
      </c>
      <c r="H202" s="23" t="str">
        <f>IF(DATOS_FORMS!H202="","",DATOS_FORMS!H202)</f>
        <v/>
      </c>
      <c r="I202" s="22" t="str">
        <f>IF(DATOS_FORMS!I202="","",IFERROR(VLOOKUP(TRIM(DATOS_FORMS!I202),ESCALAS!$A$60:$B$62,2,0),"?"))</f>
        <v/>
      </c>
      <c r="J202" s="22" t="str">
        <f>IF(DATOS_FORMS!J202="","",IFERROR(VLOOKUP(TRIM(DATOS_FORMS!J202),ESCALAS!$A$73:$B$86,2,0),7))</f>
        <v/>
      </c>
      <c r="K202" s="22" t="str">
        <f>IF(DATOS_FORMS!K202="","",IFERROR(VLOOKUP(TRIM(DATOS_FORMS!K202),ESCALAS!$A$6:$B$12,2,0),"?"))</f>
        <v/>
      </c>
      <c r="L202" s="22" t="str">
        <f>IF(DATOS_FORMS!L202="","",IFERROR(VLOOKUP(TRIM(DATOS_FORMS!L202),ESCALAS!$A$6:$B$12,2,0),"?"))</f>
        <v/>
      </c>
      <c r="M202" s="22" t="str">
        <f>IF(DATOS_FORMS!M202="","",IFERROR(VLOOKUP(TRIM(DATOS_FORMS!M202),ESCALAS!$A$6:$B$12,2,0),"?"))</f>
        <v/>
      </c>
      <c r="N202" s="22" t="str">
        <f>IF(DATOS_FORMS!N202="","",IFERROR(VLOOKUP(TRIM(DATOS_FORMS!N202),ESCALAS!$A$6:$B$12,2,0),"?"))</f>
        <v/>
      </c>
      <c r="O202" s="22" t="str">
        <f>IF(DATOS_FORMS!O202="","",IFERROR(VLOOKUP(TRIM(DATOS_FORMS!O202),ESCALAS!$A$6:$B$12,2,0),"?"))</f>
        <v/>
      </c>
      <c r="P202" s="22" t="str">
        <f>IF(DATOS_FORMS!P202="","",IFERROR(VLOOKUP(TRIM(DATOS_FORMS!P202),ESCALAS!$A$6:$B$12,2,0),"?"))</f>
        <v/>
      </c>
      <c r="Q202" s="22" t="str">
        <f>IF(DATOS_FORMS!Q202="","",IFERROR(VLOOKUP(TRIM(DATOS_FORMS!Q202),ESCALAS!$A$6:$B$12,2,0),"?"))</f>
        <v/>
      </c>
      <c r="R202" s="22" t="str">
        <f>IF(DATOS_FORMS!R202="","",IFERROR(VLOOKUP(TRIM(DATOS_FORMS!R202),ESCALAS!$A$6:$B$12,2,0),"?"))</f>
        <v/>
      </c>
      <c r="S202" s="22" t="str">
        <f>IF(DATOS_FORMS!S202="","",IFERROR(VLOOKUP(TRIM(DATOS_FORMS!S202),ESCALAS!$A$6:$B$12,2,0),"?"))</f>
        <v/>
      </c>
      <c r="T202" s="22" t="str">
        <f>IF(DATOS_FORMS!T202="","",IFERROR(VLOOKUP(TRIM(DATOS_FORMS!T202),ESCALAS!$A$6:$B$12,2,0),"?"))</f>
        <v/>
      </c>
      <c r="U202" s="22" t="str">
        <f>IF(DATOS_FORMS!U202="","",IFERROR(VLOOKUP(TRIM(DATOS_FORMS!U202),ESCALAS!$A$17:$B$20,2,0),"?"))</f>
        <v/>
      </c>
      <c r="V202" s="22" t="str">
        <f>IF(DATOS_FORMS!V202="","",IFERROR(VLOOKUP(TRIM(DATOS_FORMS!V202),ESCALAS!$A$17:$B$20,2,0),"?"))</f>
        <v/>
      </c>
      <c r="W202" s="22" t="str">
        <f>IF(DATOS_FORMS!W202="","",IFERROR(VLOOKUP(TRIM(DATOS_FORMS!W202),ESCALAS!$A$17:$B$20,2,0),"?"))</f>
        <v/>
      </c>
      <c r="X202" s="22" t="str">
        <f>IF(DATOS_FORMS!X202="","",IFERROR(VLOOKUP(TRIM(DATOS_FORMS!X202),ESCALAS!$A$17:$B$20,2,0),"?"))</f>
        <v/>
      </c>
      <c r="Y202" s="22" t="str">
        <f>IF(DATOS_FORMS!Y202="","",IFERROR(VLOOKUP(TRIM(DATOS_FORMS!Y202),ESCALAS!$A$17:$B$20,2,0),"?"))</f>
        <v/>
      </c>
      <c r="Z202" s="22" t="str">
        <f>IF(DATOS_FORMS!Z202="","",IFERROR(VLOOKUP(TRIM(DATOS_FORMS!Z202),ESCALAS!$A$17:$B$20,2,0),"?"))</f>
        <v/>
      </c>
      <c r="AA202" s="22" t="str">
        <f>IF(DATOS_FORMS!AA202="","",IFERROR(VLOOKUP(TRIM(DATOS_FORMS!AA202),ESCALAS!$A$17:$B$20,2,0),"?"))</f>
        <v/>
      </c>
      <c r="AB202" s="22" t="str">
        <f>IF(DATOS_FORMS!AB202="","",IFERROR(VLOOKUP(TRIM(DATOS_FORMS!AB202),ESCALAS!$A$17:$B$20,2,0),"?"))</f>
        <v/>
      </c>
      <c r="AC202" s="22" t="str">
        <f>IF(DATOS_FORMS!AC202="","",IFERROR(VLOOKUP(TRIM(DATOS_FORMS!AC202),ESCALAS!$A$25:$B$30,2,0),"?"))</f>
        <v/>
      </c>
      <c r="AD202" s="22" t="str">
        <f>IF(DATOS_FORMS!AD202="","",IFERROR(VLOOKUP(TRIM(DATOS_FORMS!AD202),ESCALAS!$A$25:$B$30,2,0),"?"))</f>
        <v/>
      </c>
      <c r="AE202" s="22" t="str">
        <f>IF(DATOS_FORMS!AE202="","",IFERROR(VLOOKUP(TRIM(DATOS_FORMS!AE202),ESCALAS!$A$25:$B$30,2,0),"?"))</f>
        <v/>
      </c>
      <c r="AF202" s="22" t="str">
        <f>IF(DATOS_FORMS!AF202="","",IFERROR(VLOOKUP(TRIM(DATOS_FORMS!AF202),ESCALAS!$A$25:$B$30,2,0),"?"))</f>
        <v/>
      </c>
      <c r="AG202" s="22" t="str">
        <f>IF(DATOS_FORMS!AG202="","",IFERROR(VLOOKUP(TRIM(DATOS_FORMS!AG202),ESCALAS!$A$25:$B$30,2,0),"?"))</f>
        <v/>
      </c>
      <c r="AH202" s="22" t="str">
        <f>IF(DATOS_FORMS!AH202="","",IFERROR(VLOOKUP(TRIM(DATOS_FORMS!AH202),ESCALAS!$A$25:$B$30,2,0),"?"))</f>
        <v/>
      </c>
      <c r="AI202" s="22" t="str">
        <f>IF(DATOS_FORMS!AI202="","",IFERROR(VLOOKUP(TRIM(DATOS_FORMS!AI202),ESCALAS!$A$25:$B$30,2,0),"?"))</f>
        <v/>
      </c>
      <c r="AJ202" s="22" t="str">
        <f>IF(DATOS_FORMS!AJ202="","",IFERROR(VLOOKUP(TRIM(DATOS_FORMS!AJ202),ESCALAS!$A$25:$B$30,2,0),"?"))</f>
        <v/>
      </c>
      <c r="AK202" s="22" t="str">
        <f>IF(DATOS_FORMS!AK202="","",IFERROR(VLOOKUP(TRIM(DATOS_FORMS!AK202),ESCALAS!$A$25:$B$30,2,0),"?"))</f>
        <v/>
      </c>
      <c r="AL202" s="22" t="str">
        <f>IF(DATOS_FORMS!AL202="","",IFERROR(VLOOKUP(TRIM(DATOS_FORMS!AL202),ESCALAS!$A$25:$B$30,2,0),"?"))</f>
        <v/>
      </c>
      <c r="AM202" s="22" t="str">
        <f>IF(DATOS_FORMS!AM202="","",IFERROR(VLOOKUP(TRIM(DATOS_FORMS!AM202),ESCALAS!$A$35:$B$41,2,0),"?"))</f>
        <v/>
      </c>
      <c r="AN202" s="22" t="str">
        <f>IF(DATOS_FORMS!AN202="","",IFERROR(VLOOKUP(TRIM(DATOS_FORMS!AN202),ESCALAS!$A$35:$B$41,2,0),"?"))</f>
        <v/>
      </c>
      <c r="AO202" s="22" t="str">
        <f>IF(DATOS_FORMS!AO202="","",IFERROR(VLOOKUP(TRIM(DATOS_FORMS!AO202),ESCALAS!$A$35:$B$41,2,0),"?"))</f>
        <v/>
      </c>
      <c r="AP202" s="22" t="str">
        <f>IF(DATOS_FORMS!AP202="","",IFERROR(VLOOKUP(TRIM(DATOS_FORMS!AP202),ESCALAS!$A$35:$B$41,2,0),"?"))</f>
        <v/>
      </c>
      <c r="AQ202" s="22" t="str">
        <f>IF(DATOS_FORMS!AQ202="","",IFERROR(VLOOKUP(TRIM(DATOS_FORMS!AQ202),ESCALAS!$A$35:$B$41,2,0),"?"))</f>
        <v/>
      </c>
      <c r="AR202" s="22" t="str">
        <f>IF(DATOS_FORMS!AR202="","",IFERROR(VLOOKUP(TRIM(DATOS_FORMS!AR202),ESCALAS!$A$35:$B$41,2,0),"?"))</f>
        <v/>
      </c>
      <c r="AS202" s="22" t="str">
        <f>IF(DATOS_FORMS!AS202="","",IFERROR(VLOOKUP(TRIM(DATOS_FORMS!AS202),ESCALAS!$A$35:$B$41,2,0),"?"))</f>
        <v/>
      </c>
      <c r="AT202" s="22" t="str">
        <f>IF(DATOS_FORMS!AT202="","",IFERROR(VLOOKUP(TRIM(DATOS_FORMS!AT202),ESCALAS!$A$35:$B$41,2,0),"?"))</f>
        <v/>
      </c>
      <c r="AU202" s="22" t="str">
        <f>IF(DATOS_FORMS!AU202="","",IFERROR(VLOOKUP(TRIM(DATOS_FORMS!AU202),ESCALAS!$A$35:$B$41,2,0),"?"))</f>
        <v/>
      </c>
      <c r="AV202" s="22" t="str">
        <f>IF(DATOS_FORMS!AV202="","",IFERROR(VLOOKUP(TRIM(DATOS_FORMS!AV202),ESCALAS!$A$46:$B$49,2,0),"?"))</f>
        <v/>
      </c>
      <c r="AW202" s="22" t="str">
        <f>IF(DATOS_FORMS!AW202="","",IFERROR(VLOOKUP(TRIM(DATOS_FORMS!AW202),ESCALAS!$A$46:$B$49,2,0),"?"))</f>
        <v/>
      </c>
      <c r="AX202" s="22" t="str">
        <f>IF(DATOS_FORMS!AX202="","",IFERROR(VLOOKUP(TRIM(DATOS_FORMS!AX202),ESCALAS!$A$46:$B$49,2,0),"?"))</f>
        <v/>
      </c>
      <c r="AY202" s="22" t="str">
        <f>IF(DATOS_FORMS!AY202="","",IFERROR(VLOOKUP(TRIM(DATOS_FORMS!AY202),ESCALAS!$A$46:$B$49,2,0),"?"))</f>
        <v/>
      </c>
      <c r="AZ202" s="22" t="str">
        <f>IF(DATOS_FORMS!AZ202="","",IFERROR(VLOOKUP(TRIM(DATOS_FORMS!AZ202),ESCALAS!$A$46:$B$49,2,0),"?"))</f>
        <v/>
      </c>
      <c r="BA202" s="22" t="str">
        <f>IF(DATOS_FORMS!BA202="","",IFERROR(VLOOKUP(TRIM(DATOS_FORMS!BA202),ESCALAS!$A$46:$B$49,2,0),"?"))</f>
        <v/>
      </c>
      <c r="BB202" s="22" t="str">
        <f>IF(DATOS_FORMS!BB202="","",IFERROR(VLOOKUP(TRIM(DATOS_FORMS!BB202),ESCALAS!$A$46:$B$49,2,0),"?"))</f>
        <v/>
      </c>
      <c r="BC202" s="22" t="str">
        <f>IF(DATOS_FORMS!BC202="","",IFERROR(VLOOKUP(TRIM(DATOS_FORMS!BC202),ESCALAS!$A$46:$B$49,2,0),"?"))</f>
        <v/>
      </c>
      <c r="BD202" s="22" t="str">
        <f>IF(DATOS_FORMS!BD202="","",IFERROR(VLOOKUP(TRIM(DATOS_FORMS!BD202),ESCALAS!$A$46:$B$49,2,0),"?"))</f>
        <v/>
      </c>
      <c r="BE202" s="22" t="str">
        <f>IF(DATOS_FORMS!BE202="","",IFERROR(VLOOKUP(TRIM(DATOS_FORMS!BE202),ESCALAS!$A$46:$B$49,2,0),"?"))</f>
        <v/>
      </c>
      <c r="BF202" s="22" t="str">
        <f>IF(DATOS_FORMS!BF202="","",IFERROR(VLOOKUP(TRIM(DATOS_FORMS!BF202),ESCALAS!$A$46:$B$49,2,0),"?"))</f>
        <v/>
      </c>
      <c r="BG202" s="22" t="str">
        <f>IF(DATOS_FORMS!BG202="","",IFERROR(VLOOKUP(TRIM(DATOS_FORMS!BG202),ESCALAS!$A$46:$B$49,2,0),"?"))</f>
        <v/>
      </c>
      <c r="BH202" s="22" t="str">
        <f>IF(DATOS_FORMS!BH202="","",IFERROR(VLOOKUP(TRIM(DATOS_FORMS!BH202),ESCALAS!$A$46:$B$49,2,0),"?"))</f>
        <v/>
      </c>
      <c r="BI202" s="22" t="str">
        <f>IF(DATOS_FORMS!BI202="","",IFERROR(VLOOKUP(TRIM(DATOS_FORMS!BI202),ESCALAS!$A$46:$B$49,2,0),"?"))</f>
        <v/>
      </c>
      <c r="BJ202" s="22" t="str">
        <f>IF(DATOS_FORMS!BJ202="","",IFERROR(VLOOKUP(TRIM(DATOS_FORMS!BJ202),ESCALAS!$A$46:$B$49,2,0),"?"))</f>
        <v/>
      </c>
    </row>
    <row r="203" spans="1:62" x14ac:dyDescent="0.25">
      <c r="A203" s="22" t="str">
        <f>IF(DATOS_FORMS!B203="","",ROW()-1)</f>
        <v/>
      </c>
      <c r="B203" s="22" t="str">
        <f>IF(DATOS_FORMS!B203="","",IFERROR(VALUE(TRIM(DATOS_FORMS!B203)),IFERROR(VALUE(LEFT(TRIM(DATOS_FORMS!B203),FIND(" ",TRIM(DATOS_FORMS!B203)&amp;" ")-1)),"?")))</f>
        <v/>
      </c>
      <c r="C203" s="22" t="str">
        <f>IF(DATOS_FORMS!C203="","",IFERROR(VLOOKUP(TRIM(DATOS_FORMS!C203),ESCALAS!$A$54:$B$55,2,0),"?"))</f>
        <v/>
      </c>
      <c r="D203" s="22" t="str">
        <f>IF(DATOS_FORMS!D203="","",IFERROR(VLOOKUP(TRIM(DATOS_FORMS!D203),ESCALAS!$A$67:$B$68,2,0),"?"))</f>
        <v/>
      </c>
      <c r="E203" s="23" t="str">
        <f>IF(DATOS_FORMS!E203="","",DATOS_FORMS!E203)</f>
        <v/>
      </c>
      <c r="F203" s="23" t="str">
        <f>IF(DATOS_FORMS!F203="","",DATOS_FORMS!F203)</f>
        <v/>
      </c>
      <c r="G203" s="22" t="str">
        <f>IF(DATOS_FORMS!G203="","",IFERROR(VLOOKUP(TRIM(DATOS_FORMS!G203),ESCALAS!$A$60:$B$62,2,0),"?"))</f>
        <v/>
      </c>
      <c r="H203" s="23" t="str">
        <f>IF(DATOS_FORMS!H203="","",DATOS_FORMS!H203)</f>
        <v/>
      </c>
      <c r="I203" s="22" t="str">
        <f>IF(DATOS_FORMS!I203="","",IFERROR(VLOOKUP(TRIM(DATOS_FORMS!I203),ESCALAS!$A$60:$B$62,2,0),"?"))</f>
        <v/>
      </c>
      <c r="J203" s="22" t="str">
        <f>IF(DATOS_FORMS!J203="","",IFERROR(VLOOKUP(TRIM(DATOS_FORMS!J203),ESCALAS!$A$73:$B$86,2,0),7))</f>
        <v/>
      </c>
      <c r="K203" s="22" t="str">
        <f>IF(DATOS_FORMS!K203="","",IFERROR(VLOOKUP(TRIM(DATOS_FORMS!K203),ESCALAS!$A$6:$B$12,2,0),"?"))</f>
        <v/>
      </c>
      <c r="L203" s="22" t="str">
        <f>IF(DATOS_FORMS!L203="","",IFERROR(VLOOKUP(TRIM(DATOS_FORMS!L203),ESCALAS!$A$6:$B$12,2,0),"?"))</f>
        <v/>
      </c>
      <c r="M203" s="22" t="str">
        <f>IF(DATOS_FORMS!M203="","",IFERROR(VLOOKUP(TRIM(DATOS_FORMS!M203),ESCALAS!$A$6:$B$12,2,0),"?"))</f>
        <v/>
      </c>
      <c r="N203" s="22" t="str">
        <f>IF(DATOS_FORMS!N203="","",IFERROR(VLOOKUP(TRIM(DATOS_FORMS!N203),ESCALAS!$A$6:$B$12,2,0),"?"))</f>
        <v/>
      </c>
      <c r="O203" s="22" t="str">
        <f>IF(DATOS_FORMS!O203="","",IFERROR(VLOOKUP(TRIM(DATOS_FORMS!O203),ESCALAS!$A$6:$B$12,2,0),"?"))</f>
        <v/>
      </c>
      <c r="P203" s="22" t="str">
        <f>IF(DATOS_FORMS!P203="","",IFERROR(VLOOKUP(TRIM(DATOS_FORMS!P203),ESCALAS!$A$6:$B$12,2,0),"?"))</f>
        <v/>
      </c>
      <c r="Q203" s="22" t="str">
        <f>IF(DATOS_FORMS!Q203="","",IFERROR(VLOOKUP(TRIM(DATOS_FORMS!Q203),ESCALAS!$A$6:$B$12,2,0),"?"))</f>
        <v/>
      </c>
      <c r="R203" s="22" t="str">
        <f>IF(DATOS_FORMS!R203="","",IFERROR(VLOOKUP(TRIM(DATOS_FORMS!R203),ESCALAS!$A$6:$B$12,2,0),"?"))</f>
        <v/>
      </c>
      <c r="S203" s="22" t="str">
        <f>IF(DATOS_FORMS!S203="","",IFERROR(VLOOKUP(TRIM(DATOS_FORMS!S203),ESCALAS!$A$6:$B$12,2,0),"?"))</f>
        <v/>
      </c>
      <c r="T203" s="22" t="str">
        <f>IF(DATOS_FORMS!T203="","",IFERROR(VLOOKUP(TRIM(DATOS_FORMS!T203),ESCALAS!$A$6:$B$12,2,0),"?"))</f>
        <v/>
      </c>
      <c r="U203" s="22" t="str">
        <f>IF(DATOS_FORMS!U203="","",IFERROR(VLOOKUP(TRIM(DATOS_FORMS!U203),ESCALAS!$A$17:$B$20,2,0),"?"))</f>
        <v/>
      </c>
      <c r="V203" s="22" t="str">
        <f>IF(DATOS_FORMS!V203="","",IFERROR(VLOOKUP(TRIM(DATOS_FORMS!V203),ESCALAS!$A$17:$B$20,2,0),"?"))</f>
        <v/>
      </c>
      <c r="W203" s="22" t="str">
        <f>IF(DATOS_FORMS!W203="","",IFERROR(VLOOKUP(TRIM(DATOS_FORMS!W203),ESCALAS!$A$17:$B$20,2,0),"?"))</f>
        <v/>
      </c>
      <c r="X203" s="22" t="str">
        <f>IF(DATOS_FORMS!X203="","",IFERROR(VLOOKUP(TRIM(DATOS_FORMS!X203),ESCALAS!$A$17:$B$20,2,0),"?"))</f>
        <v/>
      </c>
      <c r="Y203" s="22" t="str">
        <f>IF(DATOS_FORMS!Y203="","",IFERROR(VLOOKUP(TRIM(DATOS_FORMS!Y203),ESCALAS!$A$17:$B$20,2,0),"?"))</f>
        <v/>
      </c>
      <c r="Z203" s="22" t="str">
        <f>IF(DATOS_FORMS!Z203="","",IFERROR(VLOOKUP(TRIM(DATOS_FORMS!Z203),ESCALAS!$A$17:$B$20,2,0),"?"))</f>
        <v/>
      </c>
      <c r="AA203" s="22" t="str">
        <f>IF(DATOS_FORMS!AA203="","",IFERROR(VLOOKUP(TRIM(DATOS_FORMS!AA203),ESCALAS!$A$17:$B$20,2,0),"?"))</f>
        <v/>
      </c>
      <c r="AB203" s="22" t="str">
        <f>IF(DATOS_FORMS!AB203="","",IFERROR(VLOOKUP(TRIM(DATOS_FORMS!AB203),ESCALAS!$A$17:$B$20,2,0),"?"))</f>
        <v/>
      </c>
      <c r="AC203" s="22" t="str">
        <f>IF(DATOS_FORMS!AC203="","",IFERROR(VLOOKUP(TRIM(DATOS_FORMS!AC203),ESCALAS!$A$25:$B$30,2,0),"?"))</f>
        <v/>
      </c>
      <c r="AD203" s="22" t="str">
        <f>IF(DATOS_FORMS!AD203="","",IFERROR(VLOOKUP(TRIM(DATOS_FORMS!AD203),ESCALAS!$A$25:$B$30,2,0),"?"))</f>
        <v/>
      </c>
      <c r="AE203" s="22" t="str">
        <f>IF(DATOS_FORMS!AE203="","",IFERROR(VLOOKUP(TRIM(DATOS_FORMS!AE203),ESCALAS!$A$25:$B$30,2,0),"?"))</f>
        <v/>
      </c>
      <c r="AF203" s="22" t="str">
        <f>IF(DATOS_FORMS!AF203="","",IFERROR(VLOOKUP(TRIM(DATOS_FORMS!AF203),ESCALAS!$A$25:$B$30,2,0),"?"))</f>
        <v/>
      </c>
      <c r="AG203" s="22" t="str">
        <f>IF(DATOS_FORMS!AG203="","",IFERROR(VLOOKUP(TRIM(DATOS_FORMS!AG203),ESCALAS!$A$25:$B$30,2,0),"?"))</f>
        <v/>
      </c>
      <c r="AH203" s="22" t="str">
        <f>IF(DATOS_FORMS!AH203="","",IFERROR(VLOOKUP(TRIM(DATOS_FORMS!AH203),ESCALAS!$A$25:$B$30,2,0),"?"))</f>
        <v/>
      </c>
      <c r="AI203" s="22" t="str">
        <f>IF(DATOS_FORMS!AI203="","",IFERROR(VLOOKUP(TRIM(DATOS_FORMS!AI203),ESCALAS!$A$25:$B$30,2,0),"?"))</f>
        <v/>
      </c>
      <c r="AJ203" s="22" t="str">
        <f>IF(DATOS_FORMS!AJ203="","",IFERROR(VLOOKUP(TRIM(DATOS_FORMS!AJ203),ESCALAS!$A$25:$B$30,2,0),"?"))</f>
        <v/>
      </c>
      <c r="AK203" s="22" t="str">
        <f>IF(DATOS_FORMS!AK203="","",IFERROR(VLOOKUP(TRIM(DATOS_FORMS!AK203),ESCALAS!$A$25:$B$30,2,0),"?"))</f>
        <v/>
      </c>
      <c r="AL203" s="22" t="str">
        <f>IF(DATOS_FORMS!AL203="","",IFERROR(VLOOKUP(TRIM(DATOS_FORMS!AL203),ESCALAS!$A$25:$B$30,2,0),"?"))</f>
        <v/>
      </c>
      <c r="AM203" s="22" t="str">
        <f>IF(DATOS_FORMS!AM203="","",IFERROR(VLOOKUP(TRIM(DATOS_FORMS!AM203),ESCALAS!$A$35:$B$41,2,0),"?"))</f>
        <v/>
      </c>
      <c r="AN203" s="22" t="str">
        <f>IF(DATOS_FORMS!AN203="","",IFERROR(VLOOKUP(TRIM(DATOS_FORMS!AN203),ESCALAS!$A$35:$B$41,2,0),"?"))</f>
        <v/>
      </c>
      <c r="AO203" s="22" t="str">
        <f>IF(DATOS_FORMS!AO203="","",IFERROR(VLOOKUP(TRIM(DATOS_FORMS!AO203),ESCALAS!$A$35:$B$41,2,0),"?"))</f>
        <v/>
      </c>
      <c r="AP203" s="22" t="str">
        <f>IF(DATOS_FORMS!AP203="","",IFERROR(VLOOKUP(TRIM(DATOS_FORMS!AP203),ESCALAS!$A$35:$B$41,2,0),"?"))</f>
        <v/>
      </c>
      <c r="AQ203" s="22" t="str">
        <f>IF(DATOS_FORMS!AQ203="","",IFERROR(VLOOKUP(TRIM(DATOS_FORMS!AQ203),ESCALAS!$A$35:$B$41,2,0),"?"))</f>
        <v/>
      </c>
      <c r="AR203" s="22" t="str">
        <f>IF(DATOS_FORMS!AR203="","",IFERROR(VLOOKUP(TRIM(DATOS_FORMS!AR203),ESCALAS!$A$35:$B$41,2,0),"?"))</f>
        <v/>
      </c>
      <c r="AS203" s="22" t="str">
        <f>IF(DATOS_FORMS!AS203="","",IFERROR(VLOOKUP(TRIM(DATOS_FORMS!AS203),ESCALAS!$A$35:$B$41,2,0),"?"))</f>
        <v/>
      </c>
      <c r="AT203" s="22" t="str">
        <f>IF(DATOS_FORMS!AT203="","",IFERROR(VLOOKUP(TRIM(DATOS_FORMS!AT203),ESCALAS!$A$35:$B$41,2,0),"?"))</f>
        <v/>
      </c>
      <c r="AU203" s="22" t="str">
        <f>IF(DATOS_FORMS!AU203="","",IFERROR(VLOOKUP(TRIM(DATOS_FORMS!AU203),ESCALAS!$A$35:$B$41,2,0),"?"))</f>
        <v/>
      </c>
      <c r="AV203" s="22" t="str">
        <f>IF(DATOS_FORMS!AV203="","",IFERROR(VLOOKUP(TRIM(DATOS_FORMS!AV203),ESCALAS!$A$46:$B$49,2,0),"?"))</f>
        <v/>
      </c>
      <c r="AW203" s="22" t="str">
        <f>IF(DATOS_FORMS!AW203="","",IFERROR(VLOOKUP(TRIM(DATOS_FORMS!AW203),ESCALAS!$A$46:$B$49,2,0),"?"))</f>
        <v/>
      </c>
      <c r="AX203" s="22" t="str">
        <f>IF(DATOS_FORMS!AX203="","",IFERROR(VLOOKUP(TRIM(DATOS_FORMS!AX203),ESCALAS!$A$46:$B$49,2,0),"?"))</f>
        <v/>
      </c>
      <c r="AY203" s="22" t="str">
        <f>IF(DATOS_FORMS!AY203="","",IFERROR(VLOOKUP(TRIM(DATOS_FORMS!AY203),ESCALAS!$A$46:$B$49,2,0),"?"))</f>
        <v/>
      </c>
      <c r="AZ203" s="22" t="str">
        <f>IF(DATOS_FORMS!AZ203="","",IFERROR(VLOOKUP(TRIM(DATOS_FORMS!AZ203),ESCALAS!$A$46:$B$49,2,0),"?"))</f>
        <v/>
      </c>
      <c r="BA203" s="22" t="str">
        <f>IF(DATOS_FORMS!BA203="","",IFERROR(VLOOKUP(TRIM(DATOS_FORMS!BA203),ESCALAS!$A$46:$B$49,2,0),"?"))</f>
        <v/>
      </c>
      <c r="BB203" s="22" t="str">
        <f>IF(DATOS_FORMS!BB203="","",IFERROR(VLOOKUP(TRIM(DATOS_FORMS!BB203),ESCALAS!$A$46:$B$49,2,0),"?"))</f>
        <v/>
      </c>
      <c r="BC203" s="22" t="str">
        <f>IF(DATOS_FORMS!BC203="","",IFERROR(VLOOKUP(TRIM(DATOS_FORMS!BC203),ESCALAS!$A$46:$B$49,2,0),"?"))</f>
        <v/>
      </c>
      <c r="BD203" s="22" t="str">
        <f>IF(DATOS_FORMS!BD203="","",IFERROR(VLOOKUP(TRIM(DATOS_FORMS!BD203),ESCALAS!$A$46:$B$49,2,0),"?"))</f>
        <v/>
      </c>
      <c r="BE203" s="22" t="str">
        <f>IF(DATOS_FORMS!BE203="","",IFERROR(VLOOKUP(TRIM(DATOS_FORMS!BE203),ESCALAS!$A$46:$B$49,2,0),"?"))</f>
        <v/>
      </c>
      <c r="BF203" s="22" t="str">
        <f>IF(DATOS_FORMS!BF203="","",IFERROR(VLOOKUP(TRIM(DATOS_FORMS!BF203),ESCALAS!$A$46:$B$49,2,0),"?"))</f>
        <v/>
      </c>
      <c r="BG203" s="22" t="str">
        <f>IF(DATOS_FORMS!BG203="","",IFERROR(VLOOKUP(TRIM(DATOS_FORMS!BG203),ESCALAS!$A$46:$B$49,2,0),"?"))</f>
        <v/>
      </c>
      <c r="BH203" s="22" t="str">
        <f>IF(DATOS_FORMS!BH203="","",IFERROR(VLOOKUP(TRIM(DATOS_FORMS!BH203),ESCALAS!$A$46:$B$49,2,0),"?"))</f>
        <v/>
      </c>
      <c r="BI203" s="22" t="str">
        <f>IF(DATOS_FORMS!BI203="","",IFERROR(VLOOKUP(TRIM(DATOS_FORMS!BI203),ESCALAS!$A$46:$B$49,2,0),"?"))</f>
        <v/>
      </c>
      <c r="BJ203" s="22" t="str">
        <f>IF(DATOS_FORMS!BJ203="","",IFERROR(VLOOKUP(TRIM(DATOS_FORMS!BJ203),ESCALAS!$A$46:$B$49,2,0),"?"))</f>
        <v/>
      </c>
    </row>
    <row r="204" spans="1:62" x14ac:dyDescent="0.25">
      <c r="A204" s="22" t="str">
        <f>IF(DATOS_FORMS!B204="","",ROW()-1)</f>
        <v/>
      </c>
      <c r="B204" s="22" t="str">
        <f>IF(DATOS_FORMS!B204="","",IFERROR(VALUE(TRIM(DATOS_FORMS!B204)),IFERROR(VALUE(LEFT(TRIM(DATOS_FORMS!B204),FIND(" ",TRIM(DATOS_FORMS!B204)&amp;" ")-1)),"?")))</f>
        <v/>
      </c>
      <c r="C204" s="22" t="str">
        <f>IF(DATOS_FORMS!C204="","",IFERROR(VLOOKUP(TRIM(DATOS_FORMS!C204),ESCALAS!$A$54:$B$55,2,0),"?"))</f>
        <v/>
      </c>
      <c r="D204" s="22" t="str">
        <f>IF(DATOS_FORMS!D204="","",IFERROR(VLOOKUP(TRIM(DATOS_FORMS!D204),ESCALAS!$A$67:$B$68,2,0),"?"))</f>
        <v/>
      </c>
      <c r="E204" s="23" t="str">
        <f>IF(DATOS_FORMS!E204="","",DATOS_FORMS!E204)</f>
        <v/>
      </c>
      <c r="F204" s="23" t="str">
        <f>IF(DATOS_FORMS!F204="","",DATOS_FORMS!F204)</f>
        <v/>
      </c>
      <c r="G204" s="22" t="str">
        <f>IF(DATOS_FORMS!G204="","",IFERROR(VLOOKUP(TRIM(DATOS_FORMS!G204),ESCALAS!$A$60:$B$62,2,0),"?"))</f>
        <v/>
      </c>
      <c r="H204" s="23" t="str">
        <f>IF(DATOS_FORMS!H204="","",DATOS_FORMS!H204)</f>
        <v/>
      </c>
      <c r="I204" s="22" t="str">
        <f>IF(DATOS_FORMS!I204="","",IFERROR(VLOOKUP(TRIM(DATOS_FORMS!I204),ESCALAS!$A$60:$B$62,2,0),"?"))</f>
        <v/>
      </c>
      <c r="J204" s="22" t="str">
        <f>IF(DATOS_FORMS!J204="","",IFERROR(VLOOKUP(TRIM(DATOS_FORMS!J204),ESCALAS!$A$73:$B$86,2,0),7))</f>
        <v/>
      </c>
      <c r="K204" s="22" t="str">
        <f>IF(DATOS_FORMS!K204="","",IFERROR(VLOOKUP(TRIM(DATOS_FORMS!K204),ESCALAS!$A$6:$B$12,2,0),"?"))</f>
        <v/>
      </c>
      <c r="L204" s="22" t="str">
        <f>IF(DATOS_FORMS!L204="","",IFERROR(VLOOKUP(TRIM(DATOS_FORMS!L204),ESCALAS!$A$6:$B$12,2,0),"?"))</f>
        <v/>
      </c>
      <c r="M204" s="22" t="str">
        <f>IF(DATOS_FORMS!M204="","",IFERROR(VLOOKUP(TRIM(DATOS_FORMS!M204),ESCALAS!$A$6:$B$12,2,0),"?"))</f>
        <v/>
      </c>
      <c r="N204" s="22" t="str">
        <f>IF(DATOS_FORMS!N204="","",IFERROR(VLOOKUP(TRIM(DATOS_FORMS!N204),ESCALAS!$A$6:$B$12,2,0),"?"))</f>
        <v/>
      </c>
      <c r="O204" s="22" t="str">
        <f>IF(DATOS_FORMS!O204="","",IFERROR(VLOOKUP(TRIM(DATOS_FORMS!O204),ESCALAS!$A$6:$B$12,2,0),"?"))</f>
        <v/>
      </c>
      <c r="P204" s="22" t="str">
        <f>IF(DATOS_FORMS!P204="","",IFERROR(VLOOKUP(TRIM(DATOS_FORMS!P204),ESCALAS!$A$6:$B$12,2,0),"?"))</f>
        <v/>
      </c>
      <c r="Q204" s="22" t="str">
        <f>IF(DATOS_FORMS!Q204="","",IFERROR(VLOOKUP(TRIM(DATOS_FORMS!Q204),ESCALAS!$A$6:$B$12,2,0),"?"))</f>
        <v/>
      </c>
      <c r="R204" s="22" t="str">
        <f>IF(DATOS_FORMS!R204="","",IFERROR(VLOOKUP(TRIM(DATOS_FORMS!R204),ESCALAS!$A$6:$B$12,2,0),"?"))</f>
        <v/>
      </c>
      <c r="S204" s="22" t="str">
        <f>IF(DATOS_FORMS!S204="","",IFERROR(VLOOKUP(TRIM(DATOS_FORMS!S204),ESCALAS!$A$6:$B$12,2,0),"?"))</f>
        <v/>
      </c>
      <c r="T204" s="22" t="str">
        <f>IF(DATOS_FORMS!T204="","",IFERROR(VLOOKUP(TRIM(DATOS_FORMS!T204),ESCALAS!$A$6:$B$12,2,0),"?"))</f>
        <v/>
      </c>
      <c r="U204" s="22" t="str">
        <f>IF(DATOS_FORMS!U204="","",IFERROR(VLOOKUP(TRIM(DATOS_FORMS!U204),ESCALAS!$A$17:$B$20,2,0),"?"))</f>
        <v/>
      </c>
      <c r="V204" s="22" t="str">
        <f>IF(DATOS_FORMS!V204="","",IFERROR(VLOOKUP(TRIM(DATOS_FORMS!V204),ESCALAS!$A$17:$B$20,2,0),"?"))</f>
        <v/>
      </c>
      <c r="W204" s="22" t="str">
        <f>IF(DATOS_FORMS!W204="","",IFERROR(VLOOKUP(TRIM(DATOS_FORMS!W204),ESCALAS!$A$17:$B$20,2,0),"?"))</f>
        <v/>
      </c>
      <c r="X204" s="22" t="str">
        <f>IF(DATOS_FORMS!X204="","",IFERROR(VLOOKUP(TRIM(DATOS_FORMS!X204),ESCALAS!$A$17:$B$20,2,0),"?"))</f>
        <v/>
      </c>
      <c r="Y204" s="22" t="str">
        <f>IF(DATOS_FORMS!Y204="","",IFERROR(VLOOKUP(TRIM(DATOS_FORMS!Y204),ESCALAS!$A$17:$B$20,2,0),"?"))</f>
        <v/>
      </c>
      <c r="Z204" s="22" t="str">
        <f>IF(DATOS_FORMS!Z204="","",IFERROR(VLOOKUP(TRIM(DATOS_FORMS!Z204),ESCALAS!$A$17:$B$20,2,0),"?"))</f>
        <v/>
      </c>
      <c r="AA204" s="22" t="str">
        <f>IF(DATOS_FORMS!AA204="","",IFERROR(VLOOKUP(TRIM(DATOS_FORMS!AA204),ESCALAS!$A$17:$B$20,2,0),"?"))</f>
        <v/>
      </c>
      <c r="AB204" s="22" t="str">
        <f>IF(DATOS_FORMS!AB204="","",IFERROR(VLOOKUP(TRIM(DATOS_FORMS!AB204),ESCALAS!$A$17:$B$20,2,0),"?"))</f>
        <v/>
      </c>
      <c r="AC204" s="22" t="str">
        <f>IF(DATOS_FORMS!AC204="","",IFERROR(VLOOKUP(TRIM(DATOS_FORMS!AC204),ESCALAS!$A$25:$B$30,2,0),"?"))</f>
        <v/>
      </c>
      <c r="AD204" s="22" t="str">
        <f>IF(DATOS_FORMS!AD204="","",IFERROR(VLOOKUP(TRIM(DATOS_FORMS!AD204),ESCALAS!$A$25:$B$30,2,0),"?"))</f>
        <v/>
      </c>
      <c r="AE204" s="22" t="str">
        <f>IF(DATOS_FORMS!AE204="","",IFERROR(VLOOKUP(TRIM(DATOS_FORMS!AE204),ESCALAS!$A$25:$B$30,2,0),"?"))</f>
        <v/>
      </c>
      <c r="AF204" s="22" t="str">
        <f>IF(DATOS_FORMS!AF204="","",IFERROR(VLOOKUP(TRIM(DATOS_FORMS!AF204),ESCALAS!$A$25:$B$30,2,0),"?"))</f>
        <v/>
      </c>
      <c r="AG204" s="22" t="str">
        <f>IF(DATOS_FORMS!AG204="","",IFERROR(VLOOKUP(TRIM(DATOS_FORMS!AG204),ESCALAS!$A$25:$B$30,2,0),"?"))</f>
        <v/>
      </c>
      <c r="AH204" s="22" t="str">
        <f>IF(DATOS_FORMS!AH204="","",IFERROR(VLOOKUP(TRIM(DATOS_FORMS!AH204),ESCALAS!$A$25:$B$30,2,0),"?"))</f>
        <v/>
      </c>
      <c r="AI204" s="22" t="str">
        <f>IF(DATOS_FORMS!AI204="","",IFERROR(VLOOKUP(TRIM(DATOS_FORMS!AI204),ESCALAS!$A$25:$B$30,2,0),"?"))</f>
        <v/>
      </c>
      <c r="AJ204" s="22" t="str">
        <f>IF(DATOS_FORMS!AJ204="","",IFERROR(VLOOKUP(TRIM(DATOS_FORMS!AJ204),ESCALAS!$A$25:$B$30,2,0),"?"))</f>
        <v/>
      </c>
      <c r="AK204" s="22" t="str">
        <f>IF(DATOS_FORMS!AK204="","",IFERROR(VLOOKUP(TRIM(DATOS_FORMS!AK204),ESCALAS!$A$25:$B$30,2,0),"?"))</f>
        <v/>
      </c>
      <c r="AL204" s="22" t="str">
        <f>IF(DATOS_FORMS!AL204="","",IFERROR(VLOOKUP(TRIM(DATOS_FORMS!AL204),ESCALAS!$A$25:$B$30,2,0),"?"))</f>
        <v/>
      </c>
      <c r="AM204" s="22" t="str">
        <f>IF(DATOS_FORMS!AM204="","",IFERROR(VLOOKUP(TRIM(DATOS_FORMS!AM204),ESCALAS!$A$35:$B$41,2,0),"?"))</f>
        <v/>
      </c>
      <c r="AN204" s="22" t="str">
        <f>IF(DATOS_FORMS!AN204="","",IFERROR(VLOOKUP(TRIM(DATOS_FORMS!AN204),ESCALAS!$A$35:$B$41,2,0),"?"))</f>
        <v/>
      </c>
      <c r="AO204" s="22" t="str">
        <f>IF(DATOS_FORMS!AO204="","",IFERROR(VLOOKUP(TRIM(DATOS_FORMS!AO204),ESCALAS!$A$35:$B$41,2,0),"?"))</f>
        <v/>
      </c>
      <c r="AP204" s="22" t="str">
        <f>IF(DATOS_FORMS!AP204="","",IFERROR(VLOOKUP(TRIM(DATOS_FORMS!AP204),ESCALAS!$A$35:$B$41,2,0),"?"))</f>
        <v/>
      </c>
      <c r="AQ204" s="22" t="str">
        <f>IF(DATOS_FORMS!AQ204="","",IFERROR(VLOOKUP(TRIM(DATOS_FORMS!AQ204),ESCALAS!$A$35:$B$41,2,0),"?"))</f>
        <v/>
      </c>
      <c r="AR204" s="22" t="str">
        <f>IF(DATOS_FORMS!AR204="","",IFERROR(VLOOKUP(TRIM(DATOS_FORMS!AR204),ESCALAS!$A$35:$B$41,2,0),"?"))</f>
        <v/>
      </c>
      <c r="AS204" s="22" t="str">
        <f>IF(DATOS_FORMS!AS204="","",IFERROR(VLOOKUP(TRIM(DATOS_FORMS!AS204),ESCALAS!$A$35:$B$41,2,0),"?"))</f>
        <v/>
      </c>
      <c r="AT204" s="22" t="str">
        <f>IF(DATOS_FORMS!AT204="","",IFERROR(VLOOKUP(TRIM(DATOS_FORMS!AT204),ESCALAS!$A$35:$B$41,2,0),"?"))</f>
        <v/>
      </c>
      <c r="AU204" s="22" t="str">
        <f>IF(DATOS_FORMS!AU204="","",IFERROR(VLOOKUP(TRIM(DATOS_FORMS!AU204),ESCALAS!$A$35:$B$41,2,0),"?"))</f>
        <v/>
      </c>
      <c r="AV204" s="22" t="str">
        <f>IF(DATOS_FORMS!AV204="","",IFERROR(VLOOKUP(TRIM(DATOS_FORMS!AV204),ESCALAS!$A$46:$B$49,2,0),"?"))</f>
        <v/>
      </c>
      <c r="AW204" s="22" t="str">
        <f>IF(DATOS_FORMS!AW204="","",IFERROR(VLOOKUP(TRIM(DATOS_FORMS!AW204),ESCALAS!$A$46:$B$49,2,0),"?"))</f>
        <v/>
      </c>
      <c r="AX204" s="22" t="str">
        <f>IF(DATOS_FORMS!AX204="","",IFERROR(VLOOKUP(TRIM(DATOS_FORMS!AX204),ESCALAS!$A$46:$B$49,2,0),"?"))</f>
        <v/>
      </c>
      <c r="AY204" s="22" t="str">
        <f>IF(DATOS_FORMS!AY204="","",IFERROR(VLOOKUP(TRIM(DATOS_FORMS!AY204),ESCALAS!$A$46:$B$49,2,0),"?"))</f>
        <v/>
      </c>
      <c r="AZ204" s="22" t="str">
        <f>IF(DATOS_FORMS!AZ204="","",IFERROR(VLOOKUP(TRIM(DATOS_FORMS!AZ204),ESCALAS!$A$46:$B$49,2,0),"?"))</f>
        <v/>
      </c>
      <c r="BA204" s="22" t="str">
        <f>IF(DATOS_FORMS!BA204="","",IFERROR(VLOOKUP(TRIM(DATOS_FORMS!BA204),ESCALAS!$A$46:$B$49,2,0),"?"))</f>
        <v/>
      </c>
      <c r="BB204" s="22" t="str">
        <f>IF(DATOS_FORMS!BB204="","",IFERROR(VLOOKUP(TRIM(DATOS_FORMS!BB204),ESCALAS!$A$46:$B$49,2,0),"?"))</f>
        <v/>
      </c>
      <c r="BC204" s="22" t="str">
        <f>IF(DATOS_FORMS!BC204="","",IFERROR(VLOOKUP(TRIM(DATOS_FORMS!BC204),ESCALAS!$A$46:$B$49,2,0),"?"))</f>
        <v/>
      </c>
      <c r="BD204" s="22" t="str">
        <f>IF(DATOS_FORMS!BD204="","",IFERROR(VLOOKUP(TRIM(DATOS_FORMS!BD204),ESCALAS!$A$46:$B$49,2,0),"?"))</f>
        <v/>
      </c>
      <c r="BE204" s="22" t="str">
        <f>IF(DATOS_FORMS!BE204="","",IFERROR(VLOOKUP(TRIM(DATOS_FORMS!BE204),ESCALAS!$A$46:$B$49,2,0),"?"))</f>
        <v/>
      </c>
      <c r="BF204" s="22" t="str">
        <f>IF(DATOS_FORMS!BF204="","",IFERROR(VLOOKUP(TRIM(DATOS_FORMS!BF204),ESCALAS!$A$46:$B$49,2,0),"?"))</f>
        <v/>
      </c>
      <c r="BG204" s="22" t="str">
        <f>IF(DATOS_FORMS!BG204="","",IFERROR(VLOOKUP(TRIM(DATOS_FORMS!BG204),ESCALAS!$A$46:$B$49,2,0),"?"))</f>
        <v/>
      </c>
      <c r="BH204" s="22" t="str">
        <f>IF(DATOS_FORMS!BH204="","",IFERROR(VLOOKUP(TRIM(DATOS_FORMS!BH204),ESCALAS!$A$46:$B$49,2,0),"?"))</f>
        <v/>
      </c>
      <c r="BI204" s="22" t="str">
        <f>IF(DATOS_FORMS!BI204="","",IFERROR(VLOOKUP(TRIM(DATOS_FORMS!BI204),ESCALAS!$A$46:$B$49,2,0),"?"))</f>
        <v/>
      </c>
      <c r="BJ204" s="22" t="str">
        <f>IF(DATOS_FORMS!BJ204="","",IFERROR(VLOOKUP(TRIM(DATOS_FORMS!BJ204),ESCALAS!$A$46:$B$49,2,0),"?"))</f>
        <v/>
      </c>
    </row>
    <row r="205" spans="1:62" x14ac:dyDescent="0.25">
      <c r="A205" s="22" t="str">
        <f>IF(DATOS_FORMS!B205="","",ROW()-1)</f>
        <v/>
      </c>
      <c r="B205" s="22" t="str">
        <f>IF(DATOS_FORMS!B205="","",IFERROR(VALUE(TRIM(DATOS_FORMS!B205)),IFERROR(VALUE(LEFT(TRIM(DATOS_FORMS!B205),FIND(" ",TRIM(DATOS_FORMS!B205)&amp;" ")-1)),"?")))</f>
        <v/>
      </c>
      <c r="C205" s="22" t="str">
        <f>IF(DATOS_FORMS!C205="","",IFERROR(VLOOKUP(TRIM(DATOS_FORMS!C205),ESCALAS!$A$54:$B$55,2,0),"?"))</f>
        <v/>
      </c>
      <c r="D205" s="22" t="str">
        <f>IF(DATOS_FORMS!D205="","",IFERROR(VLOOKUP(TRIM(DATOS_FORMS!D205),ESCALAS!$A$67:$B$68,2,0),"?"))</f>
        <v/>
      </c>
      <c r="E205" s="23" t="str">
        <f>IF(DATOS_FORMS!E205="","",DATOS_FORMS!E205)</f>
        <v/>
      </c>
      <c r="F205" s="23" t="str">
        <f>IF(DATOS_FORMS!F205="","",DATOS_FORMS!F205)</f>
        <v/>
      </c>
      <c r="G205" s="22" t="str">
        <f>IF(DATOS_FORMS!G205="","",IFERROR(VLOOKUP(TRIM(DATOS_FORMS!G205),ESCALAS!$A$60:$B$62,2,0),"?"))</f>
        <v/>
      </c>
      <c r="H205" s="23" t="str">
        <f>IF(DATOS_FORMS!H205="","",DATOS_FORMS!H205)</f>
        <v/>
      </c>
      <c r="I205" s="22" t="str">
        <f>IF(DATOS_FORMS!I205="","",IFERROR(VLOOKUP(TRIM(DATOS_FORMS!I205),ESCALAS!$A$60:$B$62,2,0),"?"))</f>
        <v/>
      </c>
      <c r="J205" s="22" t="str">
        <f>IF(DATOS_FORMS!J205="","",IFERROR(VLOOKUP(TRIM(DATOS_FORMS!J205),ESCALAS!$A$73:$B$86,2,0),7))</f>
        <v/>
      </c>
      <c r="K205" s="22" t="str">
        <f>IF(DATOS_FORMS!K205="","",IFERROR(VLOOKUP(TRIM(DATOS_FORMS!K205),ESCALAS!$A$6:$B$12,2,0),"?"))</f>
        <v/>
      </c>
      <c r="L205" s="22" t="str">
        <f>IF(DATOS_FORMS!L205="","",IFERROR(VLOOKUP(TRIM(DATOS_FORMS!L205),ESCALAS!$A$6:$B$12,2,0),"?"))</f>
        <v/>
      </c>
      <c r="M205" s="22" t="str">
        <f>IF(DATOS_FORMS!M205="","",IFERROR(VLOOKUP(TRIM(DATOS_FORMS!M205),ESCALAS!$A$6:$B$12,2,0),"?"))</f>
        <v/>
      </c>
      <c r="N205" s="22" t="str">
        <f>IF(DATOS_FORMS!N205="","",IFERROR(VLOOKUP(TRIM(DATOS_FORMS!N205),ESCALAS!$A$6:$B$12,2,0),"?"))</f>
        <v/>
      </c>
      <c r="O205" s="22" t="str">
        <f>IF(DATOS_FORMS!O205="","",IFERROR(VLOOKUP(TRIM(DATOS_FORMS!O205),ESCALAS!$A$6:$B$12,2,0),"?"))</f>
        <v/>
      </c>
      <c r="P205" s="22" t="str">
        <f>IF(DATOS_FORMS!P205="","",IFERROR(VLOOKUP(TRIM(DATOS_FORMS!P205),ESCALAS!$A$6:$B$12,2,0),"?"))</f>
        <v/>
      </c>
      <c r="Q205" s="22" t="str">
        <f>IF(DATOS_FORMS!Q205="","",IFERROR(VLOOKUP(TRIM(DATOS_FORMS!Q205),ESCALAS!$A$6:$B$12,2,0),"?"))</f>
        <v/>
      </c>
      <c r="R205" s="22" t="str">
        <f>IF(DATOS_FORMS!R205="","",IFERROR(VLOOKUP(TRIM(DATOS_FORMS!R205),ESCALAS!$A$6:$B$12,2,0),"?"))</f>
        <v/>
      </c>
      <c r="S205" s="22" t="str">
        <f>IF(DATOS_FORMS!S205="","",IFERROR(VLOOKUP(TRIM(DATOS_FORMS!S205),ESCALAS!$A$6:$B$12,2,0),"?"))</f>
        <v/>
      </c>
      <c r="T205" s="22" t="str">
        <f>IF(DATOS_FORMS!T205="","",IFERROR(VLOOKUP(TRIM(DATOS_FORMS!T205),ESCALAS!$A$6:$B$12,2,0),"?"))</f>
        <v/>
      </c>
      <c r="U205" s="22" t="str">
        <f>IF(DATOS_FORMS!U205="","",IFERROR(VLOOKUP(TRIM(DATOS_FORMS!U205),ESCALAS!$A$17:$B$20,2,0),"?"))</f>
        <v/>
      </c>
      <c r="V205" s="22" t="str">
        <f>IF(DATOS_FORMS!V205="","",IFERROR(VLOOKUP(TRIM(DATOS_FORMS!V205),ESCALAS!$A$17:$B$20,2,0),"?"))</f>
        <v/>
      </c>
      <c r="W205" s="22" t="str">
        <f>IF(DATOS_FORMS!W205="","",IFERROR(VLOOKUP(TRIM(DATOS_FORMS!W205),ESCALAS!$A$17:$B$20,2,0),"?"))</f>
        <v/>
      </c>
      <c r="X205" s="22" t="str">
        <f>IF(DATOS_FORMS!X205="","",IFERROR(VLOOKUP(TRIM(DATOS_FORMS!X205),ESCALAS!$A$17:$B$20,2,0),"?"))</f>
        <v/>
      </c>
      <c r="Y205" s="22" t="str">
        <f>IF(DATOS_FORMS!Y205="","",IFERROR(VLOOKUP(TRIM(DATOS_FORMS!Y205),ESCALAS!$A$17:$B$20,2,0),"?"))</f>
        <v/>
      </c>
      <c r="Z205" s="22" t="str">
        <f>IF(DATOS_FORMS!Z205="","",IFERROR(VLOOKUP(TRIM(DATOS_FORMS!Z205),ESCALAS!$A$17:$B$20,2,0),"?"))</f>
        <v/>
      </c>
      <c r="AA205" s="22" t="str">
        <f>IF(DATOS_FORMS!AA205="","",IFERROR(VLOOKUP(TRIM(DATOS_FORMS!AA205),ESCALAS!$A$17:$B$20,2,0),"?"))</f>
        <v/>
      </c>
      <c r="AB205" s="22" t="str">
        <f>IF(DATOS_FORMS!AB205="","",IFERROR(VLOOKUP(TRIM(DATOS_FORMS!AB205),ESCALAS!$A$17:$B$20,2,0),"?"))</f>
        <v/>
      </c>
      <c r="AC205" s="22" t="str">
        <f>IF(DATOS_FORMS!AC205="","",IFERROR(VLOOKUP(TRIM(DATOS_FORMS!AC205),ESCALAS!$A$25:$B$30,2,0),"?"))</f>
        <v/>
      </c>
      <c r="AD205" s="22" t="str">
        <f>IF(DATOS_FORMS!AD205="","",IFERROR(VLOOKUP(TRIM(DATOS_FORMS!AD205),ESCALAS!$A$25:$B$30,2,0),"?"))</f>
        <v/>
      </c>
      <c r="AE205" s="22" t="str">
        <f>IF(DATOS_FORMS!AE205="","",IFERROR(VLOOKUP(TRIM(DATOS_FORMS!AE205),ESCALAS!$A$25:$B$30,2,0),"?"))</f>
        <v/>
      </c>
      <c r="AF205" s="22" t="str">
        <f>IF(DATOS_FORMS!AF205="","",IFERROR(VLOOKUP(TRIM(DATOS_FORMS!AF205),ESCALAS!$A$25:$B$30,2,0),"?"))</f>
        <v/>
      </c>
      <c r="AG205" s="22" t="str">
        <f>IF(DATOS_FORMS!AG205="","",IFERROR(VLOOKUP(TRIM(DATOS_FORMS!AG205),ESCALAS!$A$25:$B$30,2,0),"?"))</f>
        <v/>
      </c>
      <c r="AH205" s="22" t="str">
        <f>IF(DATOS_FORMS!AH205="","",IFERROR(VLOOKUP(TRIM(DATOS_FORMS!AH205),ESCALAS!$A$25:$B$30,2,0),"?"))</f>
        <v/>
      </c>
      <c r="AI205" s="22" t="str">
        <f>IF(DATOS_FORMS!AI205="","",IFERROR(VLOOKUP(TRIM(DATOS_FORMS!AI205),ESCALAS!$A$25:$B$30,2,0),"?"))</f>
        <v/>
      </c>
      <c r="AJ205" s="22" t="str">
        <f>IF(DATOS_FORMS!AJ205="","",IFERROR(VLOOKUP(TRIM(DATOS_FORMS!AJ205),ESCALAS!$A$25:$B$30,2,0),"?"))</f>
        <v/>
      </c>
      <c r="AK205" s="22" t="str">
        <f>IF(DATOS_FORMS!AK205="","",IFERROR(VLOOKUP(TRIM(DATOS_FORMS!AK205),ESCALAS!$A$25:$B$30,2,0),"?"))</f>
        <v/>
      </c>
      <c r="AL205" s="22" t="str">
        <f>IF(DATOS_FORMS!AL205="","",IFERROR(VLOOKUP(TRIM(DATOS_FORMS!AL205),ESCALAS!$A$25:$B$30,2,0),"?"))</f>
        <v/>
      </c>
      <c r="AM205" s="22" t="str">
        <f>IF(DATOS_FORMS!AM205="","",IFERROR(VLOOKUP(TRIM(DATOS_FORMS!AM205),ESCALAS!$A$35:$B$41,2,0),"?"))</f>
        <v/>
      </c>
      <c r="AN205" s="22" t="str">
        <f>IF(DATOS_FORMS!AN205="","",IFERROR(VLOOKUP(TRIM(DATOS_FORMS!AN205),ESCALAS!$A$35:$B$41,2,0),"?"))</f>
        <v/>
      </c>
      <c r="AO205" s="22" t="str">
        <f>IF(DATOS_FORMS!AO205="","",IFERROR(VLOOKUP(TRIM(DATOS_FORMS!AO205),ESCALAS!$A$35:$B$41,2,0),"?"))</f>
        <v/>
      </c>
      <c r="AP205" s="22" t="str">
        <f>IF(DATOS_FORMS!AP205="","",IFERROR(VLOOKUP(TRIM(DATOS_FORMS!AP205),ESCALAS!$A$35:$B$41,2,0),"?"))</f>
        <v/>
      </c>
      <c r="AQ205" s="22" t="str">
        <f>IF(DATOS_FORMS!AQ205="","",IFERROR(VLOOKUP(TRIM(DATOS_FORMS!AQ205),ESCALAS!$A$35:$B$41,2,0),"?"))</f>
        <v/>
      </c>
      <c r="AR205" s="22" t="str">
        <f>IF(DATOS_FORMS!AR205="","",IFERROR(VLOOKUP(TRIM(DATOS_FORMS!AR205),ESCALAS!$A$35:$B$41,2,0),"?"))</f>
        <v/>
      </c>
      <c r="AS205" s="22" t="str">
        <f>IF(DATOS_FORMS!AS205="","",IFERROR(VLOOKUP(TRIM(DATOS_FORMS!AS205),ESCALAS!$A$35:$B$41,2,0),"?"))</f>
        <v/>
      </c>
      <c r="AT205" s="22" t="str">
        <f>IF(DATOS_FORMS!AT205="","",IFERROR(VLOOKUP(TRIM(DATOS_FORMS!AT205),ESCALAS!$A$35:$B$41,2,0),"?"))</f>
        <v/>
      </c>
      <c r="AU205" s="22" t="str">
        <f>IF(DATOS_FORMS!AU205="","",IFERROR(VLOOKUP(TRIM(DATOS_FORMS!AU205),ESCALAS!$A$35:$B$41,2,0),"?"))</f>
        <v/>
      </c>
      <c r="AV205" s="22" t="str">
        <f>IF(DATOS_FORMS!AV205="","",IFERROR(VLOOKUP(TRIM(DATOS_FORMS!AV205),ESCALAS!$A$46:$B$49,2,0),"?"))</f>
        <v/>
      </c>
      <c r="AW205" s="22" t="str">
        <f>IF(DATOS_FORMS!AW205="","",IFERROR(VLOOKUP(TRIM(DATOS_FORMS!AW205),ESCALAS!$A$46:$B$49,2,0),"?"))</f>
        <v/>
      </c>
      <c r="AX205" s="22" t="str">
        <f>IF(DATOS_FORMS!AX205="","",IFERROR(VLOOKUP(TRIM(DATOS_FORMS!AX205),ESCALAS!$A$46:$B$49,2,0),"?"))</f>
        <v/>
      </c>
      <c r="AY205" s="22" t="str">
        <f>IF(DATOS_FORMS!AY205="","",IFERROR(VLOOKUP(TRIM(DATOS_FORMS!AY205),ESCALAS!$A$46:$B$49,2,0),"?"))</f>
        <v/>
      </c>
      <c r="AZ205" s="22" t="str">
        <f>IF(DATOS_FORMS!AZ205="","",IFERROR(VLOOKUP(TRIM(DATOS_FORMS!AZ205),ESCALAS!$A$46:$B$49,2,0),"?"))</f>
        <v/>
      </c>
      <c r="BA205" s="22" t="str">
        <f>IF(DATOS_FORMS!BA205="","",IFERROR(VLOOKUP(TRIM(DATOS_FORMS!BA205),ESCALAS!$A$46:$B$49,2,0),"?"))</f>
        <v/>
      </c>
      <c r="BB205" s="22" t="str">
        <f>IF(DATOS_FORMS!BB205="","",IFERROR(VLOOKUP(TRIM(DATOS_FORMS!BB205),ESCALAS!$A$46:$B$49,2,0),"?"))</f>
        <v/>
      </c>
      <c r="BC205" s="22" t="str">
        <f>IF(DATOS_FORMS!BC205="","",IFERROR(VLOOKUP(TRIM(DATOS_FORMS!BC205),ESCALAS!$A$46:$B$49,2,0),"?"))</f>
        <v/>
      </c>
      <c r="BD205" s="22" t="str">
        <f>IF(DATOS_FORMS!BD205="","",IFERROR(VLOOKUP(TRIM(DATOS_FORMS!BD205),ESCALAS!$A$46:$B$49,2,0),"?"))</f>
        <v/>
      </c>
      <c r="BE205" s="22" t="str">
        <f>IF(DATOS_FORMS!BE205="","",IFERROR(VLOOKUP(TRIM(DATOS_FORMS!BE205),ESCALAS!$A$46:$B$49,2,0),"?"))</f>
        <v/>
      </c>
      <c r="BF205" s="22" t="str">
        <f>IF(DATOS_FORMS!BF205="","",IFERROR(VLOOKUP(TRIM(DATOS_FORMS!BF205),ESCALAS!$A$46:$B$49,2,0),"?"))</f>
        <v/>
      </c>
      <c r="BG205" s="22" t="str">
        <f>IF(DATOS_FORMS!BG205="","",IFERROR(VLOOKUP(TRIM(DATOS_FORMS!BG205),ESCALAS!$A$46:$B$49,2,0),"?"))</f>
        <v/>
      </c>
      <c r="BH205" s="22" t="str">
        <f>IF(DATOS_FORMS!BH205="","",IFERROR(VLOOKUP(TRIM(DATOS_FORMS!BH205),ESCALAS!$A$46:$B$49,2,0),"?"))</f>
        <v/>
      </c>
      <c r="BI205" s="22" t="str">
        <f>IF(DATOS_FORMS!BI205="","",IFERROR(VLOOKUP(TRIM(DATOS_FORMS!BI205),ESCALAS!$A$46:$B$49,2,0),"?"))</f>
        <v/>
      </c>
      <c r="BJ205" s="22" t="str">
        <f>IF(DATOS_FORMS!BJ205="","",IFERROR(VLOOKUP(TRIM(DATOS_FORMS!BJ205),ESCALAS!$A$46:$B$49,2,0),"?"))</f>
        <v/>
      </c>
    </row>
    <row r="206" spans="1:62" x14ac:dyDescent="0.25">
      <c r="A206" s="22" t="str">
        <f>IF(DATOS_FORMS!B206="","",ROW()-1)</f>
        <v/>
      </c>
      <c r="B206" s="22" t="str">
        <f>IF(DATOS_FORMS!B206="","",IFERROR(VALUE(TRIM(DATOS_FORMS!B206)),IFERROR(VALUE(LEFT(TRIM(DATOS_FORMS!B206),FIND(" ",TRIM(DATOS_FORMS!B206)&amp;" ")-1)),"?")))</f>
        <v/>
      </c>
      <c r="C206" s="22" t="str">
        <f>IF(DATOS_FORMS!C206="","",IFERROR(VLOOKUP(TRIM(DATOS_FORMS!C206),ESCALAS!$A$54:$B$55,2,0),"?"))</f>
        <v/>
      </c>
      <c r="D206" s="22" t="str">
        <f>IF(DATOS_FORMS!D206="","",IFERROR(VLOOKUP(TRIM(DATOS_FORMS!D206),ESCALAS!$A$67:$B$68,2,0),"?"))</f>
        <v/>
      </c>
      <c r="E206" s="23" t="str">
        <f>IF(DATOS_FORMS!E206="","",DATOS_FORMS!E206)</f>
        <v/>
      </c>
      <c r="F206" s="23" t="str">
        <f>IF(DATOS_FORMS!F206="","",DATOS_FORMS!F206)</f>
        <v/>
      </c>
      <c r="G206" s="22" t="str">
        <f>IF(DATOS_FORMS!G206="","",IFERROR(VLOOKUP(TRIM(DATOS_FORMS!G206),ESCALAS!$A$60:$B$62,2,0),"?"))</f>
        <v/>
      </c>
      <c r="H206" s="23" t="str">
        <f>IF(DATOS_FORMS!H206="","",DATOS_FORMS!H206)</f>
        <v/>
      </c>
      <c r="I206" s="22" t="str">
        <f>IF(DATOS_FORMS!I206="","",IFERROR(VLOOKUP(TRIM(DATOS_FORMS!I206),ESCALAS!$A$60:$B$62,2,0),"?"))</f>
        <v/>
      </c>
      <c r="J206" s="22" t="str">
        <f>IF(DATOS_FORMS!J206="","",IFERROR(VLOOKUP(TRIM(DATOS_FORMS!J206),ESCALAS!$A$73:$B$86,2,0),7))</f>
        <v/>
      </c>
      <c r="K206" s="22" t="str">
        <f>IF(DATOS_FORMS!K206="","",IFERROR(VLOOKUP(TRIM(DATOS_FORMS!K206),ESCALAS!$A$6:$B$12,2,0),"?"))</f>
        <v/>
      </c>
      <c r="L206" s="22" t="str">
        <f>IF(DATOS_FORMS!L206="","",IFERROR(VLOOKUP(TRIM(DATOS_FORMS!L206),ESCALAS!$A$6:$B$12,2,0),"?"))</f>
        <v/>
      </c>
      <c r="M206" s="22" t="str">
        <f>IF(DATOS_FORMS!M206="","",IFERROR(VLOOKUP(TRIM(DATOS_FORMS!M206),ESCALAS!$A$6:$B$12,2,0),"?"))</f>
        <v/>
      </c>
      <c r="N206" s="22" t="str">
        <f>IF(DATOS_FORMS!N206="","",IFERROR(VLOOKUP(TRIM(DATOS_FORMS!N206),ESCALAS!$A$6:$B$12,2,0),"?"))</f>
        <v/>
      </c>
      <c r="O206" s="22" t="str">
        <f>IF(DATOS_FORMS!O206="","",IFERROR(VLOOKUP(TRIM(DATOS_FORMS!O206),ESCALAS!$A$6:$B$12,2,0),"?"))</f>
        <v/>
      </c>
      <c r="P206" s="22" t="str">
        <f>IF(DATOS_FORMS!P206="","",IFERROR(VLOOKUP(TRIM(DATOS_FORMS!P206),ESCALAS!$A$6:$B$12,2,0),"?"))</f>
        <v/>
      </c>
      <c r="Q206" s="22" t="str">
        <f>IF(DATOS_FORMS!Q206="","",IFERROR(VLOOKUP(TRIM(DATOS_FORMS!Q206),ESCALAS!$A$6:$B$12,2,0),"?"))</f>
        <v/>
      </c>
      <c r="R206" s="22" t="str">
        <f>IF(DATOS_FORMS!R206="","",IFERROR(VLOOKUP(TRIM(DATOS_FORMS!R206),ESCALAS!$A$6:$B$12,2,0),"?"))</f>
        <v/>
      </c>
      <c r="S206" s="22" t="str">
        <f>IF(DATOS_FORMS!S206="","",IFERROR(VLOOKUP(TRIM(DATOS_FORMS!S206),ESCALAS!$A$6:$B$12,2,0),"?"))</f>
        <v/>
      </c>
      <c r="T206" s="22" t="str">
        <f>IF(DATOS_FORMS!T206="","",IFERROR(VLOOKUP(TRIM(DATOS_FORMS!T206),ESCALAS!$A$6:$B$12,2,0),"?"))</f>
        <v/>
      </c>
      <c r="U206" s="22" t="str">
        <f>IF(DATOS_FORMS!U206="","",IFERROR(VLOOKUP(TRIM(DATOS_FORMS!U206),ESCALAS!$A$17:$B$20,2,0),"?"))</f>
        <v/>
      </c>
      <c r="V206" s="22" t="str">
        <f>IF(DATOS_FORMS!V206="","",IFERROR(VLOOKUP(TRIM(DATOS_FORMS!V206),ESCALAS!$A$17:$B$20,2,0),"?"))</f>
        <v/>
      </c>
      <c r="W206" s="22" t="str">
        <f>IF(DATOS_FORMS!W206="","",IFERROR(VLOOKUP(TRIM(DATOS_FORMS!W206),ESCALAS!$A$17:$B$20,2,0),"?"))</f>
        <v/>
      </c>
      <c r="X206" s="22" t="str">
        <f>IF(DATOS_FORMS!X206="","",IFERROR(VLOOKUP(TRIM(DATOS_FORMS!X206),ESCALAS!$A$17:$B$20,2,0),"?"))</f>
        <v/>
      </c>
      <c r="Y206" s="22" t="str">
        <f>IF(DATOS_FORMS!Y206="","",IFERROR(VLOOKUP(TRIM(DATOS_FORMS!Y206),ESCALAS!$A$17:$B$20,2,0),"?"))</f>
        <v/>
      </c>
      <c r="Z206" s="22" t="str">
        <f>IF(DATOS_FORMS!Z206="","",IFERROR(VLOOKUP(TRIM(DATOS_FORMS!Z206),ESCALAS!$A$17:$B$20,2,0),"?"))</f>
        <v/>
      </c>
      <c r="AA206" s="22" t="str">
        <f>IF(DATOS_FORMS!AA206="","",IFERROR(VLOOKUP(TRIM(DATOS_FORMS!AA206),ESCALAS!$A$17:$B$20,2,0),"?"))</f>
        <v/>
      </c>
      <c r="AB206" s="22" t="str">
        <f>IF(DATOS_FORMS!AB206="","",IFERROR(VLOOKUP(TRIM(DATOS_FORMS!AB206),ESCALAS!$A$17:$B$20,2,0),"?"))</f>
        <v/>
      </c>
      <c r="AC206" s="22" t="str">
        <f>IF(DATOS_FORMS!AC206="","",IFERROR(VLOOKUP(TRIM(DATOS_FORMS!AC206),ESCALAS!$A$25:$B$30,2,0),"?"))</f>
        <v/>
      </c>
      <c r="AD206" s="22" t="str">
        <f>IF(DATOS_FORMS!AD206="","",IFERROR(VLOOKUP(TRIM(DATOS_FORMS!AD206),ESCALAS!$A$25:$B$30,2,0),"?"))</f>
        <v/>
      </c>
      <c r="AE206" s="22" t="str">
        <f>IF(DATOS_FORMS!AE206="","",IFERROR(VLOOKUP(TRIM(DATOS_FORMS!AE206),ESCALAS!$A$25:$B$30,2,0),"?"))</f>
        <v/>
      </c>
      <c r="AF206" s="22" t="str">
        <f>IF(DATOS_FORMS!AF206="","",IFERROR(VLOOKUP(TRIM(DATOS_FORMS!AF206),ESCALAS!$A$25:$B$30,2,0),"?"))</f>
        <v/>
      </c>
      <c r="AG206" s="22" t="str">
        <f>IF(DATOS_FORMS!AG206="","",IFERROR(VLOOKUP(TRIM(DATOS_FORMS!AG206),ESCALAS!$A$25:$B$30,2,0),"?"))</f>
        <v/>
      </c>
      <c r="AH206" s="22" t="str">
        <f>IF(DATOS_FORMS!AH206="","",IFERROR(VLOOKUP(TRIM(DATOS_FORMS!AH206),ESCALAS!$A$25:$B$30,2,0),"?"))</f>
        <v/>
      </c>
      <c r="AI206" s="22" t="str">
        <f>IF(DATOS_FORMS!AI206="","",IFERROR(VLOOKUP(TRIM(DATOS_FORMS!AI206),ESCALAS!$A$25:$B$30,2,0),"?"))</f>
        <v/>
      </c>
      <c r="AJ206" s="22" t="str">
        <f>IF(DATOS_FORMS!AJ206="","",IFERROR(VLOOKUP(TRIM(DATOS_FORMS!AJ206),ESCALAS!$A$25:$B$30,2,0),"?"))</f>
        <v/>
      </c>
      <c r="AK206" s="22" t="str">
        <f>IF(DATOS_FORMS!AK206="","",IFERROR(VLOOKUP(TRIM(DATOS_FORMS!AK206),ESCALAS!$A$25:$B$30,2,0),"?"))</f>
        <v/>
      </c>
      <c r="AL206" s="22" t="str">
        <f>IF(DATOS_FORMS!AL206="","",IFERROR(VLOOKUP(TRIM(DATOS_FORMS!AL206),ESCALAS!$A$25:$B$30,2,0),"?"))</f>
        <v/>
      </c>
      <c r="AM206" s="22" t="str">
        <f>IF(DATOS_FORMS!AM206="","",IFERROR(VLOOKUP(TRIM(DATOS_FORMS!AM206),ESCALAS!$A$35:$B$41,2,0),"?"))</f>
        <v/>
      </c>
      <c r="AN206" s="22" t="str">
        <f>IF(DATOS_FORMS!AN206="","",IFERROR(VLOOKUP(TRIM(DATOS_FORMS!AN206),ESCALAS!$A$35:$B$41,2,0),"?"))</f>
        <v/>
      </c>
      <c r="AO206" s="22" t="str">
        <f>IF(DATOS_FORMS!AO206="","",IFERROR(VLOOKUP(TRIM(DATOS_FORMS!AO206),ESCALAS!$A$35:$B$41,2,0),"?"))</f>
        <v/>
      </c>
      <c r="AP206" s="22" t="str">
        <f>IF(DATOS_FORMS!AP206="","",IFERROR(VLOOKUP(TRIM(DATOS_FORMS!AP206),ESCALAS!$A$35:$B$41,2,0),"?"))</f>
        <v/>
      </c>
      <c r="AQ206" s="22" t="str">
        <f>IF(DATOS_FORMS!AQ206="","",IFERROR(VLOOKUP(TRIM(DATOS_FORMS!AQ206),ESCALAS!$A$35:$B$41,2,0),"?"))</f>
        <v/>
      </c>
      <c r="AR206" s="22" t="str">
        <f>IF(DATOS_FORMS!AR206="","",IFERROR(VLOOKUP(TRIM(DATOS_FORMS!AR206),ESCALAS!$A$35:$B$41,2,0),"?"))</f>
        <v/>
      </c>
      <c r="AS206" s="22" t="str">
        <f>IF(DATOS_FORMS!AS206="","",IFERROR(VLOOKUP(TRIM(DATOS_FORMS!AS206),ESCALAS!$A$35:$B$41,2,0),"?"))</f>
        <v/>
      </c>
      <c r="AT206" s="22" t="str">
        <f>IF(DATOS_FORMS!AT206="","",IFERROR(VLOOKUP(TRIM(DATOS_FORMS!AT206),ESCALAS!$A$35:$B$41,2,0),"?"))</f>
        <v/>
      </c>
      <c r="AU206" s="22" t="str">
        <f>IF(DATOS_FORMS!AU206="","",IFERROR(VLOOKUP(TRIM(DATOS_FORMS!AU206),ESCALAS!$A$35:$B$41,2,0),"?"))</f>
        <v/>
      </c>
      <c r="AV206" s="22" t="str">
        <f>IF(DATOS_FORMS!AV206="","",IFERROR(VLOOKUP(TRIM(DATOS_FORMS!AV206),ESCALAS!$A$46:$B$49,2,0),"?"))</f>
        <v/>
      </c>
      <c r="AW206" s="22" t="str">
        <f>IF(DATOS_FORMS!AW206="","",IFERROR(VLOOKUP(TRIM(DATOS_FORMS!AW206),ESCALAS!$A$46:$B$49,2,0),"?"))</f>
        <v/>
      </c>
      <c r="AX206" s="22" t="str">
        <f>IF(DATOS_FORMS!AX206="","",IFERROR(VLOOKUP(TRIM(DATOS_FORMS!AX206),ESCALAS!$A$46:$B$49,2,0),"?"))</f>
        <v/>
      </c>
      <c r="AY206" s="22" t="str">
        <f>IF(DATOS_FORMS!AY206="","",IFERROR(VLOOKUP(TRIM(DATOS_FORMS!AY206),ESCALAS!$A$46:$B$49,2,0),"?"))</f>
        <v/>
      </c>
      <c r="AZ206" s="22" t="str">
        <f>IF(DATOS_FORMS!AZ206="","",IFERROR(VLOOKUP(TRIM(DATOS_FORMS!AZ206),ESCALAS!$A$46:$B$49,2,0),"?"))</f>
        <v/>
      </c>
      <c r="BA206" s="22" t="str">
        <f>IF(DATOS_FORMS!BA206="","",IFERROR(VLOOKUP(TRIM(DATOS_FORMS!BA206),ESCALAS!$A$46:$B$49,2,0),"?"))</f>
        <v/>
      </c>
      <c r="BB206" s="22" t="str">
        <f>IF(DATOS_FORMS!BB206="","",IFERROR(VLOOKUP(TRIM(DATOS_FORMS!BB206),ESCALAS!$A$46:$B$49,2,0),"?"))</f>
        <v/>
      </c>
      <c r="BC206" s="22" t="str">
        <f>IF(DATOS_FORMS!BC206="","",IFERROR(VLOOKUP(TRIM(DATOS_FORMS!BC206),ESCALAS!$A$46:$B$49,2,0),"?"))</f>
        <v/>
      </c>
      <c r="BD206" s="22" t="str">
        <f>IF(DATOS_FORMS!BD206="","",IFERROR(VLOOKUP(TRIM(DATOS_FORMS!BD206),ESCALAS!$A$46:$B$49,2,0),"?"))</f>
        <v/>
      </c>
      <c r="BE206" s="22" t="str">
        <f>IF(DATOS_FORMS!BE206="","",IFERROR(VLOOKUP(TRIM(DATOS_FORMS!BE206),ESCALAS!$A$46:$B$49,2,0),"?"))</f>
        <v/>
      </c>
      <c r="BF206" s="22" t="str">
        <f>IF(DATOS_FORMS!BF206="","",IFERROR(VLOOKUP(TRIM(DATOS_FORMS!BF206),ESCALAS!$A$46:$B$49,2,0),"?"))</f>
        <v/>
      </c>
      <c r="BG206" s="22" t="str">
        <f>IF(DATOS_FORMS!BG206="","",IFERROR(VLOOKUP(TRIM(DATOS_FORMS!BG206),ESCALAS!$A$46:$B$49,2,0),"?"))</f>
        <v/>
      </c>
      <c r="BH206" s="22" t="str">
        <f>IF(DATOS_FORMS!BH206="","",IFERROR(VLOOKUP(TRIM(DATOS_FORMS!BH206),ESCALAS!$A$46:$B$49,2,0),"?"))</f>
        <v/>
      </c>
      <c r="BI206" s="22" t="str">
        <f>IF(DATOS_FORMS!BI206="","",IFERROR(VLOOKUP(TRIM(DATOS_FORMS!BI206),ESCALAS!$A$46:$B$49,2,0),"?"))</f>
        <v/>
      </c>
      <c r="BJ206" s="22" t="str">
        <f>IF(DATOS_FORMS!BJ206="","",IFERROR(VLOOKUP(TRIM(DATOS_FORMS!BJ206),ESCALAS!$A$46:$B$49,2,0),"?"))</f>
        <v/>
      </c>
    </row>
    <row r="207" spans="1:62" x14ac:dyDescent="0.25">
      <c r="A207" s="22" t="str">
        <f>IF(DATOS_FORMS!B207="","",ROW()-1)</f>
        <v/>
      </c>
      <c r="B207" s="22" t="str">
        <f>IF(DATOS_FORMS!B207="","",IFERROR(VALUE(TRIM(DATOS_FORMS!B207)),IFERROR(VALUE(LEFT(TRIM(DATOS_FORMS!B207),FIND(" ",TRIM(DATOS_FORMS!B207)&amp;" ")-1)),"?")))</f>
        <v/>
      </c>
      <c r="C207" s="22" t="str">
        <f>IF(DATOS_FORMS!C207="","",IFERROR(VLOOKUP(TRIM(DATOS_FORMS!C207),ESCALAS!$A$54:$B$55,2,0),"?"))</f>
        <v/>
      </c>
      <c r="D207" s="22" t="str">
        <f>IF(DATOS_FORMS!D207="","",IFERROR(VLOOKUP(TRIM(DATOS_FORMS!D207),ESCALAS!$A$67:$B$68,2,0),"?"))</f>
        <v/>
      </c>
      <c r="E207" s="23" t="str">
        <f>IF(DATOS_FORMS!E207="","",DATOS_FORMS!E207)</f>
        <v/>
      </c>
      <c r="F207" s="23" t="str">
        <f>IF(DATOS_FORMS!F207="","",DATOS_FORMS!F207)</f>
        <v/>
      </c>
      <c r="G207" s="22" t="str">
        <f>IF(DATOS_FORMS!G207="","",IFERROR(VLOOKUP(TRIM(DATOS_FORMS!G207),ESCALAS!$A$60:$B$62,2,0),"?"))</f>
        <v/>
      </c>
      <c r="H207" s="23" t="str">
        <f>IF(DATOS_FORMS!H207="","",DATOS_FORMS!H207)</f>
        <v/>
      </c>
      <c r="I207" s="22" t="str">
        <f>IF(DATOS_FORMS!I207="","",IFERROR(VLOOKUP(TRIM(DATOS_FORMS!I207),ESCALAS!$A$60:$B$62,2,0),"?"))</f>
        <v/>
      </c>
      <c r="J207" s="22" t="str">
        <f>IF(DATOS_FORMS!J207="","",IFERROR(VLOOKUP(TRIM(DATOS_FORMS!J207),ESCALAS!$A$73:$B$86,2,0),7))</f>
        <v/>
      </c>
      <c r="K207" s="22" t="str">
        <f>IF(DATOS_FORMS!K207="","",IFERROR(VLOOKUP(TRIM(DATOS_FORMS!K207),ESCALAS!$A$6:$B$12,2,0),"?"))</f>
        <v/>
      </c>
      <c r="L207" s="22" t="str">
        <f>IF(DATOS_FORMS!L207="","",IFERROR(VLOOKUP(TRIM(DATOS_FORMS!L207),ESCALAS!$A$6:$B$12,2,0),"?"))</f>
        <v/>
      </c>
      <c r="M207" s="22" t="str">
        <f>IF(DATOS_FORMS!M207="","",IFERROR(VLOOKUP(TRIM(DATOS_FORMS!M207),ESCALAS!$A$6:$B$12,2,0),"?"))</f>
        <v/>
      </c>
      <c r="N207" s="22" t="str">
        <f>IF(DATOS_FORMS!N207="","",IFERROR(VLOOKUP(TRIM(DATOS_FORMS!N207),ESCALAS!$A$6:$B$12,2,0),"?"))</f>
        <v/>
      </c>
      <c r="O207" s="22" t="str">
        <f>IF(DATOS_FORMS!O207="","",IFERROR(VLOOKUP(TRIM(DATOS_FORMS!O207),ESCALAS!$A$6:$B$12,2,0),"?"))</f>
        <v/>
      </c>
      <c r="P207" s="22" t="str">
        <f>IF(DATOS_FORMS!P207="","",IFERROR(VLOOKUP(TRIM(DATOS_FORMS!P207),ESCALAS!$A$6:$B$12,2,0),"?"))</f>
        <v/>
      </c>
      <c r="Q207" s="22" t="str">
        <f>IF(DATOS_FORMS!Q207="","",IFERROR(VLOOKUP(TRIM(DATOS_FORMS!Q207),ESCALAS!$A$6:$B$12,2,0),"?"))</f>
        <v/>
      </c>
      <c r="R207" s="22" t="str">
        <f>IF(DATOS_FORMS!R207="","",IFERROR(VLOOKUP(TRIM(DATOS_FORMS!R207),ESCALAS!$A$6:$B$12,2,0),"?"))</f>
        <v/>
      </c>
      <c r="S207" s="22" t="str">
        <f>IF(DATOS_FORMS!S207="","",IFERROR(VLOOKUP(TRIM(DATOS_FORMS!S207),ESCALAS!$A$6:$B$12,2,0),"?"))</f>
        <v/>
      </c>
      <c r="T207" s="22" t="str">
        <f>IF(DATOS_FORMS!T207="","",IFERROR(VLOOKUP(TRIM(DATOS_FORMS!T207),ESCALAS!$A$6:$B$12,2,0),"?"))</f>
        <v/>
      </c>
      <c r="U207" s="22" t="str">
        <f>IF(DATOS_FORMS!U207="","",IFERROR(VLOOKUP(TRIM(DATOS_FORMS!U207),ESCALAS!$A$17:$B$20,2,0),"?"))</f>
        <v/>
      </c>
      <c r="V207" s="22" t="str">
        <f>IF(DATOS_FORMS!V207="","",IFERROR(VLOOKUP(TRIM(DATOS_FORMS!V207),ESCALAS!$A$17:$B$20,2,0),"?"))</f>
        <v/>
      </c>
      <c r="W207" s="22" t="str">
        <f>IF(DATOS_FORMS!W207="","",IFERROR(VLOOKUP(TRIM(DATOS_FORMS!W207),ESCALAS!$A$17:$B$20,2,0),"?"))</f>
        <v/>
      </c>
      <c r="X207" s="22" t="str">
        <f>IF(DATOS_FORMS!X207="","",IFERROR(VLOOKUP(TRIM(DATOS_FORMS!X207),ESCALAS!$A$17:$B$20,2,0),"?"))</f>
        <v/>
      </c>
      <c r="Y207" s="22" t="str">
        <f>IF(DATOS_FORMS!Y207="","",IFERROR(VLOOKUP(TRIM(DATOS_FORMS!Y207),ESCALAS!$A$17:$B$20,2,0),"?"))</f>
        <v/>
      </c>
      <c r="Z207" s="22" t="str">
        <f>IF(DATOS_FORMS!Z207="","",IFERROR(VLOOKUP(TRIM(DATOS_FORMS!Z207),ESCALAS!$A$17:$B$20,2,0),"?"))</f>
        <v/>
      </c>
      <c r="AA207" s="22" t="str">
        <f>IF(DATOS_FORMS!AA207="","",IFERROR(VLOOKUP(TRIM(DATOS_FORMS!AA207),ESCALAS!$A$17:$B$20,2,0),"?"))</f>
        <v/>
      </c>
      <c r="AB207" s="22" t="str">
        <f>IF(DATOS_FORMS!AB207="","",IFERROR(VLOOKUP(TRIM(DATOS_FORMS!AB207),ESCALAS!$A$17:$B$20,2,0),"?"))</f>
        <v/>
      </c>
      <c r="AC207" s="22" t="str">
        <f>IF(DATOS_FORMS!AC207="","",IFERROR(VLOOKUP(TRIM(DATOS_FORMS!AC207),ESCALAS!$A$25:$B$30,2,0),"?"))</f>
        <v/>
      </c>
      <c r="AD207" s="22" t="str">
        <f>IF(DATOS_FORMS!AD207="","",IFERROR(VLOOKUP(TRIM(DATOS_FORMS!AD207),ESCALAS!$A$25:$B$30,2,0),"?"))</f>
        <v/>
      </c>
      <c r="AE207" s="22" t="str">
        <f>IF(DATOS_FORMS!AE207="","",IFERROR(VLOOKUP(TRIM(DATOS_FORMS!AE207),ESCALAS!$A$25:$B$30,2,0),"?"))</f>
        <v/>
      </c>
      <c r="AF207" s="22" t="str">
        <f>IF(DATOS_FORMS!AF207="","",IFERROR(VLOOKUP(TRIM(DATOS_FORMS!AF207),ESCALAS!$A$25:$B$30,2,0),"?"))</f>
        <v/>
      </c>
      <c r="AG207" s="22" t="str">
        <f>IF(DATOS_FORMS!AG207="","",IFERROR(VLOOKUP(TRIM(DATOS_FORMS!AG207),ESCALAS!$A$25:$B$30,2,0),"?"))</f>
        <v/>
      </c>
      <c r="AH207" s="22" t="str">
        <f>IF(DATOS_FORMS!AH207="","",IFERROR(VLOOKUP(TRIM(DATOS_FORMS!AH207),ESCALAS!$A$25:$B$30,2,0),"?"))</f>
        <v/>
      </c>
      <c r="AI207" s="22" t="str">
        <f>IF(DATOS_FORMS!AI207="","",IFERROR(VLOOKUP(TRIM(DATOS_FORMS!AI207),ESCALAS!$A$25:$B$30,2,0),"?"))</f>
        <v/>
      </c>
      <c r="AJ207" s="22" t="str">
        <f>IF(DATOS_FORMS!AJ207="","",IFERROR(VLOOKUP(TRIM(DATOS_FORMS!AJ207),ESCALAS!$A$25:$B$30,2,0),"?"))</f>
        <v/>
      </c>
      <c r="AK207" s="22" t="str">
        <f>IF(DATOS_FORMS!AK207="","",IFERROR(VLOOKUP(TRIM(DATOS_FORMS!AK207),ESCALAS!$A$25:$B$30,2,0),"?"))</f>
        <v/>
      </c>
      <c r="AL207" s="22" t="str">
        <f>IF(DATOS_FORMS!AL207="","",IFERROR(VLOOKUP(TRIM(DATOS_FORMS!AL207),ESCALAS!$A$25:$B$30,2,0),"?"))</f>
        <v/>
      </c>
      <c r="AM207" s="22" t="str">
        <f>IF(DATOS_FORMS!AM207="","",IFERROR(VLOOKUP(TRIM(DATOS_FORMS!AM207),ESCALAS!$A$35:$B$41,2,0),"?"))</f>
        <v/>
      </c>
      <c r="AN207" s="22" t="str">
        <f>IF(DATOS_FORMS!AN207="","",IFERROR(VLOOKUP(TRIM(DATOS_FORMS!AN207),ESCALAS!$A$35:$B$41,2,0),"?"))</f>
        <v/>
      </c>
      <c r="AO207" s="22" t="str">
        <f>IF(DATOS_FORMS!AO207="","",IFERROR(VLOOKUP(TRIM(DATOS_FORMS!AO207),ESCALAS!$A$35:$B$41,2,0),"?"))</f>
        <v/>
      </c>
      <c r="AP207" s="22" t="str">
        <f>IF(DATOS_FORMS!AP207="","",IFERROR(VLOOKUP(TRIM(DATOS_FORMS!AP207),ESCALAS!$A$35:$B$41,2,0),"?"))</f>
        <v/>
      </c>
      <c r="AQ207" s="22" t="str">
        <f>IF(DATOS_FORMS!AQ207="","",IFERROR(VLOOKUP(TRIM(DATOS_FORMS!AQ207),ESCALAS!$A$35:$B$41,2,0),"?"))</f>
        <v/>
      </c>
      <c r="AR207" s="22" t="str">
        <f>IF(DATOS_FORMS!AR207="","",IFERROR(VLOOKUP(TRIM(DATOS_FORMS!AR207),ESCALAS!$A$35:$B$41,2,0),"?"))</f>
        <v/>
      </c>
      <c r="AS207" s="22" t="str">
        <f>IF(DATOS_FORMS!AS207="","",IFERROR(VLOOKUP(TRIM(DATOS_FORMS!AS207),ESCALAS!$A$35:$B$41,2,0),"?"))</f>
        <v/>
      </c>
      <c r="AT207" s="22" t="str">
        <f>IF(DATOS_FORMS!AT207="","",IFERROR(VLOOKUP(TRIM(DATOS_FORMS!AT207),ESCALAS!$A$35:$B$41,2,0),"?"))</f>
        <v/>
      </c>
      <c r="AU207" s="22" t="str">
        <f>IF(DATOS_FORMS!AU207="","",IFERROR(VLOOKUP(TRIM(DATOS_FORMS!AU207),ESCALAS!$A$35:$B$41,2,0),"?"))</f>
        <v/>
      </c>
      <c r="AV207" s="22" t="str">
        <f>IF(DATOS_FORMS!AV207="","",IFERROR(VLOOKUP(TRIM(DATOS_FORMS!AV207),ESCALAS!$A$46:$B$49,2,0),"?"))</f>
        <v/>
      </c>
      <c r="AW207" s="22" t="str">
        <f>IF(DATOS_FORMS!AW207="","",IFERROR(VLOOKUP(TRIM(DATOS_FORMS!AW207),ESCALAS!$A$46:$B$49,2,0),"?"))</f>
        <v/>
      </c>
      <c r="AX207" s="22" t="str">
        <f>IF(DATOS_FORMS!AX207="","",IFERROR(VLOOKUP(TRIM(DATOS_FORMS!AX207),ESCALAS!$A$46:$B$49,2,0),"?"))</f>
        <v/>
      </c>
      <c r="AY207" s="22" t="str">
        <f>IF(DATOS_FORMS!AY207="","",IFERROR(VLOOKUP(TRIM(DATOS_FORMS!AY207),ESCALAS!$A$46:$B$49,2,0),"?"))</f>
        <v/>
      </c>
      <c r="AZ207" s="22" t="str">
        <f>IF(DATOS_FORMS!AZ207="","",IFERROR(VLOOKUP(TRIM(DATOS_FORMS!AZ207),ESCALAS!$A$46:$B$49,2,0),"?"))</f>
        <v/>
      </c>
      <c r="BA207" s="22" t="str">
        <f>IF(DATOS_FORMS!BA207="","",IFERROR(VLOOKUP(TRIM(DATOS_FORMS!BA207),ESCALAS!$A$46:$B$49,2,0),"?"))</f>
        <v/>
      </c>
      <c r="BB207" s="22" t="str">
        <f>IF(DATOS_FORMS!BB207="","",IFERROR(VLOOKUP(TRIM(DATOS_FORMS!BB207),ESCALAS!$A$46:$B$49,2,0),"?"))</f>
        <v/>
      </c>
      <c r="BC207" s="22" t="str">
        <f>IF(DATOS_FORMS!BC207="","",IFERROR(VLOOKUP(TRIM(DATOS_FORMS!BC207),ESCALAS!$A$46:$B$49,2,0),"?"))</f>
        <v/>
      </c>
      <c r="BD207" s="22" t="str">
        <f>IF(DATOS_FORMS!BD207="","",IFERROR(VLOOKUP(TRIM(DATOS_FORMS!BD207),ESCALAS!$A$46:$B$49,2,0),"?"))</f>
        <v/>
      </c>
      <c r="BE207" s="22" t="str">
        <f>IF(DATOS_FORMS!BE207="","",IFERROR(VLOOKUP(TRIM(DATOS_FORMS!BE207),ESCALAS!$A$46:$B$49,2,0),"?"))</f>
        <v/>
      </c>
      <c r="BF207" s="22" t="str">
        <f>IF(DATOS_FORMS!BF207="","",IFERROR(VLOOKUP(TRIM(DATOS_FORMS!BF207),ESCALAS!$A$46:$B$49,2,0),"?"))</f>
        <v/>
      </c>
      <c r="BG207" s="22" t="str">
        <f>IF(DATOS_FORMS!BG207="","",IFERROR(VLOOKUP(TRIM(DATOS_FORMS!BG207),ESCALAS!$A$46:$B$49,2,0),"?"))</f>
        <v/>
      </c>
      <c r="BH207" s="22" t="str">
        <f>IF(DATOS_FORMS!BH207="","",IFERROR(VLOOKUP(TRIM(DATOS_FORMS!BH207),ESCALAS!$A$46:$B$49,2,0),"?"))</f>
        <v/>
      </c>
      <c r="BI207" s="22" t="str">
        <f>IF(DATOS_FORMS!BI207="","",IFERROR(VLOOKUP(TRIM(DATOS_FORMS!BI207),ESCALAS!$A$46:$B$49,2,0),"?"))</f>
        <v/>
      </c>
      <c r="BJ207" s="22" t="str">
        <f>IF(DATOS_FORMS!BJ207="","",IFERROR(VLOOKUP(TRIM(DATOS_FORMS!BJ207),ESCALAS!$A$46:$B$49,2,0),"?"))</f>
        <v/>
      </c>
    </row>
    <row r="208" spans="1:62" x14ac:dyDescent="0.25">
      <c r="A208" s="22" t="str">
        <f>IF(DATOS_FORMS!B208="","",ROW()-1)</f>
        <v/>
      </c>
      <c r="B208" s="22" t="str">
        <f>IF(DATOS_FORMS!B208="","",IFERROR(VALUE(TRIM(DATOS_FORMS!B208)),IFERROR(VALUE(LEFT(TRIM(DATOS_FORMS!B208),FIND(" ",TRIM(DATOS_FORMS!B208)&amp;" ")-1)),"?")))</f>
        <v/>
      </c>
      <c r="C208" s="22" t="str">
        <f>IF(DATOS_FORMS!C208="","",IFERROR(VLOOKUP(TRIM(DATOS_FORMS!C208),ESCALAS!$A$54:$B$55,2,0),"?"))</f>
        <v/>
      </c>
      <c r="D208" s="22" t="str">
        <f>IF(DATOS_FORMS!D208="","",IFERROR(VLOOKUP(TRIM(DATOS_FORMS!D208),ESCALAS!$A$67:$B$68,2,0),"?"))</f>
        <v/>
      </c>
      <c r="E208" s="23" t="str">
        <f>IF(DATOS_FORMS!E208="","",DATOS_FORMS!E208)</f>
        <v/>
      </c>
      <c r="F208" s="23" t="str">
        <f>IF(DATOS_FORMS!F208="","",DATOS_FORMS!F208)</f>
        <v/>
      </c>
      <c r="G208" s="22" t="str">
        <f>IF(DATOS_FORMS!G208="","",IFERROR(VLOOKUP(TRIM(DATOS_FORMS!G208),ESCALAS!$A$60:$B$62,2,0),"?"))</f>
        <v/>
      </c>
      <c r="H208" s="23" t="str">
        <f>IF(DATOS_FORMS!H208="","",DATOS_FORMS!H208)</f>
        <v/>
      </c>
      <c r="I208" s="22" t="str">
        <f>IF(DATOS_FORMS!I208="","",IFERROR(VLOOKUP(TRIM(DATOS_FORMS!I208),ESCALAS!$A$60:$B$62,2,0),"?"))</f>
        <v/>
      </c>
      <c r="J208" s="22" t="str">
        <f>IF(DATOS_FORMS!J208="","",IFERROR(VLOOKUP(TRIM(DATOS_FORMS!J208),ESCALAS!$A$73:$B$86,2,0),7))</f>
        <v/>
      </c>
      <c r="K208" s="22" t="str">
        <f>IF(DATOS_FORMS!K208="","",IFERROR(VLOOKUP(TRIM(DATOS_FORMS!K208),ESCALAS!$A$6:$B$12,2,0),"?"))</f>
        <v/>
      </c>
      <c r="L208" s="22" t="str">
        <f>IF(DATOS_FORMS!L208="","",IFERROR(VLOOKUP(TRIM(DATOS_FORMS!L208),ESCALAS!$A$6:$B$12,2,0),"?"))</f>
        <v/>
      </c>
      <c r="M208" s="22" t="str">
        <f>IF(DATOS_FORMS!M208="","",IFERROR(VLOOKUP(TRIM(DATOS_FORMS!M208),ESCALAS!$A$6:$B$12,2,0),"?"))</f>
        <v/>
      </c>
      <c r="N208" s="22" t="str">
        <f>IF(DATOS_FORMS!N208="","",IFERROR(VLOOKUP(TRIM(DATOS_FORMS!N208),ESCALAS!$A$6:$B$12,2,0),"?"))</f>
        <v/>
      </c>
      <c r="O208" s="22" t="str">
        <f>IF(DATOS_FORMS!O208="","",IFERROR(VLOOKUP(TRIM(DATOS_FORMS!O208),ESCALAS!$A$6:$B$12,2,0),"?"))</f>
        <v/>
      </c>
      <c r="P208" s="22" t="str">
        <f>IF(DATOS_FORMS!P208="","",IFERROR(VLOOKUP(TRIM(DATOS_FORMS!P208),ESCALAS!$A$6:$B$12,2,0),"?"))</f>
        <v/>
      </c>
      <c r="Q208" s="22" t="str">
        <f>IF(DATOS_FORMS!Q208="","",IFERROR(VLOOKUP(TRIM(DATOS_FORMS!Q208),ESCALAS!$A$6:$B$12,2,0),"?"))</f>
        <v/>
      </c>
      <c r="R208" s="22" t="str">
        <f>IF(DATOS_FORMS!R208="","",IFERROR(VLOOKUP(TRIM(DATOS_FORMS!R208),ESCALAS!$A$6:$B$12,2,0),"?"))</f>
        <v/>
      </c>
      <c r="S208" s="22" t="str">
        <f>IF(DATOS_FORMS!S208="","",IFERROR(VLOOKUP(TRIM(DATOS_FORMS!S208),ESCALAS!$A$6:$B$12,2,0),"?"))</f>
        <v/>
      </c>
      <c r="T208" s="22" t="str">
        <f>IF(DATOS_FORMS!T208="","",IFERROR(VLOOKUP(TRIM(DATOS_FORMS!T208),ESCALAS!$A$6:$B$12,2,0),"?"))</f>
        <v/>
      </c>
      <c r="U208" s="22" t="str">
        <f>IF(DATOS_FORMS!U208="","",IFERROR(VLOOKUP(TRIM(DATOS_FORMS!U208),ESCALAS!$A$17:$B$20,2,0),"?"))</f>
        <v/>
      </c>
      <c r="V208" s="22" t="str">
        <f>IF(DATOS_FORMS!V208="","",IFERROR(VLOOKUP(TRIM(DATOS_FORMS!V208),ESCALAS!$A$17:$B$20,2,0),"?"))</f>
        <v/>
      </c>
      <c r="W208" s="22" t="str">
        <f>IF(DATOS_FORMS!W208="","",IFERROR(VLOOKUP(TRIM(DATOS_FORMS!W208),ESCALAS!$A$17:$B$20,2,0),"?"))</f>
        <v/>
      </c>
      <c r="X208" s="22" t="str">
        <f>IF(DATOS_FORMS!X208="","",IFERROR(VLOOKUP(TRIM(DATOS_FORMS!X208),ESCALAS!$A$17:$B$20,2,0),"?"))</f>
        <v/>
      </c>
      <c r="Y208" s="22" t="str">
        <f>IF(DATOS_FORMS!Y208="","",IFERROR(VLOOKUP(TRIM(DATOS_FORMS!Y208),ESCALAS!$A$17:$B$20,2,0),"?"))</f>
        <v/>
      </c>
      <c r="Z208" s="22" t="str">
        <f>IF(DATOS_FORMS!Z208="","",IFERROR(VLOOKUP(TRIM(DATOS_FORMS!Z208),ESCALAS!$A$17:$B$20,2,0),"?"))</f>
        <v/>
      </c>
      <c r="AA208" s="22" t="str">
        <f>IF(DATOS_FORMS!AA208="","",IFERROR(VLOOKUP(TRIM(DATOS_FORMS!AA208),ESCALAS!$A$17:$B$20,2,0),"?"))</f>
        <v/>
      </c>
      <c r="AB208" s="22" t="str">
        <f>IF(DATOS_FORMS!AB208="","",IFERROR(VLOOKUP(TRIM(DATOS_FORMS!AB208),ESCALAS!$A$17:$B$20,2,0),"?"))</f>
        <v/>
      </c>
      <c r="AC208" s="22" t="str">
        <f>IF(DATOS_FORMS!AC208="","",IFERROR(VLOOKUP(TRIM(DATOS_FORMS!AC208),ESCALAS!$A$25:$B$30,2,0),"?"))</f>
        <v/>
      </c>
      <c r="AD208" s="22" t="str">
        <f>IF(DATOS_FORMS!AD208="","",IFERROR(VLOOKUP(TRIM(DATOS_FORMS!AD208),ESCALAS!$A$25:$B$30,2,0),"?"))</f>
        <v/>
      </c>
      <c r="AE208" s="22" t="str">
        <f>IF(DATOS_FORMS!AE208="","",IFERROR(VLOOKUP(TRIM(DATOS_FORMS!AE208),ESCALAS!$A$25:$B$30,2,0),"?"))</f>
        <v/>
      </c>
      <c r="AF208" s="22" t="str">
        <f>IF(DATOS_FORMS!AF208="","",IFERROR(VLOOKUP(TRIM(DATOS_FORMS!AF208),ESCALAS!$A$25:$B$30,2,0),"?"))</f>
        <v/>
      </c>
      <c r="AG208" s="22" t="str">
        <f>IF(DATOS_FORMS!AG208="","",IFERROR(VLOOKUP(TRIM(DATOS_FORMS!AG208),ESCALAS!$A$25:$B$30,2,0),"?"))</f>
        <v/>
      </c>
      <c r="AH208" s="22" t="str">
        <f>IF(DATOS_FORMS!AH208="","",IFERROR(VLOOKUP(TRIM(DATOS_FORMS!AH208),ESCALAS!$A$25:$B$30,2,0),"?"))</f>
        <v/>
      </c>
      <c r="AI208" s="22" t="str">
        <f>IF(DATOS_FORMS!AI208="","",IFERROR(VLOOKUP(TRIM(DATOS_FORMS!AI208),ESCALAS!$A$25:$B$30,2,0),"?"))</f>
        <v/>
      </c>
      <c r="AJ208" s="22" t="str">
        <f>IF(DATOS_FORMS!AJ208="","",IFERROR(VLOOKUP(TRIM(DATOS_FORMS!AJ208),ESCALAS!$A$25:$B$30,2,0),"?"))</f>
        <v/>
      </c>
      <c r="AK208" s="22" t="str">
        <f>IF(DATOS_FORMS!AK208="","",IFERROR(VLOOKUP(TRIM(DATOS_FORMS!AK208),ESCALAS!$A$25:$B$30,2,0),"?"))</f>
        <v/>
      </c>
      <c r="AL208" s="22" t="str">
        <f>IF(DATOS_FORMS!AL208="","",IFERROR(VLOOKUP(TRIM(DATOS_FORMS!AL208),ESCALAS!$A$25:$B$30,2,0),"?"))</f>
        <v/>
      </c>
      <c r="AM208" s="22" t="str">
        <f>IF(DATOS_FORMS!AM208="","",IFERROR(VLOOKUP(TRIM(DATOS_FORMS!AM208),ESCALAS!$A$35:$B$41,2,0),"?"))</f>
        <v/>
      </c>
      <c r="AN208" s="22" t="str">
        <f>IF(DATOS_FORMS!AN208="","",IFERROR(VLOOKUP(TRIM(DATOS_FORMS!AN208),ESCALAS!$A$35:$B$41,2,0),"?"))</f>
        <v/>
      </c>
      <c r="AO208" s="22" t="str">
        <f>IF(DATOS_FORMS!AO208="","",IFERROR(VLOOKUP(TRIM(DATOS_FORMS!AO208),ESCALAS!$A$35:$B$41,2,0),"?"))</f>
        <v/>
      </c>
      <c r="AP208" s="22" t="str">
        <f>IF(DATOS_FORMS!AP208="","",IFERROR(VLOOKUP(TRIM(DATOS_FORMS!AP208),ESCALAS!$A$35:$B$41,2,0),"?"))</f>
        <v/>
      </c>
      <c r="AQ208" s="22" t="str">
        <f>IF(DATOS_FORMS!AQ208="","",IFERROR(VLOOKUP(TRIM(DATOS_FORMS!AQ208),ESCALAS!$A$35:$B$41,2,0),"?"))</f>
        <v/>
      </c>
      <c r="AR208" s="22" t="str">
        <f>IF(DATOS_FORMS!AR208="","",IFERROR(VLOOKUP(TRIM(DATOS_FORMS!AR208),ESCALAS!$A$35:$B$41,2,0),"?"))</f>
        <v/>
      </c>
      <c r="AS208" s="22" t="str">
        <f>IF(DATOS_FORMS!AS208="","",IFERROR(VLOOKUP(TRIM(DATOS_FORMS!AS208),ESCALAS!$A$35:$B$41,2,0),"?"))</f>
        <v/>
      </c>
      <c r="AT208" s="22" t="str">
        <f>IF(DATOS_FORMS!AT208="","",IFERROR(VLOOKUP(TRIM(DATOS_FORMS!AT208),ESCALAS!$A$35:$B$41,2,0),"?"))</f>
        <v/>
      </c>
      <c r="AU208" s="22" t="str">
        <f>IF(DATOS_FORMS!AU208="","",IFERROR(VLOOKUP(TRIM(DATOS_FORMS!AU208),ESCALAS!$A$35:$B$41,2,0),"?"))</f>
        <v/>
      </c>
      <c r="AV208" s="22" t="str">
        <f>IF(DATOS_FORMS!AV208="","",IFERROR(VLOOKUP(TRIM(DATOS_FORMS!AV208),ESCALAS!$A$46:$B$49,2,0),"?"))</f>
        <v/>
      </c>
      <c r="AW208" s="22" t="str">
        <f>IF(DATOS_FORMS!AW208="","",IFERROR(VLOOKUP(TRIM(DATOS_FORMS!AW208),ESCALAS!$A$46:$B$49,2,0),"?"))</f>
        <v/>
      </c>
      <c r="AX208" s="22" t="str">
        <f>IF(DATOS_FORMS!AX208="","",IFERROR(VLOOKUP(TRIM(DATOS_FORMS!AX208),ESCALAS!$A$46:$B$49,2,0),"?"))</f>
        <v/>
      </c>
      <c r="AY208" s="22" t="str">
        <f>IF(DATOS_FORMS!AY208="","",IFERROR(VLOOKUP(TRIM(DATOS_FORMS!AY208),ESCALAS!$A$46:$B$49,2,0),"?"))</f>
        <v/>
      </c>
      <c r="AZ208" s="22" t="str">
        <f>IF(DATOS_FORMS!AZ208="","",IFERROR(VLOOKUP(TRIM(DATOS_FORMS!AZ208),ESCALAS!$A$46:$B$49,2,0),"?"))</f>
        <v/>
      </c>
      <c r="BA208" s="22" t="str">
        <f>IF(DATOS_FORMS!BA208="","",IFERROR(VLOOKUP(TRIM(DATOS_FORMS!BA208),ESCALAS!$A$46:$B$49,2,0),"?"))</f>
        <v/>
      </c>
      <c r="BB208" s="22" t="str">
        <f>IF(DATOS_FORMS!BB208="","",IFERROR(VLOOKUP(TRIM(DATOS_FORMS!BB208),ESCALAS!$A$46:$B$49,2,0),"?"))</f>
        <v/>
      </c>
      <c r="BC208" s="22" t="str">
        <f>IF(DATOS_FORMS!BC208="","",IFERROR(VLOOKUP(TRIM(DATOS_FORMS!BC208),ESCALAS!$A$46:$B$49,2,0),"?"))</f>
        <v/>
      </c>
      <c r="BD208" s="22" t="str">
        <f>IF(DATOS_FORMS!BD208="","",IFERROR(VLOOKUP(TRIM(DATOS_FORMS!BD208),ESCALAS!$A$46:$B$49,2,0),"?"))</f>
        <v/>
      </c>
      <c r="BE208" s="22" t="str">
        <f>IF(DATOS_FORMS!BE208="","",IFERROR(VLOOKUP(TRIM(DATOS_FORMS!BE208),ESCALAS!$A$46:$B$49,2,0),"?"))</f>
        <v/>
      </c>
      <c r="BF208" s="22" t="str">
        <f>IF(DATOS_FORMS!BF208="","",IFERROR(VLOOKUP(TRIM(DATOS_FORMS!BF208),ESCALAS!$A$46:$B$49,2,0),"?"))</f>
        <v/>
      </c>
      <c r="BG208" s="22" t="str">
        <f>IF(DATOS_FORMS!BG208="","",IFERROR(VLOOKUP(TRIM(DATOS_FORMS!BG208),ESCALAS!$A$46:$B$49,2,0),"?"))</f>
        <v/>
      </c>
      <c r="BH208" s="22" t="str">
        <f>IF(DATOS_FORMS!BH208="","",IFERROR(VLOOKUP(TRIM(DATOS_FORMS!BH208),ESCALAS!$A$46:$B$49,2,0),"?"))</f>
        <v/>
      </c>
      <c r="BI208" s="22" t="str">
        <f>IF(DATOS_FORMS!BI208="","",IFERROR(VLOOKUP(TRIM(DATOS_FORMS!BI208),ESCALAS!$A$46:$B$49,2,0),"?"))</f>
        <v/>
      </c>
      <c r="BJ208" s="22" t="str">
        <f>IF(DATOS_FORMS!BJ208="","",IFERROR(VLOOKUP(TRIM(DATOS_FORMS!BJ208),ESCALAS!$A$46:$B$49,2,0),"?"))</f>
        <v/>
      </c>
    </row>
    <row r="209" spans="1:62" x14ac:dyDescent="0.25">
      <c r="A209" s="22" t="str">
        <f>IF(DATOS_FORMS!B209="","",ROW()-1)</f>
        <v/>
      </c>
      <c r="B209" s="22" t="str">
        <f>IF(DATOS_FORMS!B209="","",IFERROR(VALUE(TRIM(DATOS_FORMS!B209)),IFERROR(VALUE(LEFT(TRIM(DATOS_FORMS!B209),FIND(" ",TRIM(DATOS_FORMS!B209)&amp;" ")-1)),"?")))</f>
        <v/>
      </c>
      <c r="C209" s="22" t="str">
        <f>IF(DATOS_FORMS!C209="","",IFERROR(VLOOKUP(TRIM(DATOS_FORMS!C209),ESCALAS!$A$54:$B$55,2,0),"?"))</f>
        <v/>
      </c>
      <c r="D209" s="22" t="str">
        <f>IF(DATOS_FORMS!D209="","",IFERROR(VLOOKUP(TRIM(DATOS_FORMS!D209),ESCALAS!$A$67:$B$68,2,0),"?"))</f>
        <v/>
      </c>
      <c r="E209" s="23" t="str">
        <f>IF(DATOS_FORMS!E209="","",DATOS_FORMS!E209)</f>
        <v/>
      </c>
      <c r="F209" s="23" t="str">
        <f>IF(DATOS_FORMS!F209="","",DATOS_FORMS!F209)</f>
        <v/>
      </c>
      <c r="G209" s="22" t="str">
        <f>IF(DATOS_FORMS!G209="","",IFERROR(VLOOKUP(TRIM(DATOS_FORMS!G209),ESCALAS!$A$60:$B$62,2,0),"?"))</f>
        <v/>
      </c>
      <c r="H209" s="23" t="str">
        <f>IF(DATOS_FORMS!H209="","",DATOS_FORMS!H209)</f>
        <v/>
      </c>
      <c r="I209" s="22" t="str">
        <f>IF(DATOS_FORMS!I209="","",IFERROR(VLOOKUP(TRIM(DATOS_FORMS!I209),ESCALAS!$A$60:$B$62,2,0),"?"))</f>
        <v/>
      </c>
      <c r="J209" s="22" t="str">
        <f>IF(DATOS_FORMS!J209="","",IFERROR(VLOOKUP(TRIM(DATOS_FORMS!J209),ESCALAS!$A$73:$B$86,2,0),7))</f>
        <v/>
      </c>
      <c r="K209" s="22" t="str">
        <f>IF(DATOS_FORMS!K209="","",IFERROR(VLOOKUP(TRIM(DATOS_FORMS!K209),ESCALAS!$A$6:$B$12,2,0),"?"))</f>
        <v/>
      </c>
      <c r="L209" s="22" t="str">
        <f>IF(DATOS_FORMS!L209="","",IFERROR(VLOOKUP(TRIM(DATOS_FORMS!L209),ESCALAS!$A$6:$B$12,2,0),"?"))</f>
        <v/>
      </c>
      <c r="M209" s="22" t="str">
        <f>IF(DATOS_FORMS!M209="","",IFERROR(VLOOKUP(TRIM(DATOS_FORMS!M209),ESCALAS!$A$6:$B$12,2,0),"?"))</f>
        <v/>
      </c>
      <c r="N209" s="22" t="str">
        <f>IF(DATOS_FORMS!N209="","",IFERROR(VLOOKUP(TRIM(DATOS_FORMS!N209),ESCALAS!$A$6:$B$12,2,0),"?"))</f>
        <v/>
      </c>
      <c r="O209" s="22" t="str">
        <f>IF(DATOS_FORMS!O209="","",IFERROR(VLOOKUP(TRIM(DATOS_FORMS!O209),ESCALAS!$A$6:$B$12,2,0),"?"))</f>
        <v/>
      </c>
      <c r="P209" s="22" t="str">
        <f>IF(DATOS_FORMS!P209="","",IFERROR(VLOOKUP(TRIM(DATOS_FORMS!P209),ESCALAS!$A$6:$B$12,2,0),"?"))</f>
        <v/>
      </c>
      <c r="Q209" s="22" t="str">
        <f>IF(DATOS_FORMS!Q209="","",IFERROR(VLOOKUP(TRIM(DATOS_FORMS!Q209),ESCALAS!$A$6:$B$12,2,0),"?"))</f>
        <v/>
      </c>
      <c r="R209" s="22" t="str">
        <f>IF(DATOS_FORMS!R209="","",IFERROR(VLOOKUP(TRIM(DATOS_FORMS!R209),ESCALAS!$A$6:$B$12,2,0),"?"))</f>
        <v/>
      </c>
      <c r="S209" s="22" t="str">
        <f>IF(DATOS_FORMS!S209="","",IFERROR(VLOOKUP(TRIM(DATOS_FORMS!S209),ESCALAS!$A$6:$B$12,2,0),"?"))</f>
        <v/>
      </c>
      <c r="T209" s="22" t="str">
        <f>IF(DATOS_FORMS!T209="","",IFERROR(VLOOKUP(TRIM(DATOS_FORMS!T209),ESCALAS!$A$6:$B$12,2,0),"?"))</f>
        <v/>
      </c>
      <c r="U209" s="22" t="str">
        <f>IF(DATOS_FORMS!U209="","",IFERROR(VLOOKUP(TRIM(DATOS_FORMS!U209),ESCALAS!$A$17:$B$20,2,0),"?"))</f>
        <v/>
      </c>
      <c r="V209" s="22" t="str">
        <f>IF(DATOS_FORMS!V209="","",IFERROR(VLOOKUP(TRIM(DATOS_FORMS!V209),ESCALAS!$A$17:$B$20,2,0),"?"))</f>
        <v/>
      </c>
      <c r="W209" s="22" t="str">
        <f>IF(DATOS_FORMS!W209="","",IFERROR(VLOOKUP(TRIM(DATOS_FORMS!W209),ESCALAS!$A$17:$B$20,2,0),"?"))</f>
        <v/>
      </c>
      <c r="X209" s="22" t="str">
        <f>IF(DATOS_FORMS!X209="","",IFERROR(VLOOKUP(TRIM(DATOS_FORMS!X209),ESCALAS!$A$17:$B$20,2,0),"?"))</f>
        <v/>
      </c>
      <c r="Y209" s="22" t="str">
        <f>IF(DATOS_FORMS!Y209="","",IFERROR(VLOOKUP(TRIM(DATOS_FORMS!Y209),ESCALAS!$A$17:$B$20,2,0),"?"))</f>
        <v/>
      </c>
      <c r="Z209" s="22" t="str">
        <f>IF(DATOS_FORMS!Z209="","",IFERROR(VLOOKUP(TRIM(DATOS_FORMS!Z209),ESCALAS!$A$17:$B$20,2,0),"?"))</f>
        <v/>
      </c>
      <c r="AA209" s="22" t="str">
        <f>IF(DATOS_FORMS!AA209="","",IFERROR(VLOOKUP(TRIM(DATOS_FORMS!AA209),ESCALAS!$A$17:$B$20,2,0),"?"))</f>
        <v/>
      </c>
      <c r="AB209" s="22" t="str">
        <f>IF(DATOS_FORMS!AB209="","",IFERROR(VLOOKUP(TRIM(DATOS_FORMS!AB209),ESCALAS!$A$17:$B$20,2,0),"?"))</f>
        <v/>
      </c>
      <c r="AC209" s="22" t="str">
        <f>IF(DATOS_FORMS!AC209="","",IFERROR(VLOOKUP(TRIM(DATOS_FORMS!AC209),ESCALAS!$A$25:$B$30,2,0),"?"))</f>
        <v/>
      </c>
      <c r="AD209" s="22" t="str">
        <f>IF(DATOS_FORMS!AD209="","",IFERROR(VLOOKUP(TRIM(DATOS_FORMS!AD209),ESCALAS!$A$25:$B$30,2,0),"?"))</f>
        <v/>
      </c>
      <c r="AE209" s="22" t="str">
        <f>IF(DATOS_FORMS!AE209="","",IFERROR(VLOOKUP(TRIM(DATOS_FORMS!AE209),ESCALAS!$A$25:$B$30,2,0),"?"))</f>
        <v/>
      </c>
      <c r="AF209" s="22" t="str">
        <f>IF(DATOS_FORMS!AF209="","",IFERROR(VLOOKUP(TRIM(DATOS_FORMS!AF209),ESCALAS!$A$25:$B$30,2,0),"?"))</f>
        <v/>
      </c>
      <c r="AG209" s="22" t="str">
        <f>IF(DATOS_FORMS!AG209="","",IFERROR(VLOOKUP(TRIM(DATOS_FORMS!AG209),ESCALAS!$A$25:$B$30,2,0),"?"))</f>
        <v/>
      </c>
      <c r="AH209" s="22" t="str">
        <f>IF(DATOS_FORMS!AH209="","",IFERROR(VLOOKUP(TRIM(DATOS_FORMS!AH209),ESCALAS!$A$25:$B$30,2,0),"?"))</f>
        <v/>
      </c>
      <c r="AI209" s="22" t="str">
        <f>IF(DATOS_FORMS!AI209="","",IFERROR(VLOOKUP(TRIM(DATOS_FORMS!AI209),ESCALAS!$A$25:$B$30,2,0),"?"))</f>
        <v/>
      </c>
      <c r="AJ209" s="22" t="str">
        <f>IF(DATOS_FORMS!AJ209="","",IFERROR(VLOOKUP(TRIM(DATOS_FORMS!AJ209),ESCALAS!$A$25:$B$30,2,0),"?"))</f>
        <v/>
      </c>
      <c r="AK209" s="22" t="str">
        <f>IF(DATOS_FORMS!AK209="","",IFERROR(VLOOKUP(TRIM(DATOS_FORMS!AK209),ESCALAS!$A$25:$B$30,2,0),"?"))</f>
        <v/>
      </c>
      <c r="AL209" s="22" t="str">
        <f>IF(DATOS_FORMS!AL209="","",IFERROR(VLOOKUP(TRIM(DATOS_FORMS!AL209),ESCALAS!$A$25:$B$30,2,0),"?"))</f>
        <v/>
      </c>
      <c r="AM209" s="22" t="str">
        <f>IF(DATOS_FORMS!AM209="","",IFERROR(VLOOKUP(TRIM(DATOS_FORMS!AM209),ESCALAS!$A$35:$B$41,2,0),"?"))</f>
        <v/>
      </c>
      <c r="AN209" s="22" t="str">
        <f>IF(DATOS_FORMS!AN209="","",IFERROR(VLOOKUP(TRIM(DATOS_FORMS!AN209),ESCALAS!$A$35:$B$41,2,0),"?"))</f>
        <v/>
      </c>
      <c r="AO209" s="22" t="str">
        <f>IF(DATOS_FORMS!AO209="","",IFERROR(VLOOKUP(TRIM(DATOS_FORMS!AO209),ESCALAS!$A$35:$B$41,2,0),"?"))</f>
        <v/>
      </c>
      <c r="AP209" s="22" t="str">
        <f>IF(DATOS_FORMS!AP209="","",IFERROR(VLOOKUP(TRIM(DATOS_FORMS!AP209),ESCALAS!$A$35:$B$41,2,0),"?"))</f>
        <v/>
      </c>
      <c r="AQ209" s="22" t="str">
        <f>IF(DATOS_FORMS!AQ209="","",IFERROR(VLOOKUP(TRIM(DATOS_FORMS!AQ209),ESCALAS!$A$35:$B$41,2,0),"?"))</f>
        <v/>
      </c>
      <c r="AR209" s="22" t="str">
        <f>IF(DATOS_FORMS!AR209="","",IFERROR(VLOOKUP(TRIM(DATOS_FORMS!AR209),ESCALAS!$A$35:$B$41,2,0),"?"))</f>
        <v/>
      </c>
      <c r="AS209" s="22" t="str">
        <f>IF(DATOS_FORMS!AS209="","",IFERROR(VLOOKUP(TRIM(DATOS_FORMS!AS209),ESCALAS!$A$35:$B$41,2,0),"?"))</f>
        <v/>
      </c>
      <c r="AT209" s="22" t="str">
        <f>IF(DATOS_FORMS!AT209="","",IFERROR(VLOOKUP(TRIM(DATOS_FORMS!AT209),ESCALAS!$A$35:$B$41,2,0),"?"))</f>
        <v/>
      </c>
      <c r="AU209" s="22" t="str">
        <f>IF(DATOS_FORMS!AU209="","",IFERROR(VLOOKUP(TRIM(DATOS_FORMS!AU209),ESCALAS!$A$35:$B$41,2,0),"?"))</f>
        <v/>
      </c>
      <c r="AV209" s="22" t="str">
        <f>IF(DATOS_FORMS!AV209="","",IFERROR(VLOOKUP(TRIM(DATOS_FORMS!AV209),ESCALAS!$A$46:$B$49,2,0),"?"))</f>
        <v/>
      </c>
      <c r="AW209" s="22" t="str">
        <f>IF(DATOS_FORMS!AW209="","",IFERROR(VLOOKUP(TRIM(DATOS_FORMS!AW209),ESCALAS!$A$46:$B$49,2,0),"?"))</f>
        <v/>
      </c>
      <c r="AX209" s="22" t="str">
        <f>IF(DATOS_FORMS!AX209="","",IFERROR(VLOOKUP(TRIM(DATOS_FORMS!AX209),ESCALAS!$A$46:$B$49,2,0),"?"))</f>
        <v/>
      </c>
      <c r="AY209" s="22" t="str">
        <f>IF(DATOS_FORMS!AY209="","",IFERROR(VLOOKUP(TRIM(DATOS_FORMS!AY209),ESCALAS!$A$46:$B$49,2,0),"?"))</f>
        <v/>
      </c>
      <c r="AZ209" s="22" t="str">
        <f>IF(DATOS_FORMS!AZ209="","",IFERROR(VLOOKUP(TRIM(DATOS_FORMS!AZ209),ESCALAS!$A$46:$B$49,2,0),"?"))</f>
        <v/>
      </c>
      <c r="BA209" s="22" t="str">
        <f>IF(DATOS_FORMS!BA209="","",IFERROR(VLOOKUP(TRIM(DATOS_FORMS!BA209),ESCALAS!$A$46:$B$49,2,0),"?"))</f>
        <v/>
      </c>
      <c r="BB209" s="22" t="str">
        <f>IF(DATOS_FORMS!BB209="","",IFERROR(VLOOKUP(TRIM(DATOS_FORMS!BB209),ESCALAS!$A$46:$B$49,2,0),"?"))</f>
        <v/>
      </c>
      <c r="BC209" s="22" t="str">
        <f>IF(DATOS_FORMS!BC209="","",IFERROR(VLOOKUP(TRIM(DATOS_FORMS!BC209),ESCALAS!$A$46:$B$49,2,0),"?"))</f>
        <v/>
      </c>
      <c r="BD209" s="22" t="str">
        <f>IF(DATOS_FORMS!BD209="","",IFERROR(VLOOKUP(TRIM(DATOS_FORMS!BD209),ESCALAS!$A$46:$B$49,2,0),"?"))</f>
        <v/>
      </c>
      <c r="BE209" s="22" t="str">
        <f>IF(DATOS_FORMS!BE209="","",IFERROR(VLOOKUP(TRIM(DATOS_FORMS!BE209),ESCALAS!$A$46:$B$49,2,0),"?"))</f>
        <v/>
      </c>
      <c r="BF209" s="22" t="str">
        <f>IF(DATOS_FORMS!BF209="","",IFERROR(VLOOKUP(TRIM(DATOS_FORMS!BF209),ESCALAS!$A$46:$B$49,2,0),"?"))</f>
        <v/>
      </c>
      <c r="BG209" s="22" t="str">
        <f>IF(DATOS_FORMS!BG209="","",IFERROR(VLOOKUP(TRIM(DATOS_FORMS!BG209),ESCALAS!$A$46:$B$49,2,0),"?"))</f>
        <v/>
      </c>
      <c r="BH209" s="22" t="str">
        <f>IF(DATOS_FORMS!BH209="","",IFERROR(VLOOKUP(TRIM(DATOS_FORMS!BH209),ESCALAS!$A$46:$B$49,2,0),"?"))</f>
        <v/>
      </c>
      <c r="BI209" s="22" t="str">
        <f>IF(DATOS_FORMS!BI209="","",IFERROR(VLOOKUP(TRIM(DATOS_FORMS!BI209),ESCALAS!$A$46:$B$49,2,0),"?"))</f>
        <v/>
      </c>
      <c r="BJ209" s="22" t="str">
        <f>IF(DATOS_FORMS!BJ209="","",IFERROR(VLOOKUP(TRIM(DATOS_FORMS!BJ209),ESCALAS!$A$46:$B$49,2,0),"?"))</f>
        <v/>
      </c>
    </row>
    <row r="210" spans="1:62" x14ac:dyDescent="0.25">
      <c r="A210" s="22" t="str">
        <f>IF(DATOS_FORMS!B210="","",ROW()-1)</f>
        <v/>
      </c>
      <c r="B210" s="22" t="str">
        <f>IF(DATOS_FORMS!B210="","",IFERROR(VALUE(TRIM(DATOS_FORMS!B210)),IFERROR(VALUE(LEFT(TRIM(DATOS_FORMS!B210),FIND(" ",TRIM(DATOS_FORMS!B210)&amp;" ")-1)),"?")))</f>
        <v/>
      </c>
      <c r="C210" s="22" t="str">
        <f>IF(DATOS_FORMS!C210="","",IFERROR(VLOOKUP(TRIM(DATOS_FORMS!C210),ESCALAS!$A$54:$B$55,2,0),"?"))</f>
        <v/>
      </c>
      <c r="D210" s="22" t="str">
        <f>IF(DATOS_FORMS!D210="","",IFERROR(VLOOKUP(TRIM(DATOS_FORMS!D210),ESCALAS!$A$67:$B$68,2,0),"?"))</f>
        <v/>
      </c>
      <c r="E210" s="23" t="str">
        <f>IF(DATOS_FORMS!E210="","",DATOS_FORMS!E210)</f>
        <v/>
      </c>
      <c r="F210" s="23" t="str">
        <f>IF(DATOS_FORMS!F210="","",DATOS_FORMS!F210)</f>
        <v/>
      </c>
      <c r="G210" s="22" t="str">
        <f>IF(DATOS_FORMS!G210="","",IFERROR(VLOOKUP(TRIM(DATOS_FORMS!G210),ESCALAS!$A$60:$B$62,2,0),"?"))</f>
        <v/>
      </c>
      <c r="H210" s="23" t="str">
        <f>IF(DATOS_FORMS!H210="","",DATOS_FORMS!H210)</f>
        <v/>
      </c>
      <c r="I210" s="22" t="str">
        <f>IF(DATOS_FORMS!I210="","",IFERROR(VLOOKUP(TRIM(DATOS_FORMS!I210),ESCALAS!$A$60:$B$62,2,0),"?"))</f>
        <v/>
      </c>
      <c r="J210" s="22" t="str">
        <f>IF(DATOS_FORMS!J210="","",IFERROR(VLOOKUP(TRIM(DATOS_FORMS!J210),ESCALAS!$A$73:$B$86,2,0),7))</f>
        <v/>
      </c>
      <c r="K210" s="22" t="str">
        <f>IF(DATOS_FORMS!K210="","",IFERROR(VLOOKUP(TRIM(DATOS_FORMS!K210),ESCALAS!$A$6:$B$12,2,0),"?"))</f>
        <v/>
      </c>
      <c r="L210" s="22" t="str">
        <f>IF(DATOS_FORMS!L210="","",IFERROR(VLOOKUP(TRIM(DATOS_FORMS!L210),ESCALAS!$A$6:$B$12,2,0),"?"))</f>
        <v/>
      </c>
      <c r="M210" s="22" t="str">
        <f>IF(DATOS_FORMS!M210="","",IFERROR(VLOOKUP(TRIM(DATOS_FORMS!M210),ESCALAS!$A$6:$B$12,2,0),"?"))</f>
        <v/>
      </c>
      <c r="N210" s="22" t="str">
        <f>IF(DATOS_FORMS!N210="","",IFERROR(VLOOKUP(TRIM(DATOS_FORMS!N210),ESCALAS!$A$6:$B$12,2,0),"?"))</f>
        <v/>
      </c>
      <c r="O210" s="22" t="str">
        <f>IF(DATOS_FORMS!O210="","",IFERROR(VLOOKUP(TRIM(DATOS_FORMS!O210),ESCALAS!$A$6:$B$12,2,0),"?"))</f>
        <v/>
      </c>
      <c r="P210" s="22" t="str">
        <f>IF(DATOS_FORMS!P210="","",IFERROR(VLOOKUP(TRIM(DATOS_FORMS!P210),ESCALAS!$A$6:$B$12,2,0),"?"))</f>
        <v/>
      </c>
      <c r="Q210" s="22" t="str">
        <f>IF(DATOS_FORMS!Q210="","",IFERROR(VLOOKUP(TRIM(DATOS_FORMS!Q210),ESCALAS!$A$6:$B$12,2,0),"?"))</f>
        <v/>
      </c>
      <c r="R210" s="22" t="str">
        <f>IF(DATOS_FORMS!R210="","",IFERROR(VLOOKUP(TRIM(DATOS_FORMS!R210),ESCALAS!$A$6:$B$12,2,0),"?"))</f>
        <v/>
      </c>
      <c r="S210" s="22" t="str">
        <f>IF(DATOS_FORMS!S210="","",IFERROR(VLOOKUP(TRIM(DATOS_FORMS!S210),ESCALAS!$A$6:$B$12,2,0),"?"))</f>
        <v/>
      </c>
      <c r="T210" s="22" t="str">
        <f>IF(DATOS_FORMS!T210="","",IFERROR(VLOOKUP(TRIM(DATOS_FORMS!T210),ESCALAS!$A$6:$B$12,2,0),"?"))</f>
        <v/>
      </c>
      <c r="U210" s="22" t="str">
        <f>IF(DATOS_FORMS!U210="","",IFERROR(VLOOKUP(TRIM(DATOS_FORMS!U210),ESCALAS!$A$17:$B$20,2,0),"?"))</f>
        <v/>
      </c>
      <c r="V210" s="22" t="str">
        <f>IF(DATOS_FORMS!V210="","",IFERROR(VLOOKUP(TRIM(DATOS_FORMS!V210),ESCALAS!$A$17:$B$20,2,0),"?"))</f>
        <v/>
      </c>
      <c r="W210" s="22" t="str">
        <f>IF(DATOS_FORMS!W210="","",IFERROR(VLOOKUP(TRIM(DATOS_FORMS!W210),ESCALAS!$A$17:$B$20,2,0),"?"))</f>
        <v/>
      </c>
      <c r="X210" s="22" t="str">
        <f>IF(DATOS_FORMS!X210="","",IFERROR(VLOOKUP(TRIM(DATOS_FORMS!X210),ESCALAS!$A$17:$B$20,2,0),"?"))</f>
        <v/>
      </c>
      <c r="Y210" s="22" t="str">
        <f>IF(DATOS_FORMS!Y210="","",IFERROR(VLOOKUP(TRIM(DATOS_FORMS!Y210),ESCALAS!$A$17:$B$20,2,0),"?"))</f>
        <v/>
      </c>
      <c r="Z210" s="22" t="str">
        <f>IF(DATOS_FORMS!Z210="","",IFERROR(VLOOKUP(TRIM(DATOS_FORMS!Z210),ESCALAS!$A$17:$B$20,2,0),"?"))</f>
        <v/>
      </c>
      <c r="AA210" s="22" t="str">
        <f>IF(DATOS_FORMS!AA210="","",IFERROR(VLOOKUP(TRIM(DATOS_FORMS!AA210),ESCALAS!$A$17:$B$20,2,0),"?"))</f>
        <v/>
      </c>
      <c r="AB210" s="22" t="str">
        <f>IF(DATOS_FORMS!AB210="","",IFERROR(VLOOKUP(TRIM(DATOS_FORMS!AB210),ESCALAS!$A$17:$B$20,2,0),"?"))</f>
        <v/>
      </c>
      <c r="AC210" s="22" t="str">
        <f>IF(DATOS_FORMS!AC210="","",IFERROR(VLOOKUP(TRIM(DATOS_FORMS!AC210),ESCALAS!$A$25:$B$30,2,0),"?"))</f>
        <v/>
      </c>
      <c r="AD210" s="22" t="str">
        <f>IF(DATOS_FORMS!AD210="","",IFERROR(VLOOKUP(TRIM(DATOS_FORMS!AD210),ESCALAS!$A$25:$B$30,2,0),"?"))</f>
        <v/>
      </c>
      <c r="AE210" s="22" t="str">
        <f>IF(DATOS_FORMS!AE210="","",IFERROR(VLOOKUP(TRIM(DATOS_FORMS!AE210),ESCALAS!$A$25:$B$30,2,0),"?"))</f>
        <v/>
      </c>
      <c r="AF210" s="22" t="str">
        <f>IF(DATOS_FORMS!AF210="","",IFERROR(VLOOKUP(TRIM(DATOS_FORMS!AF210),ESCALAS!$A$25:$B$30,2,0),"?"))</f>
        <v/>
      </c>
      <c r="AG210" s="22" t="str">
        <f>IF(DATOS_FORMS!AG210="","",IFERROR(VLOOKUP(TRIM(DATOS_FORMS!AG210),ESCALAS!$A$25:$B$30,2,0),"?"))</f>
        <v/>
      </c>
      <c r="AH210" s="22" t="str">
        <f>IF(DATOS_FORMS!AH210="","",IFERROR(VLOOKUP(TRIM(DATOS_FORMS!AH210),ESCALAS!$A$25:$B$30,2,0),"?"))</f>
        <v/>
      </c>
      <c r="AI210" s="22" t="str">
        <f>IF(DATOS_FORMS!AI210="","",IFERROR(VLOOKUP(TRIM(DATOS_FORMS!AI210),ESCALAS!$A$25:$B$30,2,0),"?"))</f>
        <v/>
      </c>
      <c r="AJ210" s="22" t="str">
        <f>IF(DATOS_FORMS!AJ210="","",IFERROR(VLOOKUP(TRIM(DATOS_FORMS!AJ210),ESCALAS!$A$25:$B$30,2,0),"?"))</f>
        <v/>
      </c>
      <c r="AK210" s="22" t="str">
        <f>IF(DATOS_FORMS!AK210="","",IFERROR(VLOOKUP(TRIM(DATOS_FORMS!AK210),ESCALAS!$A$25:$B$30,2,0),"?"))</f>
        <v/>
      </c>
      <c r="AL210" s="22" t="str">
        <f>IF(DATOS_FORMS!AL210="","",IFERROR(VLOOKUP(TRIM(DATOS_FORMS!AL210),ESCALAS!$A$25:$B$30,2,0),"?"))</f>
        <v/>
      </c>
      <c r="AM210" s="22" t="str">
        <f>IF(DATOS_FORMS!AM210="","",IFERROR(VLOOKUP(TRIM(DATOS_FORMS!AM210),ESCALAS!$A$35:$B$41,2,0),"?"))</f>
        <v/>
      </c>
      <c r="AN210" s="22" t="str">
        <f>IF(DATOS_FORMS!AN210="","",IFERROR(VLOOKUP(TRIM(DATOS_FORMS!AN210),ESCALAS!$A$35:$B$41,2,0),"?"))</f>
        <v/>
      </c>
      <c r="AO210" s="22" t="str">
        <f>IF(DATOS_FORMS!AO210="","",IFERROR(VLOOKUP(TRIM(DATOS_FORMS!AO210),ESCALAS!$A$35:$B$41,2,0),"?"))</f>
        <v/>
      </c>
      <c r="AP210" s="22" t="str">
        <f>IF(DATOS_FORMS!AP210="","",IFERROR(VLOOKUP(TRIM(DATOS_FORMS!AP210),ESCALAS!$A$35:$B$41,2,0),"?"))</f>
        <v/>
      </c>
      <c r="AQ210" s="22" t="str">
        <f>IF(DATOS_FORMS!AQ210="","",IFERROR(VLOOKUP(TRIM(DATOS_FORMS!AQ210),ESCALAS!$A$35:$B$41,2,0),"?"))</f>
        <v/>
      </c>
      <c r="AR210" s="22" t="str">
        <f>IF(DATOS_FORMS!AR210="","",IFERROR(VLOOKUP(TRIM(DATOS_FORMS!AR210),ESCALAS!$A$35:$B$41,2,0),"?"))</f>
        <v/>
      </c>
      <c r="AS210" s="22" t="str">
        <f>IF(DATOS_FORMS!AS210="","",IFERROR(VLOOKUP(TRIM(DATOS_FORMS!AS210),ESCALAS!$A$35:$B$41,2,0),"?"))</f>
        <v/>
      </c>
      <c r="AT210" s="22" t="str">
        <f>IF(DATOS_FORMS!AT210="","",IFERROR(VLOOKUP(TRIM(DATOS_FORMS!AT210),ESCALAS!$A$35:$B$41,2,0),"?"))</f>
        <v/>
      </c>
      <c r="AU210" s="22" t="str">
        <f>IF(DATOS_FORMS!AU210="","",IFERROR(VLOOKUP(TRIM(DATOS_FORMS!AU210),ESCALAS!$A$35:$B$41,2,0),"?"))</f>
        <v/>
      </c>
      <c r="AV210" s="22" t="str">
        <f>IF(DATOS_FORMS!AV210="","",IFERROR(VLOOKUP(TRIM(DATOS_FORMS!AV210),ESCALAS!$A$46:$B$49,2,0),"?"))</f>
        <v/>
      </c>
      <c r="AW210" s="22" t="str">
        <f>IF(DATOS_FORMS!AW210="","",IFERROR(VLOOKUP(TRIM(DATOS_FORMS!AW210),ESCALAS!$A$46:$B$49,2,0),"?"))</f>
        <v/>
      </c>
      <c r="AX210" s="22" t="str">
        <f>IF(DATOS_FORMS!AX210="","",IFERROR(VLOOKUP(TRIM(DATOS_FORMS!AX210),ESCALAS!$A$46:$B$49,2,0),"?"))</f>
        <v/>
      </c>
      <c r="AY210" s="22" t="str">
        <f>IF(DATOS_FORMS!AY210="","",IFERROR(VLOOKUP(TRIM(DATOS_FORMS!AY210),ESCALAS!$A$46:$B$49,2,0),"?"))</f>
        <v/>
      </c>
      <c r="AZ210" s="22" t="str">
        <f>IF(DATOS_FORMS!AZ210="","",IFERROR(VLOOKUP(TRIM(DATOS_FORMS!AZ210),ESCALAS!$A$46:$B$49,2,0),"?"))</f>
        <v/>
      </c>
      <c r="BA210" s="22" t="str">
        <f>IF(DATOS_FORMS!BA210="","",IFERROR(VLOOKUP(TRIM(DATOS_FORMS!BA210),ESCALAS!$A$46:$B$49,2,0),"?"))</f>
        <v/>
      </c>
      <c r="BB210" s="22" t="str">
        <f>IF(DATOS_FORMS!BB210="","",IFERROR(VLOOKUP(TRIM(DATOS_FORMS!BB210),ESCALAS!$A$46:$B$49,2,0),"?"))</f>
        <v/>
      </c>
      <c r="BC210" s="22" t="str">
        <f>IF(DATOS_FORMS!BC210="","",IFERROR(VLOOKUP(TRIM(DATOS_FORMS!BC210),ESCALAS!$A$46:$B$49,2,0),"?"))</f>
        <v/>
      </c>
      <c r="BD210" s="22" t="str">
        <f>IF(DATOS_FORMS!BD210="","",IFERROR(VLOOKUP(TRIM(DATOS_FORMS!BD210),ESCALAS!$A$46:$B$49,2,0),"?"))</f>
        <v/>
      </c>
      <c r="BE210" s="22" t="str">
        <f>IF(DATOS_FORMS!BE210="","",IFERROR(VLOOKUP(TRIM(DATOS_FORMS!BE210),ESCALAS!$A$46:$B$49,2,0),"?"))</f>
        <v/>
      </c>
      <c r="BF210" s="22" t="str">
        <f>IF(DATOS_FORMS!BF210="","",IFERROR(VLOOKUP(TRIM(DATOS_FORMS!BF210),ESCALAS!$A$46:$B$49,2,0),"?"))</f>
        <v/>
      </c>
      <c r="BG210" s="22" t="str">
        <f>IF(DATOS_FORMS!BG210="","",IFERROR(VLOOKUP(TRIM(DATOS_FORMS!BG210),ESCALAS!$A$46:$B$49,2,0),"?"))</f>
        <v/>
      </c>
      <c r="BH210" s="22" t="str">
        <f>IF(DATOS_FORMS!BH210="","",IFERROR(VLOOKUP(TRIM(DATOS_FORMS!BH210),ESCALAS!$A$46:$B$49,2,0),"?"))</f>
        <v/>
      </c>
      <c r="BI210" s="22" t="str">
        <f>IF(DATOS_FORMS!BI210="","",IFERROR(VLOOKUP(TRIM(DATOS_FORMS!BI210),ESCALAS!$A$46:$B$49,2,0),"?"))</f>
        <v/>
      </c>
      <c r="BJ210" s="22" t="str">
        <f>IF(DATOS_FORMS!BJ210="","",IFERROR(VLOOKUP(TRIM(DATOS_FORMS!BJ210),ESCALAS!$A$46:$B$49,2,0),"?"))</f>
        <v/>
      </c>
    </row>
    <row r="211" spans="1:62" x14ac:dyDescent="0.25">
      <c r="A211" s="22" t="str">
        <f>IF(DATOS_FORMS!B211="","",ROW()-1)</f>
        <v/>
      </c>
      <c r="B211" s="22" t="str">
        <f>IF(DATOS_FORMS!B211="","",IFERROR(VALUE(TRIM(DATOS_FORMS!B211)),IFERROR(VALUE(LEFT(TRIM(DATOS_FORMS!B211),FIND(" ",TRIM(DATOS_FORMS!B211)&amp;" ")-1)),"?")))</f>
        <v/>
      </c>
      <c r="C211" s="22" t="str">
        <f>IF(DATOS_FORMS!C211="","",IFERROR(VLOOKUP(TRIM(DATOS_FORMS!C211),ESCALAS!$A$54:$B$55,2,0),"?"))</f>
        <v/>
      </c>
      <c r="D211" s="22" t="str">
        <f>IF(DATOS_FORMS!D211="","",IFERROR(VLOOKUP(TRIM(DATOS_FORMS!D211),ESCALAS!$A$67:$B$68,2,0),"?"))</f>
        <v/>
      </c>
      <c r="E211" s="23" t="str">
        <f>IF(DATOS_FORMS!E211="","",DATOS_FORMS!E211)</f>
        <v/>
      </c>
      <c r="F211" s="23" t="str">
        <f>IF(DATOS_FORMS!F211="","",DATOS_FORMS!F211)</f>
        <v/>
      </c>
      <c r="G211" s="22" t="str">
        <f>IF(DATOS_FORMS!G211="","",IFERROR(VLOOKUP(TRIM(DATOS_FORMS!G211),ESCALAS!$A$60:$B$62,2,0),"?"))</f>
        <v/>
      </c>
      <c r="H211" s="23" t="str">
        <f>IF(DATOS_FORMS!H211="","",DATOS_FORMS!H211)</f>
        <v/>
      </c>
      <c r="I211" s="22" t="str">
        <f>IF(DATOS_FORMS!I211="","",IFERROR(VLOOKUP(TRIM(DATOS_FORMS!I211),ESCALAS!$A$60:$B$62,2,0),"?"))</f>
        <v/>
      </c>
      <c r="J211" s="22" t="str">
        <f>IF(DATOS_FORMS!J211="","",IFERROR(VLOOKUP(TRIM(DATOS_FORMS!J211),ESCALAS!$A$73:$B$86,2,0),7))</f>
        <v/>
      </c>
      <c r="K211" s="22" t="str">
        <f>IF(DATOS_FORMS!K211="","",IFERROR(VLOOKUP(TRIM(DATOS_FORMS!K211),ESCALAS!$A$6:$B$12,2,0),"?"))</f>
        <v/>
      </c>
      <c r="L211" s="22" t="str">
        <f>IF(DATOS_FORMS!L211="","",IFERROR(VLOOKUP(TRIM(DATOS_FORMS!L211),ESCALAS!$A$6:$B$12,2,0),"?"))</f>
        <v/>
      </c>
      <c r="M211" s="22" t="str">
        <f>IF(DATOS_FORMS!M211="","",IFERROR(VLOOKUP(TRIM(DATOS_FORMS!M211),ESCALAS!$A$6:$B$12,2,0),"?"))</f>
        <v/>
      </c>
      <c r="N211" s="22" t="str">
        <f>IF(DATOS_FORMS!N211="","",IFERROR(VLOOKUP(TRIM(DATOS_FORMS!N211),ESCALAS!$A$6:$B$12,2,0),"?"))</f>
        <v/>
      </c>
      <c r="O211" s="22" t="str">
        <f>IF(DATOS_FORMS!O211="","",IFERROR(VLOOKUP(TRIM(DATOS_FORMS!O211),ESCALAS!$A$6:$B$12,2,0),"?"))</f>
        <v/>
      </c>
      <c r="P211" s="22" t="str">
        <f>IF(DATOS_FORMS!P211="","",IFERROR(VLOOKUP(TRIM(DATOS_FORMS!P211),ESCALAS!$A$6:$B$12,2,0),"?"))</f>
        <v/>
      </c>
      <c r="Q211" s="22" t="str">
        <f>IF(DATOS_FORMS!Q211="","",IFERROR(VLOOKUP(TRIM(DATOS_FORMS!Q211),ESCALAS!$A$6:$B$12,2,0),"?"))</f>
        <v/>
      </c>
      <c r="R211" s="22" t="str">
        <f>IF(DATOS_FORMS!R211="","",IFERROR(VLOOKUP(TRIM(DATOS_FORMS!R211),ESCALAS!$A$6:$B$12,2,0),"?"))</f>
        <v/>
      </c>
      <c r="S211" s="22" t="str">
        <f>IF(DATOS_FORMS!S211="","",IFERROR(VLOOKUP(TRIM(DATOS_FORMS!S211),ESCALAS!$A$6:$B$12,2,0),"?"))</f>
        <v/>
      </c>
      <c r="T211" s="22" t="str">
        <f>IF(DATOS_FORMS!T211="","",IFERROR(VLOOKUP(TRIM(DATOS_FORMS!T211),ESCALAS!$A$6:$B$12,2,0),"?"))</f>
        <v/>
      </c>
      <c r="U211" s="22" t="str">
        <f>IF(DATOS_FORMS!U211="","",IFERROR(VLOOKUP(TRIM(DATOS_FORMS!U211),ESCALAS!$A$17:$B$20,2,0),"?"))</f>
        <v/>
      </c>
      <c r="V211" s="22" t="str">
        <f>IF(DATOS_FORMS!V211="","",IFERROR(VLOOKUP(TRIM(DATOS_FORMS!V211),ESCALAS!$A$17:$B$20,2,0),"?"))</f>
        <v/>
      </c>
      <c r="W211" s="22" t="str">
        <f>IF(DATOS_FORMS!W211="","",IFERROR(VLOOKUP(TRIM(DATOS_FORMS!W211),ESCALAS!$A$17:$B$20,2,0),"?"))</f>
        <v/>
      </c>
      <c r="X211" s="22" t="str">
        <f>IF(DATOS_FORMS!X211="","",IFERROR(VLOOKUP(TRIM(DATOS_FORMS!X211),ESCALAS!$A$17:$B$20,2,0),"?"))</f>
        <v/>
      </c>
      <c r="Y211" s="22" t="str">
        <f>IF(DATOS_FORMS!Y211="","",IFERROR(VLOOKUP(TRIM(DATOS_FORMS!Y211),ESCALAS!$A$17:$B$20,2,0),"?"))</f>
        <v/>
      </c>
      <c r="Z211" s="22" t="str">
        <f>IF(DATOS_FORMS!Z211="","",IFERROR(VLOOKUP(TRIM(DATOS_FORMS!Z211),ESCALAS!$A$17:$B$20,2,0),"?"))</f>
        <v/>
      </c>
      <c r="AA211" s="22" t="str">
        <f>IF(DATOS_FORMS!AA211="","",IFERROR(VLOOKUP(TRIM(DATOS_FORMS!AA211),ESCALAS!$A$17:$B$20,2,0),"?"))</f>
        <v/>
      </c>
      <c r="AB211" s="22" t="str">
        <f>IF(DATOS_FORMS!AB211="","",IFERROR(VLOOKUP(TRIM(DATOS_FORMS!AB211),ESCALAS!$A$17:$B$20,2,0),"?"))</f>
        <v/>
      </c>
      <c r="AC211" s="22" t="str">
        <f>IF(DATOS_FORMS!AC211="","",IFERROR(VLOOKUP(TRIM(DATOS_FORMS!AC211),ESCALAS!$A$25:$B$30,2,0),"?"))</f>
        <v/>
      </c>
      <c r="AD211" s="22" t="str">
        <f>IF(DATOS_FORMS!AD211="","",IFERROR(VLOOKUP(TRIM(DATOS_FORMS!AD211),ESCALAS!$A$25:$B$30,2,0),"?"))</f>
        <v/>
      </c>
      <c r="AE211" s="22" t="str">
        <f>IF(DATOS_FORMS!AE211="","",IFERROR(VLOOKUP(TRIM(DATOS_FORMS!AE211),ESCALAS!$A$25:$B$30,2,0),"?"))</f>
        <v/>
      </c>
      <c r="AF211" s="22" t="str">
        <f>IF(DATOS_FORMS!AF211="","",IFERROR(VLOOKUP(TRIM(DATOS_FORMS!AF211),ESCALAS!$A$25:$B$30,2,0),"?"))</f>
        <v/>
      </c>
      <c r="AG211" s="22" t="str">
        <f>IF(DATOS_FORMS!AG211="","",IFERROR(VLOOKUP(TRIM(DATOS_FORMS!AG211),ESCALAS!$A$25:$B$30,2,0),"?"))</f>
        <v/>
      </c>
      <c r="AH211" s="22" t="str">
        <f>IF(DATOS_FORMS!AH211="","",IFERROR(VLOOKUP(TRIM(DATOS_FORMS!AH211),ESCALAS!$A$25:$B$30,2,0),"?"))</f>
        <v/>
      </c>
      <c r="AI211" s="22" t="str">
        <f>IF(DATOS_FORMS!AI211="","",IFERROR(VLOOKUP(TRIM(DATOS_FORMS!AI211),ESCALAS!$A$25:$B$30,2,0),"?"))</f>
        <v/>
      </c>
      <c r="AJ211" s="22" t="str">
        <f>IF(DATOS_FORMS!AJ211="","",IFERROR(VLOOKUP(TRIM(DATOS_FORMS!AJ211),ESCALAS!$A$25:$B$30,2,0),"?"))</f>
        <v/>
      </c>
      <c r="AK211" s="22" t="str">
        <f>IF(DATOS_FORMS!AK211="","",IFERROR(VLOOKUP(TRIM(DATOS_FORMS!AK211),ESCALAS!$A$25:$B$30,2,0),"?"))</f>
        <v/>
      </c>
      <c r="AL211" s="22" t="str">
        <f>IF(DATOS_FORMS!AL211="","",IFERROR(VLOOKUP(TRIM(DATOS_FORMS!AL211),ESCALAS!$A$25:$B$30,2,0),"?"))</f>
        <v/>
      </c>
      <c r="AM211" s="22" t="str">
        <f>IF(DATOS_FORMS!AM211="","",IFERROR(VLOOKUP(TRIM(DATOS_FORMS!AM211),ESCALAS!$A$35:$B$41,2,0),"?"))</f>
        <v/>
      </c>
      <c r="AN211" s="22" t="str">
        <f>IF(DATOS_FORMS!AN211="","",IFERROR(VLOOKUP(TRIM(DATOS_FORMS!AN211),ESCALAS!$A$35:$B$41,2,0),"?"))</f>
        <v/>
      </c>
      <c r="AO211" s="22" t="str">
        <f>IF(DATOS_FORMS!AO211="","",IFERROR(VLOOKUP(TRIM(DATOS_FORMS!AO211),ESCALAS!$A$35:$B$41,2,0),"?"))</f>
        <v/>
      </c>
      <c r="AP211" s="22" t="str">
        <f>IF(DATOS_FORMS!AP211="","",IFERROR(VLOOKUP(TRIM(DATOS_FORMS!AP211),ESCALAS!$A$35:$B$41,2,0),"?"))</f>
        <v/>
      </c>
      <c r="AQ211" s="22" t="str">
        <f>IF(DATOS_FORMS!AQ211="","",IFERROR(VLOOKUP(TRIM(DATOS_FORMS!AQ211),ESCALAS!$A$35:$B$41,2,0),"?"))</f>
        <v/>
      </c>
      <c r="AR211" s="22" t="str">
        <f>IF(DATOS_FORMS!AR211="","",IFERROR(VLOOKUP(TRIM(DATOS_FORMS!AR211),ESCALAS!$A$35:$B$41,2,0),"?"))</f>
        <v/>
      </c>
      <c r="AS211" s="22" t="str">
        <f>IF(DATOS_FORMS!AS211="","",IFERROR(VLOOKUP(TRIM(DATOS_FORMS!AS211),ESCALAS!$A$35:$B$41,2,0),"?"))</f>
        <v/>
      </c>
      <c r="AT211" s="22" t="str">
        <f>IF(DATOS_FORMS!AT211="","",IFERROR(VLOOKUP(TRIM(DATOS_FORMS!AT211),ESCALAS!$A$35:$B$41,2,0),"?"))</f>
        <v/>
      </c>
      <c r="AU211" s="22" t="str">
        <f>IF(DATOS_FORMS!AU211="","",IFERROR(VLOOKUP(TRIM(DATOS_FORMS!AU211),ESCALAS!$A$35:$B$41,2,0),"?"))</f>
        <v/>
      </c>
      <c r="AV211" s="22" t="str">
        <f>IF(DATOS_FORMS!AV211="","",IFERROR(VLOOKUP(TRIM(DATOS_FORMS!AV211),ESCALAS!$A$46:$B$49,2,0),"?"))</f>
        <v/>
      </c>
      <c r="AW211" s="22" t="str">
        <f>IF(DATOS_FORMS!AW211="","",IFERROR(VLOOKUP(TRIM(DATOS_FORMS!AW211),ESCALAS!$A$46:$B$49,2,0),"?"))</f>
        <v/>
      </c>
      <c r="AX211" s="22" t="str">
        <f>IF(DATOS_FORMS!AX211="","",IFERROR(VLOOKUP(TRIM(DATOS_FORMS!AX211),ESCALAS!$A$46:$B$49,2,0),"?"))</f>
        <v/>
      </c>
      <c r="AY211" s="22" t="str">
        <f>IF(DATOS_FORMS!AY211="","",IFERROR(VLOOKUP(TRIM(DATOS_FORMS!AY211),ESCALAS!$A$46:$B$49,2,0),"?"))</f>
        <v/>
      </c>
      <c r="AZ211" s="22" t="str">
        <f>IF(DATOS_FORMS!AZ211="","",IFERROR(VLOOKUP(TRIM(DATOS_FORMS!AZ211),ESCALAS!$A$46:$B$49,2,0),"?"))</f>
        <v/>
      </c>
      <c r="BA211" s="22" t="str">
        <f>IF(DATOS_FORMS!BA211="","",IFERROR(VLOOKUP(TRIM(DATOS_FORMS!BA211),ESCALAS!$A$46:$B$49,2,0),"?"))</f>
        <v/>
      </c>
      <c r="BB211" s="22" t="str">
        <f>IF(DATOS_FORMS!BB211="","",IFERROR(VLOOKUP(TRIM(DATOS_FORMS!BB211),ESCALAS!$A$46:$B$49,2,0),"?"))</f>
        <v/>
      </c>
      <c r="BC211" s="22" t="str">
        <f>IF(DATOS_FORMS!BC211="","",IFERROR(VLOOKUP(TRIM(DATOS_FORMS!BC211),ESCALAS!$A$46:$B$49,2,0),"?"))</f>
        <v/>
      </c>
      <c r="BD211" s="22" t="str">
        <f>IF(DATOS_FORMS!BD211="","",IFERROR(VLOOKUP(TRIM(DATOS_FORMS!BD211),ESCALAS!$A$46:$B$49,2,0),"?"))</f>
        <v/>
      </c>
      <c r="BE211" s="22" t="str">
        <f>IF(DATOS_FORMS!BE211="","",IFERROR(VLOOKUP(TRIM(DATOS_FORMS!BE211),ESCALAS!$A$46:$B$49,2,0),"?"))</f>
        <v/>
      </c>
      <c r="BF211" s="22" t="str">
        <f>IF(DATOS_FORMS!BF211="","",IFERROR(VLOOKUP(TRIM(DATOS_FORMS!BF211),ESCALAS!$A$46:$B$49,2,0),"?"))</f>
        <v/>
      </c>
      <c r="BG211" s="22" t="str">
        <f>IF(DATOS_FORMS!BG211="","",IFERROR(VLOOKUP(TRIM(DATOS_FORMS!BG211),ESCALAS!$A$46:$B$49,2,0),"?"))</f>
        <v/>
      </c>
      <c r="BH211" s="22" t="str">
        <f>IF(DATOS_FORMS!BH211="","",IFERROR(VLOOKUP(TRIM(DATOS_FORMS!BH211),ESCALAS!$A$46:$B$49,2,0),"?"))</f>
        <v/>
      </c>
      <c r="BI211" s="22" t="str">
        <f>IF(DATOS_FORMS!BI211="","",IFERROR(VLOOKUP(TRIM(DATOS_FORMS!BI211),ESCALAS!$A$46:$B$49,2,0),"?"))</f>
        <v/>
      </c>
      <c r="BJ211" s="22" t="str">
        <f>IF(DATOS_FORMS!BJ211="","",IFERROR(VLOOKUP(TRIM(DATOS_FORMS!BJ211),ESCALAS!$A$46:$B$49,2,0),"?"))</f>
        <v/>
      </c>
    </row>
    <row r="212" spans="1:62" x14ac:dyDescent="0.25">
      <c r="A212" s="22" t="str">
        <f>IF(DATOS_FORMS!B212="","",ROW()-1)</f>
        <v/>
      </c>
      <c r="B212" s="22" t="str">
        <f>IF(DATOS_FORMS!B212="","",IFERROR(VALUE(TRIM(DATOS_FORMS!B212)),IFERROR(VALUE(LEFT(TRIM(DATOS_FORMS!B212),FIND(" ",TRIM(DATOS_FORMS!B212)&amp;" ")-1)),"?")))</f>
        <v/>
      </c>
      <c r="C212" s="22" t="str">
        <f>IF(DATOS_FORMS!C212="","",IFERROR(VLOOKUP(TRIM(DATOS_FORMS!C212),ESCALAS!$A$54:$B$55,2,0),"?"))</f>
        <v/>
      </c>
      <c r="D212" s="22" t="str">
        <f>IF(DATOS_FORMS!D212="","",IFERROR(VLOOKUP(TRIM(DATOS_FORMS!D212),ESCALAS!$A$67:$B$68,2,0),"?"))</f>
        <v/>
      </c>
      <c r="E212" s="23" t="str">
        <f>IF(DATOS_FORMS!E212="","",DATOS_FORMS!E212)</f>
        <v/>
      </c>
      <c r="F212" s="23" t="str">
        <f>IF(DATOS_FORMS!F212="","",DATOS_FORMS!F212)</f>
        <v/>
      </c>
      <c r="G212" s="22" t="str">
        <f>IF(DATOS_FORMS!G212="","",IFERROR(VLOOKUP(TRIM(DATOS_FORMS!G212),ESCALAS!$A$60:$B$62,2,0),"?"))</f>
        <v/>
      </c>
      <c r="H212" s="23" t="str">
        <f>IF(DATOS_FORMS!H212="","",DATOS_FORMS!H212)</f>
        <v/>
      </c>
      <c r="I212" s="22" t="str">
        <f>IF(DATOS_FORMS!I212="","",IFERROR(VLOOKUP(TRIM(DATOS_FORMS!I212),ESCALAS!$A$60:$B$62,2,0),"?"))</f>
        <v/>
      </c>
      <c r="J212" s="22" t="str">
        <f>IF(DATOS_FORMS!J212="","",IFERROR(VLOOKUP(TRIM(DATOS_FORMS!J212),ESCALAS!$A$73:$B$86,2,0),7))</f>
        <v/>
      </c>
      <c r="K212" s="22" t="str">
        <f>IF(DATOS_FORMS!K212="","",IFERROR(VLOOKUP(TRIM(DATOS_FORMS!K212),ESCALAS!$A$6:$B$12,2,0),"?"))</f>
        <v/>
      </c>
      <c r="L212" s="22" t="str">
        <f>IF(DATOS_FORMS!L212="","",IFERROR(VLOOKUP(TRIM(DATOS_FORMS!L212),ESCALAS!$A$6:$B$12,2,0),"?"))</f>
        <v/>
      </c>
      <c r="M212" s="22" t="str">
        <f>IF(DATOS_FORMS!M212="","",IFERROR(VLOOKUP(TRIM(DATOS_FORMS!M212),ESCALAS!$A$6:$B$12,2,0),"?"))</f>
        <v/>
      </c>
      <c r="N212" s="22" t="str">
        <f>IF(DATOS_FORMS!N212="","",IFERROR(VLOOKUP(TRIM(DATOS_FORMS!N212),ESCALAS!$A$6:$B$12,2,0),"?"))</f>
        <v/>
      </c>
      <c r="O212" s="22" t="str">
        <f>IF(DATOS_FORMS!O212="","",IFERROR(VLOOKUP(TRIM(DATOS_FORMS!O212),ESCALAS!$A$6:$B$12,2,0),"?"))</f>
        <v/>
      </c>
      <c r="P212" s="22" t="str">
        <f>IF(DATOS_FORMS!P212="","",IFERROR(VLOOKUP(TRIM(DATOS_FORMS!P212),ESCALAS!$A$6:$B$12,2,0),"?"))</f>
        <v/>
      </c>
      <c r="Q212" s="22" t="str">
        <f>IF(DATOS_FORMS!Q212="","",IFERROR(VLOOKUP(TRIM(DATOS_FORMS!Q212),ESCALAS!$A$6:$B$12,2,0),"?"))</f>
        <v/>
      </c>
      <c r="R212" s="22" t="str">
        <f>IF(DATOS_FORMS!R212="","",IFERROR(VLOOKUP(TRIM(DATOS_FORMS!R212),ESCALAS!$A$6:$B$12,2,0),"?"))</f>
        <v/>
      </c>
      <c r="S212" s="22" t="str">
        <f>IF(DATOS_FORMS!S212="","",IFERROR(VLOOKUP(TRIM(DATOS_FORMS!S212),ESCALAS!$A$6:$B$12,2,0),"?"))</f>
        <v/>
      </c>
      <c r="T212" s="22" t="str">
        <f>IF(DATOS_FORMS!T212="","",IFERROR(VLOOKUP(TRIM(DATOS_FORMS!T212),ESCALAS!$A$6:$B$12,2,0),"?"))</f>
        <v/>
      </c>
      <c r="U212" s="22" t="str">
        <f>IF(DATOS_FORMS!U212="","",IFERROR(VLOOKUP(TRIM(DATOS_FORMS!U212),ESCALAS!$A$17:$B$20,2,0),"?"))</f>
        <v/>
      </c>
      <c r="V212" s="22" t="str">
        <f>IF(DATOS_FORMS!V212="","",IFERROR(VLOOKUP(TRIM(DATOS_FORMS!V212),ESCALAS!$A$17:$B$20,2,0),"?"))</f>
        <v/>
      </c>
      <c r="W212" s="22" t="str">
        <f>IF(DATOS_FORMS!W212="","",IFERROR(VLOOKUP(TRIM(DATOS_FORMS!W212),ESCALAS!$A$17:$B$20,2,0),"?"))</f>
        <v/>
      </c>
      <c r="X212" s="22" t="str">
        <f>IF(DATOS_FORMS!X212="","",IFERROR(VLOOKUP(TRIM(DATOS_FORMS!X212),ESCALAS!$A$17:$B$20,2,0),"?"))</f>
        <v/>
      </c>
      <c r="Y212" s="22" t="str">
        <f>IF(DATOS_FORMS!Y212="","",IFERROR(VLOOKUP(TRIM(DATOS_FORMS!Y212),ESCALAS!$A$17:$B$20,2,0),"?"))</f>
        <v/>
      </c>
      <c r="Z212" s="22" t="str">
        <f>IF(DATOS_FORMS!Z212="","",IFERROR(VLOOKUP(TRIM(DATOS_FORMS!Z212),ESCALAS!$A$17:$B$20,2,0),"?"))</f>
        <v/>
      </c>
      <c r="AA212" s="22" t="str">
        <f>IF(DATOS_FORMS!AA212="","",IFERROR(VLOOKUP(TRIM(DATOS_FORMS!AA212),ESCALAS!$A$17:$B$20,2,0),"?"))</f>
        <v/>
      </c>
      <c r="AB212" s="22" t="str">
        <f>IF(DATOS_FORMS!AB212="","",IFERROR(VLOOKUP(TRIM(DATOS_FORMS!AB212),ESCALAS!$A$17:$B$20,2,0),"?"))</f>
        <v/>
      </c>
      <c r="AC212" s="22" t="str">
        <f>IF(DATOS_FORMS!AC212="","",IFERROR(VLOOKUP(TRIM(DATOS_FORMS!AC212),ESCALAS!$A$25:$B$30,2,0),"?"))</f>
        <v/>
      </c>
      <c r="AD212" s="22" t="str">
        <f>IF(DATOS_FORMS!AD212="","",IFERROR(VLOOKUP(TRIM(DATOS_FORMS!AD212),ESCALAS!$A$25:$B$30,2,0),"?"))</f>
        <v/>
      </c>
      <c r="AE212" s="22" t="str">
        <f>IF(DATOS_FORMS!AE212="","",IFERROR(VLOOKUP(TRIM(DATOS_FORMS!AE212),ESCALAS!$A$25:$B$30,2,0),"?"))</f>
        <v/>
      </c>
      <c r="AF212" s="22" t="str">
        <f>IF(DATOS_FORMS!AF212="","",IFERROR(VLOOKUP(TRIM(DATOS_FORMS!AF212),ESCALAS!$A$25:$B$30,2,0),"?"))</f>
        <v/>
      </c>
      <c r="AG212" s="22" t="str">
        <f>IF(DATOS_FORMS!AG212="","",IFERROR(VLOOKUP(TRIM(DATOS_FORMS!AG212),ESCALAS!$A$25:$B$30,2,0),"?"))</f>
        <v/>
      </c>
      <c r="AH212" s="22" t="str">
        <f>IF(DATOS_FORMS!AH212="","",IFERROR(VLOOKUP(TRIM(DATOS_FORMS!AH212),ESCALAS!$A$25:$B$30,2,0),"?"))</f>
        <v/>
      </c>
      <c r="AI212" s="22" t="str">
        <f>IF(DATOS_FORMS!AI212="","",IFERROR(VLOOKUP(TRIM(DATOS_FORMS!AI212),ESCALAS!$A$25:$B$30,2,0),"?"))</f>
        <v/>
      </c>
      <c r="AJ212" s="22" t="str">
        <f>IF(DATOS_FORMS!AJ212="","",IFERROR(VLOOKUP(TRIM(DATOS_FORMS!AJ212),ESCALAS!$A$25:$B$30,2,0),"?"))</f>
        <v/>
      </c>
      <c r="AK212" s="22" t="str">
        <f>IF(DATOS_FORMS!AK212="","",IFERROR(VLOOKUP(TRIM(DATOS_FORMS!AK212),ESCALAS!$A$25:$B$30,2,0),"?"))</f>
        <v/>
      </c>
      <c r="AL212" s="22" t="str">
        <f>IF(DATOS_FORMS!AL212="","",IFERROR(VLOOKUP(TRIM(DATOS_FORMS!AL212),ESCALAS!$A$25:$B$30,2,0),"?"))</f>
        <v/>
      </c>
      <c r="AM212" s="22" t="str">
        <f>IF(DATOS_FORMS!AM212="","",IFERROR(VLOOKUP(TRIM(DATOS_FORMS!AM212),ESCALAS!$A$35:$B$41,2,0),"?"))</f>
        <v/>
      </c>
      <c r="AN212" s="22" t="str">
        <f>IF(DATOS_FORMS!AN212="","",IFERROR(VLOOKUP(TRIM(DATOS_FORMS!AN212),ESCALAS!$A$35:$B$41,2,0),"?"))</f>
        <v/>
      </c>
      <c r="AO212" s="22" t="str">
        <f>IF(DATOS_FORMS!AO212="","",IFERROR(VLOOKUP(TRIM(DATOS_FORMS!AO212),ESCALAS!$A$35:$B$41,2,0),"?"))</f>
        <v/>
      </c>
      <c r="AP212" s="22" t="str">
        <f>IF(DATOS_FORMS!AP212="","",IFERROR(VLOOKUP(TRIM(DATOS_FORMS!AP212),ESCALAS!$A$35:$B$41,2,0),"?"))</f>
        <v/>
      </c>
      <c r="AQ212" s="22" t="str">
        <f>IF(DATOS_FORMS!AQ212="","",IFERROR(VLOOKUP(TRIM(DATOS_FORMS!AQ212),ESCALAS!$A$35:$B$41,2,0),"?"))</f>
        <v/>
      </c>
      <c r="AR212" s="22" t="str">
        <f>IF(DATOS_FORMS!AR212="","",IFERROR(VLOOKUP(TRIM(DATOS_FORMS!AR212),ESCALAS!$A$35:$B$41,2,0),"?"))</f>
        <v/>
      </c>
      <c r="AS212" s="22" t="str">
        <f>IF(DATOS_FORMS!AS212="","",IFERROR(VLOOKUP(TRIM(DATOS_FORMS!AS212),ESCALAS!$A$35:$B$41,2,0),"?"))</f>
        <v/>
      </c>
      <c r="AT212" s="22" t="str">
        <f>IF(DATOS_FORMS!AT212="","",IFERROR(VLOOKUP(TRIM(DATOS_FORMS!AT212),ESCALAS!$A$35:$B$41,2,0),"?"))</f>
        <v/>
      </c>
      <c r="AU212" s="22" t="str">
        <f>IF(DATOS_FORMS!AU212="","",IFERROR(VLOOKUP(TRIM(DATOS_FORMS!AU212),ESCALAS!$A$35:$B$41,2,0),"?"))</f>
        <v/>
      </c>
      <c r="AV212" s="22" t="str">
        <f>IF(DATOS_FORMS!AV212="","",IFERROR(VLOOKUP(TRIM(DATOS_FORMS!AV212),ESCALAS!$A$46:$B$49,2,0),"?"))</f>
        <v/>
      </c>
      <c r="AW212" s="22" t="str">
        <f>IF(DATOS_FORMS!AW212="","",IFERROR(VLOOKUP(TRIM(DATOS_FORMS!AW212),ESCALAS!$A$46:$B$49,2,0),"?"))</f>
        <v/>
      </c>
      <c r="AX212" s="22" t="str">
        <f>IF(DATOS_FORMS!AX212="","",IFERROR(VLOOKUP(TRIM(DATOS_FORMS!AX212),ESCALAS!$A$46:$B$49,2,0),"?"))</f>
        <v/>
      </c>
      <c r="AY212" s="22" t="str">
        <f>IF(DATOS_FORMS!AY212="","",IFERROR(VLOOKUP(TRIM(DATOS_FORMS!AY212),ESCALAS!$A$46:$B$49,2,0),"?"))</f>
        <v/>
      </c>
      <c r="AZ212" s="22" t="str">
        <f>IF(DATOS_FORMS!AZ212="","",IFERROR(VLOOKUP(TRIM(DATOS_FORMS!AZ212),ESCALAS!$A$46:$B$49,2,0),"?"))</f>
        <v/>
      </c>
      <c r="BA212" s="22" t="str">
        <f>IF(DATOS_FORMS!BA212="","",IFERROR(VLOOKUP(TRIM(DATOS_FORMS!BA212),ESCALAS!$A$46:$B$49,2,0),"?"))</f>
        <v/>
      </c>
      <c r="BB212" s="22" t="str">
        <f>IF(DATOS_FORMS!BB212="","",IFERROR(VLOOKUP(TRIM(DATOS_FORMS!BB212),ESCALAS!$A$46:$B$49,2,0),"?"))</f>
        <v/>
      </c>
      <c r="BC212" s="22" t="str">
        <f>IF(DATOS_FORMS!BC212="","",IFERROR(VLOOKUP(TRIM(DATOS_FORMS!BC212),ESCALAS!$A$46:$B$49,2,0),"?"))</f>
        <v/>
      </c>
      <c r="BD212" s="22" t="str">
        <f>IF(DATOS_FORMS!BD212="","",IFERROR(VLOOKUP(TRIM(DATOS_FORMS!BD212),ESCALAS!$A$46:$B$49,2,0),"?"))</f>
        <v/>
      </c>
      <c r="BE212" s="22" t="str">
        <f>IF(DATOS_FORMS!BE212="","",IFERROR(VLOOKUP(TRIM(DATOS_FORMS!BE212),ESCALAS!$A$46:$B$49,2,0),"?"))</f>
        <v/>
      </c>
      <c r="BF212" s="22" t="str">
        <f>IF(DATOS_FORMS!BF212="","",IFERROR(VLOOKUP(TRIM(DATOS_FORMS!BF212),ESCALAS!$A$46:$B$49,2,0),"?"))</f>
        <v/>
      </c>
      <c r="BG212" s="22" t="str">
        <f>IF(DATOS_FORMS!BG212="","",IFERROR(VLOOKUP(TRIM(DATOS_FORMS!BG212),ESCALAS!$A$46:$B$49,2,0),"?"))</f>
        <v/>
      </c>
      <c r="BH212" s="22" t="str">
        <f>IF(DATOS_FORMS!BH212="","",IFERROR(VLOOKUP(TRIM(DATOS_FORMS!BH212),ESCALAS!$A$46:$B$49,2,0),"?"))</f>
        <v/>
      </c>
      <c r="BI212" s="22" t="str">
        <f>IF(DATOS_FORMS!BI212="","",IFERROR(VLOOKUP(TRIM(DATOS_FORMS!BI212),ESCALAS!$A$46:$B$49,2,0),"?"))</f>
        <v/>
      </c>
      <c r="BJ212" s="22" t="str">
        <f>IF(DATOS_FORMS!BJ212="","",IFERROR(VLOOKUP(TRIM(DATOS_FORMS!BJ212),ESCALAS!$A$46:$B$49,2,0),"?"))</f>
        <v/>
      </c>
    </row>
    <row r="213" spans="1:62" x14ac:dyDescent="0.25">
      <c r="A213" s="22" t="str">
        <f>IF(DATOS_FORMS!B213="","",ROW()-1)</f>
        <v/>
      </c>
      <c r="B213" s="22" t="str">
        <f>IF(DATOS_FORMS!B213="","",IFERROR(VALUE(TRIM(DATOS_FORMS!B213)),IFERROR(VALUE(LEFT(TRIM(DATOS_FORMS!B213),FIND(" ",TRIM(DATOS_FORMS!B213)&amp;" ")-1)),"?")))</f>
        <v/>
      </c>
      <c r="C213" s="22" t="str">
        <f>IF(DATOS_FORMS!C213="","",IFERROR(VLOOKUP(TRIM(DATOS_FORMS!C213),ESCALAS!$A$54:$B$55,2,0),"?"))</f>
        <v/>
      </c>
      <c r="D213" s="22" t="str">
        <f>IF(DATOS_FORMS!D213="","",IFERROR(VLOOKUP(TRIM(DATOS_FORMS!D213),ESCALAS!$A$67:$B$68,2,0),"?"))</f>
        <v/>
      </c>
      <c r="E213" s="23" t="str">
        <f>IF(DATOS_FORMS!E213="","",DATOS_FORMS!E213)</f>
        <v/>
      </c>
      <c r="F213" s="23" t="str">
        <f>IF(DATOS_FORMS!F213="","",DATOS_FORMS!F213)</f>
        <v/>
      </c>
      <c r="G213" s="22" t="str">
        <f>IF(DATOS_FORMS!G213="","",IFERROR(VLOOKUP(TRIM(DATOS_FORMS!G213),ESCALAS!$A$60:$B$62,2,0),"?"))</f>
        <v/>
      </c>
      <c r="H213" s="23" t="str">
        <f>IF(DATOS_FORMS!H213="","",DATOS_FORMS!H213)</f>
        <v/>
      </c>
      <c r="I213" s="22" t="str">
        <f>IF(DATOS_FORMS!I213="","",IFERROR(VLOOKUP(TRIM(DATOS_FORMS!I213),ESCALAS!$A$60:$B$62,2,0),"?"))</f>
        <v/>
      </c>
      <c r="J213" s="22" t="str">
        <f>IF(DATOS_FORMS!J213="","",IFERROR(VLOOKUP(TRIM(DATOS_FORMS!J213),ESCALAS!$A$73:$B$86,2,0),7))</f>
        <v/>
      </c>
      <c r="K213" s="22" t="str">
        <f>IF(DATOS_FORMS!K213="","",IFERROR(VLOOKUP(TRIM(DATOS_FORMS!K213),ESCALAS!$A$6:$B$12,2,0),"?"))</f>
        <v/>
      </c>
      <c r="L213" s="22" t="str">
        <f>IF(DATOS_FORMS!L213="","",IFERROR(VLOOKUP(TRIM(DATOS_FORMS!L213),ESCALAS!$A$6:$B$12,2,0),"?"))</f>
        <v/>
      </c>
      <c r="M213" s="22" t="str">
        <f>IF(DATOS_FORMS!M213="","",IFERROR(VLOOKUP(TRIM(DATOS_FORMS!M213),ESCALAS!$A$6:$B$12,2,0),"?"))</f>
        <v/>
      </c>
      <c r="N213" s="22" t="str">
        <f>IF(DATOS_FORMS!N213="","",IFERROR(VLOOKUP(TRIM(DATOS_FORMS!N213),ESCALAS!$A$6:$B$12,2,0),"?"))</f>
        <v/>
      </c>
      <c r="O213" s="22" t="str">
        <f>IF(DATOS_FORMS!O213="","",IFERROR(VLOOKUP(TRIM(DATOS_FORMS!O213),ESCALAS!$A$6:$B$12,2,0),"?"))</f>
        <v/>
      </c>
      <c r="P213" s="22" t="str">
        <f>IF(DATOS_FORMS!P213="","",IFERROR(VLOOKUP(TRIM(DATOS_FORMS!P213),ESCALAS!$A$6:$B$12,2,0),"?"))</f>
        <v/>
      </c>
      <c r="Q213" s="22" t="str">
        <f>IF(DATOS_FORMS!Q213="","",IFERROR(VLOOKUP(TRIM(DATOS_FORMS!Q213),ESCALAS!$A$6:$B$12,2,0),"?"))</f>
        <v/>
      </c>
      <c r="R213" s="22" t="str">
        <f>IF(DATOS_FORMS!R213="","",IFERROR(VLOOKUP(TRIM(DATOS_FORMS!R213),ESCALAS!$A$6:$B$12,2,0),"?"))</f>
        <v/>
      </c>
      <c r="S213" s="22" t="str">
        <f>IF(DATOS_FORMS!S213="","",IFERROR(VLOOKUP(TRIM(DATOS_FORMS!S213),ESCALAS!$A$6:$B$12,2,0),"?"))</f>
        <v/>
      </c>
      <c r="T213" s="22" t="str">
        <f>IF(DATOS_FORMS!T213="","",IFERROR(VLOOKUP(TRIM(DATOS_FORMS!T213),ESCALAS!$A$6:$B$12,2,0),"?"))</f>
        <v/>
      </c>
      <c r="U213" s="22" t="str">
        <f>IF(DATOS_FORMS!U213="","",IFERROR(VLOOKUP(TRIM(DATOS_FORMS!U213),ESCALAS!$A$17:$B$20,2,0),"?"))</f>
        <v/>
      </c>
      <c r="V213" s="22" t="str">
        <f>IF(DATOS_FORMS!V213="","",IFERROR(VLOOKUP(TRIM(DATOS_FORMS!V213),ESCALAS!$A$17:$B$20,2,0),"?"))</f>
        <v/>
      </c>
      <c r="W213" s="22" t="str">
        <f>IF(DATOS_FORMS!W213="","",IFERROR(VLOOKUP(TRIM(DATOS_FORMS!W213),ESCALAS!$A$17:$B$20,2,0),"?"))</f>
        <v/>
      </c>
      <c r="X213" s="22" t="str">
        <f>IF(DATOS_FORMS!X213="","",IFERROR(VLOOKUP(TRIM(DATOS_FORMS!X213),ESCALAS!$A$17:$B$20,2,0),"?"))</f>
        <v/>
      </c>
      <c r="Y213" s="22" t="str">
        <f>IF(DATOS_FORMS!Y213="","",IFERROR(VLOOKUP(TRIM(DATOS_FORMS!Y213),ESCALAS!$A$17:$B$20,2,0),"?"))</f>
        <v/>
      </c>
      <c r="Z213" s="22" t="str">
        <f>IF(DATOS_FORMS!Z213="","",IFERROR(VLOOKUP(TRIM(DATOS_FORMS!Z213),ESCALAS!$A$17:$B$20,2,0),"?"))</f>
        <v/>
      </c>
      <c r="AA213" s="22" t="str">
        <f>IF(DATOS_FORMS!AA213="","",IFERROR(VLOOKUP(TRIM(DATOS_FORMS!AA213),ESCALAS!$A$17:$B$20,2,0),"?"))</f>
        <v/>
      </c>
      <c r="AB213" s="22" t="str">
        <f>IF(DATOS_FORMS!AB213="","",IFERROR(VLOOKUP(TRIM(DATOS_FORMS!AB213),ESCALAS!$A$17:$B$20,2,0),"?"))</f>
        <v/>
      </c>
      <c r="AC213" s="22" t="str">
        <f>IF(DATOS_FORMS!AC213="","",IFERROR(VLOOKUP(TRIM(DATOS_FORMS!AC213),ESCALAS!$A$25:$B$30,2,0),"?"))</f>
        <v/>
      </c>
      <c r="AD213" s="22" t="str">
        <f>IF(DATOS_FORMS!AD213="","",IFERROR(VLOOKUP(TRIM(DATOS_FORMS!AD213),ESCALAS!$A$25:$B$30,2,0),"?"))</f>
        <v/>
      </c>
      <c r="AE213" s="22" t="str">
        <f>IF(DATOS_FORMS!AE213="","",IFERROR(VLOOKUP(TRIM(DATOS_FORMS!AE213),ESCALAS!$A$25:$B$30,2,0),"?"))</f>
        <v/>
      </c>
      <c r="AF213" s="22" t="str">
        <f>IF(DATOS_FORMS!AF213="","",IFERROR(VLOOKUP(TRIM(DATOS_FORMS!AF213),ESCALAS!$A$25:$B$30,2,0),"?"))</f>
        <v/>
      </c>
      <c r="AG213" s="22" t="str">
        <f>IF(DATOS_FORMS!AG213="","",IFERROR(VLOOKUP(TRIM(DATOS_FORMS!AG213),ESCALAS!$A$25:$B$30,2,0),"?"))</f>
        <v/>
      </c>
      <c r="AH213" s="22" t="str">
        <f>IF(DATOS_FORMS!AH213="","",IFERROR(VLOOKUP(TRIM(DATOS_FORMS!AH213),ESCALAS!$A$25:$B$30,2,0),"?"))</f>
        <v/>
      </c>
      <c r="AI213" s="22" t="str">
        <f>IF(DATOS_FORMS!AI213="","",IFERROR(VLOOKUP(TRIM(DATOS_FORMS!AI213),ESCALAS!$A$25:$B$30,2,0),"?"))</f>
        <v/>
      </c>
      <c r="AJ213" s="22" t="str">
        <f>IF(DATOS_FORMS!AJ213="","",IFERROR(VLOOKUP(TRIM(DATOS_FORMS!AJ213),ESCALAS!$A$25:$B$30,2,0),"?"))</f>
        <v/>
      </c>
      <c r="AK213" s="22" t="str">
        <f>IF(DATOS_FORMS!AK213="","",IFERROR(VLOOKUP(TRIM(DATOS_FORMS!AK213),ESCALAS!$A$25:$B$30,2,0),"?"))</f>
        <v/>
      </c>
      <c r="AL213" s="22" t="str">
        <f>IF(DATOS_FORMS!AL213="","",IFERROR(VLOOKUP(TRIM(DATOS_FORMS!AL213),ESCALAS!$A$25:$B$30,2,0),"?"))</f>
        <v/>
      </c>
      <c r="AM213" s="22" t="str">
        <f>IF(DATOS_FORMS!AM213="","",IFERROR(VLOOKUP(TRIM(DATOS_FORMS!AM213),ESCALAS!$A$35:$B$41,2,0),"?"))</f>
        <v/>
      </c>
      <c r="AN213" s="22" t="str">
        <f>IF(DATOS_FORMS!AN213="","",IFERROR(VLOOKUP(TRIM(DATOS_FORMS!AN213),ESCALAS!$A$35:$B$41,2,0),"?"))</f>
        <v/>
      </c>
      <c r="AO213" s="22" t="str">
        <f>IF(DATOS_FORMS!AO213="","",IFERROR(VLOOKUP(TRIM(DATOS_FORMS!AO213),ESCALAS!$A$35:$B$41,2,0),"?"))</f>
        <v/>
      </c>
      <c r="AP213" s="22" t="str">
        <f>IF(DATOS_FORMS!AP213="","",IFERROR(VLOOKUP(TRIM(DATOS_FORMS!AP213),ESCALAS!$A$35:$B$41,2,0),"?"))</f>
        <v/>
      </c>
      <c r="AQ213" s="22" t="str">
        <f>IF(DATOS_FORMS!AQ213="","",IFERROR(VLOOKUP(TRIM(DATOS_FORMS!AQ213),ESCALAS!$A$35:$B$41,2,0),"?"))</f>
        <v/>
      </c>
      <c r="AR213" s="22" t="str">
        <f>IF(DATOS_FORMS!AR213="","",IFERROR(VLOOKUP(TRIM(DATOS_FORMS!AR213),ESCALAS!$A$35:$B$41,2,0),"?"))</f>
        <v/>
      </c>
      <c r="AS213" s="22" t="str">
        <f>IF(DATOS_FORMS!AS213="","",IFERROR(VLOOKUP(TRIM(DATOS_FORMS!AS213),ESCALAS!$A$35:$B$41,2,0),"?"))</f>
        <v/>
      </c>
      <c r="AT213" s="22" t="str">
        <f>IF(DATOS_FORMS!AT213="","",IFERROR(VLOOKUP(TRIM(DATOS_FORMS!AT213),ESCALAS!$A$35:$B$41,2,0),"?"))</f>
        <v/>
      </c>
      <c r="AU213" s="22" t="str">
        <f>IF(DATOS_FORMS!AU213="","",IFERROR(VLOOKUP(TRIM(DATOS_FORMS!AU213),ESCALAS!$A$35:$B$41,2,0),"?"))</f>
        <v/>
      </c>
      <c r="AV213" s="22" t="str">
        <f>IF(DATOS_FORMS!AV213="","",IFERROR(VLOOKUP(TRIM(DATOS_FORMS!AV213),ESCALAS!$A$46:$B$49,2,0),"?"))</f>
        <v/>
      </c>
      <c r="AW213" s="22" t="str">
        <f>IF(DATOS_FORMS!AW213="","",IFERROR(VLOOKUP(TRIM(DATOS_FORMS!AW213),ESCALAS!$A$46:$B$49,2,0),"?"))</f>
        <v/>
      </c>
      <c r="AX213" s="22" t="str">
        <f>IF(DATOS_FORMS!AX213="","",IFERROR(VLOOKUP(TRIM(DATOS_FORMS!AX213),ESCALAS!$A$46:$B$49,2,0),"?"))</f>
        <v/>
      </c>
      <c r="AY213" s="22" t="str">
        <f>IF(DATOS_FORMS!AY213="","",IFERROR(VLOOKUP(TRIM(DATOS_FORMS!AY213),ESCALAS!$A$46:$B$49,2,0),"?"))</f>
        <v/>
      </c>
      <c r="AZ213" s="22" t="str">
        <f>IF(DATOS_FORMS!AZ213="","",IFERROR(VLOOKUP(TRIM(DATOS_FORMS!AZ213),ESCALAS!$A$46:$B$49,2,0),"?"))</f>
        <v/>
      </c>
      <c r="BA213" s="22" t="str">
        <f>IF(DATOS_FORMS!BA213="","",IFERROR(VLOOKUP(TRIM(DATOS_FORMS!BA213),ESCALAS!$A$46:$B$49,2,0),"?"))</f>
        <v/>
      </c>
      <c r="BB213" s="22" t="str">
        <f>IF(DATOS_FORMS!BB213="","",IFERROR(VLOOKUP(TRIM(DATOS_FORMS!BB213),ESCALAS!$A$46:$B$49,2,0),"?"))</f>
        <v/>
      </c>
      <c r="BC213" s="22" t="str">
        <f>IF(DATOS_FORMS!BC213="","",IFERROR(VLOOKUP(TRIM(DATOS_FORMS!BC213),ESCALAS!$A$46:$B$49,2,0),"?"))</f>
        <v/>
      </c>
      <c r="BD213" s="22" t="str">
        <f>IF(DATOS_FORMS!BD213="","",IFERROR(VLOOKUP(TRIM(DATOS_FORMS!BD213),ESCALAS!$A$46:$B$49,2,0),"?"))</f>
        <v/>
      </c>
      <c r="BE213" s="22" t="str">
        <f>IF(DATOS_FORMS!BE213="","",IFERROR(VLOOKUP(TRIM(DATOS_FORMS!BE213),ESCALAS!$A$46:$B$49,2,0),"?"))</f>
        <v/>
      </c>
      <c r="BF213" s="22" t="str">
        <f>IF(DATOS_FORMS!BF213="","",IFERROR(VLOOKUP(TRIM(DATOS_FORMS!BF213),ESCALAS!$A$46:$B$49,2,0),"?"))</f>
        <v/>
      </c>
      <c r="BG213" s="22" t="str">
        <f>IF(DATOS_FORMS!BG213="","",IFERROR(VLOOKUP(TRIM(DATOS_FORMS!BG213),ESCALAS!$A$46:$B$49,2,0),"?"))</f>
        <v/>
      </c>
      <c r="BH213" s="22" t="str">
        <f>IF(DATOS_FORMS!BH213="","",IFERROR(VLOOKUP(TRIM(DATOS_FORMS!BH213),ESCALAS!$A$46:$B$49,2,0),"?"))</f>
        <v/>
      </c>
      <c r="BI213" s="22" t="str">
        <f>IF(DATOS_FORMS!BI213="","",IFERROR(VLOOKUP(TRIM(DATOS_FORMS!BI213),ESCALAS!$A$46:$B$49,2,0),"?"))</f>
        <v/>
      </c>
      <c r="BJ213" s="22" t="str">
        <f>IF(DATOS_FORMS!BJ213="","",IFERROR(VLOOKUP(TRIM(DATOS_FORMS!BJ213),ESCALAS!$A$46:$B$49,2,0),"?"))</f>
        <v/>
      </c>
    </row>
    <row r="214" spans="1:62" x14ac:dyDescent="0.25">
      <c r="A214" s="22" t="str">
        <f>IF(DATOS_FORMS!B214="","",ROW()-1)</f>
        <v/>
      </c>
      <c r="B214" s="22" t="str">
        <f>IF(DATOS_FORMS!B214="","",IFERROR(VALUE(TRIM(DATOS_FORMS!B214)),IFERROR(VALUE(LEFT(TRIM(DATOS_FORMS!B214),FIND(" ",TRIM(DATOS_FORMS!B214)&amp;" ")-1)),"?")))</f>
        <v/>
      </c>
      <c r="C214" s="22" t="str">
        <f>IF(DATOS_FORMS!C214="","",IFERROR(VLOOKUP(TRIM(DATOS_FORMS!C214),ESCALAS!$A$54:$B$55,2,0),"?"))</f>
        <v/>
      </c>
      <c r="D214" s="22" t="str">
        <f>IF(DATOS_FORMS!D214="","",IFERROR(VLOOKUP(TRIM(DATOS_FORMS!D214),ESCALAS!$A$67:$B$68,2,0),"?"))</f>
        <v/>
      </c>
      <c r="E214" s="23" t="str">
        <f>IF(DATOS_FORMS!E214="","",DATOS_FORMS!E214)</f>
        <v/>
      </c>
      <c r="F214" s="23" t="str">
        <f>IF(DATOS_FORMS!F214="","",DATOS_FORMS!F214)</f>
        <v/>
      </c>
      <c r="G214" s="22" t="str">
        <f>IF(DATOS_FORMS!G214="","",IFERROR(VLOOKUP(TRIM(DATOS_FORMS!G214),ESCALAS!$A$60:$B$62,2,0),"?"))</f>
        <v/>
      </c>
      <c r="H214" s="23" t="str">
        <f>IF(DATOS_FORMS!H214="","",DATOS_FORMS!H214)</f>
        <v/>
      </c>
      <c r="I214" s="22" t="str">
        <f>IF(DATOS_FORMS!I214="","",IFERROR(VLOOKUP(TRIM(DATOS_FORMS!I214),ESCALAS!$A$60:$B$62,2,0),"?"))</f>
        <v/>
      </c>
      <c r="J214" s="22" t="str">
        <f>IF(DATOS_FORMS!J214="","",IFERROR(VLOOKUP(TRIM(DATOS_FORMS!J214),ESCALAS!$A$73:$B$86,2,0),7))</f>
        <v/>
      </c>
      <c r="K214" s="22" t="str">
        <f>IF(DATOS_FORMS!K214="","",IFERROR(VLOOKUP(TRIM(DATOS_FORMS!K214),ESCALAS!$A$6:$B$12,2,0),"?"))</f>
        <v/>
      </c>
      <c r="L214" s="22" t="str">
        <f>IF(DATOS_FORMS!L214="","",IFERROR(VLOOKUP(TRIM(DATOS_FORMS!L214),ESCALAS!$A$6:$B$12,2,0),"?"))</f>
        <v/>
      </c>
      <c r="M214" s="22" t="str">
        <f>IF(DATOS_FORMS!M214="","",IFERROR(VLOOKUP(TRIM(DATOS_FORMS!M214),ESCALAS!$A$6:$B$12,2,0),"?"))</f>
        <v/>
      </c>
      <c r="N214" s="22" t="str">
        <f>IF(DATOS_FORMS!N214="","",IFERROR(VLOOKUP(TRIM(DATOS_FORMS!N214),ESCALAS!$A$6:$B$12,2,0),"?"))</f>
        <v/>
      </c>
      <c r="O214" s="22" t="str">
        <f>IF(DATOS_FORMS!O214="","",IFERROR(VLOOKUP(TRIM(DATOS_FORMS!O214),ESCALAS!$A$6:$B$12,2,0),"?"))</f>
        <v/>
      </c>
      <c r="P214" s="22" t="str">
        <f>IF(DATOS_FORMS!P214="","",IFERROR(VLOOKUP(TRIM(DATOS_FORMS!P214),ESCALAS!$A$6:$B$12,2,0),"?"))</f>
        <v/>
      </c>
      <c r="Q214" s="22" t="str">
        <f>IF(DATOS_FORMS!Q214="","",IFERROR(VLOOKUP(TRIM(DATOS_FORMS!Q214),ESCALAS!$A$6:$B$12,2,0),"?"))</f>
        <v/>
      </c>
      <c r="R214" s="22" t="str">
        <f>IF(DATOS_FORMS!R214="","",IFERROR(VLOOKUP(TRIM(DATOS_FORMS!R214),ESCALAS!$A$6:$B$12,2,0),"?"))</f>
        <v/>
      </c>
      <c r="S214" s="22" t="str">
        <f>IF(DATOS_FORMS!S214="","",IFERROR(VLOOKUP(TRIM(DATOS_FORMS!S214),ESCALAS!$A$6:$B$12,2,0),"?"))</f>
        <v/>
      </c>
      <c r="T214" s="22" t="str">
        <f>IF(DATOS_FORMS!T214="","",IFERROR(VLOOKUP(TRIM(DATOS_FORMS!T214),ESCALAS!$A$6:$B$12,2,0),"?"))</f>
        <v/>
      </c>
      <c r="U214" s="22" t="str">
        <f>IF(DATOS_FORMS!U214="","",IFERROR(VLOOKUP(TRIM(DATOS_FORMS!U214),ESCALAS!$A$17:$B$20,2,0),"?"))</f>
        <v/>
      </c>
      <c r="V214" s="22" t="str">
        <f>IF(DATOS_FORMS!V214="","",IFERROR(VLOOKUP(TRIM(DATOS_FORMS!V214),ESCALAS!$A$17:$B$20,2,0),"?"))</f>
        <v/>
      </c>
      <c r="W214" s="22" t="str">
        <f>IF(DATOS_FORMS!W214="","",IFERROR(VLOOKUP(TRIM(DATOS_FORMS!W214),ESCALAS!$A$17:$B$20,2,0),"?"))</f>
        <v/>
      </c>
      <c r="X214" s="22" t="str">
        <f>IF(DATOS_FORMS!X214="","",IFERROR(VLOOKUP(TRIM(DATOS_FORMS!X214),ESCALAS!$A$17:$B$20,2,0),"?"))</f>
        <v/>
      </c>
      <c r="Y214" s="22" t="str">
        <f>IF(DATOS_FORMS!Y214="","",IFERROR(VLOOKUP(TRIM(DATOS_FORMS!Y214),ESCALAS!$A$17:$B$20,2,0),"?"))</f>
        <v/>
      </c>
      <c r="Z214" s="22" t="str">
        <f>IF(DATOS_FORMS!Z214="","",IFERROR(VLOOKUP(TRIM(DATOS_FORMS!Z214),ESCALAS!$A$17:$B$20,2,0),"?"))</f>
        <v/>
      </c>
      <c r="AA214" s="22" t="str">
        <f>IF(DATOS_FORMS!AA214="","",IFERROR(VLOOKUP(TRIM(DATOS_FORMS!AA214),ESCALAS!$A$17:$B$20,2,0),"?"))</f>
        <v/>
      </c>
      <c r="AB214" s="22" t="str">
        <f>IF(DATOS_FORMS!AB214="","",IFERROR(VLOOKUP(TRIM(DATOS_FORMS!AB214),ESCALAS!$A$17:$B$20,2,0),"?"))</f>
        <v/>
      </c>
      <c r="AC214" s="22" t="str">
        <f>IF(DATOS_FORMS!AC214="","",IFERROR(VLOOKUP(TRIM(DATOS_FORMS!AC214),ESCALAS!$A$25:$B$30,2,0),"?"))</f>
        <v/>
      </c>
      <c r="AD214" s="22" t="str">
        <f>IF(DATOS_FORMS!AD214="","",IFERROR(VLOOKUP(TRIM(DATOS_FORMS!AD214),ESCALAS!$A$25:$B$30,2,0),"?"))</f>
        <v/>
      </c>
      <c r="AE214" s="22" t="str">
        <f>IF(DATOS_FORMS!AE214="","",IFERROR(VLOOKUP(TRIM(DATOS_FORMS!AE214),ESCALAS!$A$25:$B$30,2,0),"?"))</f>
        <v/>
      </c>
      <c r="AF214" s="22" t="str">
        <f>IF(DATOS_FORMS!AF214="","",IFERROR(VLOOKUP(TRIM(DATOS_FORMS!AF214),ESCALAS!$A$25:$B$30,2,0),"?"))</f>
        <v/>
      </c>
      <c r="AG214" s="22" t="str">
        <f>IF(DATOS_FORMS!AG214="","",IFERROR(VLOOKUP(TRIM(DATOS_FORMS!AG214),ESCALAS!$A$25:$B$30,2,0),"?"))</f>
        <v/>
      </c>
      <c r="AH214" s="22" t="str">
        <f>IF(DATOS_FORMS!AH214="","",IFERROR(VLOOKUP(TRIM(DATOS_FORMS!AH214),ESCALAS!$A$25:$B$30,2,0),"?"))</f>
        <v/>
      </c>
      <c r="AI214" s="22" t="str">
        <f>IF(DATOS_FORMS!AI214="","",IFERROR(VLOOKUP(TRIM(DATOS_FORMS!AI214),ESCALAS!$A$25:$B$30,2,0),"?"))</f>
        <v/>
      </c>
      <c r="AJ214" s="22" t="str">
        <f>IF(DATOS_FORMS!AJ214="","",IFERROR(VLOOKUP(TRIM(DATOS_FORMS!AJ214),ESCALAS!$A$25:$B$30,2,0),"?"))</f>
        <v/>
      </c>
      <c r="AK214" s="22" t="str">
        <f>IF(DATOS_FORMS!AK214="","",IFERROR(VLOOKUP(TRIM(DATOS_FORMS!AK214),ESCALAS!$A$25:$B$30,2,0),"?"))</f>
        <v/>
      </c>
      <c r="AL214" s="22" t="str">
        <f>IF(DATOS_FORMS!AL214="","",IFERROR(VLOOKUP(TRIM(DATOS_FORMS!AL214),ESCALAS!$A$25:$B$30,2,0),"?"))</f>
        <v/>
      </c>
      <c r="AM214" s="22" t="str">
        <f>IF(DATOS_FORMS!AM214="","",IFERROR(VLOOKUP(TRIM(DATOS_FORMS!AM214),ESCALAS!$A$35:$B$41,2,0),"?"))</f>
        <v/>
      </c>
      <c r="AN214" s="22" t="str">
        <f>IF(DATOS_FORMS!AN214="","",IFERROR(VLOOKUP(TRIM(DATOS_FORMS!AN214),ESCALAS!$A$35:$B$41,2,0),"?"))</f>
        <v/>
      </c>
      <c r="AO214" s="22" t="str">
        <f>IF(DATOS_FORMS!AO214="","",IFERROR(VLOOKUP(TRIM(DATOS_FORMS!AO214),ESCALAS!$A$35:$B$41,2,0),"?"))</f>
        <v/>
      </c>
      <c r="AP214" s="22" t="str">
        <f>IF(DATOS_FORMS!AP214="","",IFERROR(VLOOKUP(TRIM(DATOS_FORMS!AP214),ESCALAS!$A$35:$B$41,2,0),"?"))</f>
        <v/>
      </c>
      <c r="AQ214" s="22" t="str">
        <f>IF(DATOS_FORMS!AQ214="","",IFERROR(VLOOKUP(TRIM(DATOS_FORMS!AQ214),ESCALAS!$A$35:$B$41,2,0),"?"))</f>
        <v/>
      </c>
      <c r="AR214" s="22" t="str">
        <f>IF(DATOS_FORMS!AR214="","",IFERROR(VLOOKUP(TRIM(DATOS_FORMS!AR214),ESCALAS!$A$35:$B$41,2,0),"?"))</f>
        <v/>
      </c>
      <c r="AS214" s="22" t="str">
        <f>IF(DATOS_FORMS!AS214="","",IFERROR(VLOOKUP(TRIM(DATOS_FORMS!AS214),ESCALAS!$A$35:$B$41,2,0),"?"))</f>
        <v/>
      </c>
      <c r="AT214" s="22" t="str">
        <f>IF(DATOS_FORMS!AT214="","",IFERROR(VLOOKUP(TRIM(DATOS_FORMS!AT214),ESCALAS!$A$35:$B$41,2,0),"?"))</f>
        <v/>
      </c>
      <c r="AU214" s="22" t="str">
        <f>IF(DATOS_FORMS!AU214="","",IFERROR(VLOOKUP(TRIM(DATOS_FORMS!AU214),ESCALAS!$A$35:$B$41,2,0),"?"))</f>
        <v/>
      </c>
      <c r="AV214" s="22" t="str">
        <f>IF(DATOS_FORMS!AV214="","",IFERROR(VLOOKUP(TRIM(DATOS_FORMS!AV214),ESCALAS!$A$46:$B$49,2,0),"?"))</f>
        <v/>
      </c>
      <c r="AW214" s="22" t="str">
        <f>IF(DATOS_FORMS!AW214="","",IFERROR(VLOOKUP(TRIM(DATOS_FORMS!AW214),ESCALAS!$A$46:$B$49,2,0),"?"))</f>
        <v/>
      </c>
      <c r="AX214" s="22" t="str">
        <f>IF(DATOS_FORMS!AX214="","",IFERROR(VLOOKUP(TRIM(DATOS_FORMS!AX214),ESCALAS!$A$46:$B$49,2,0),"?"))</f>
        <v/>
      </c>
      <c r="AY214" s="22" t="str">
        <f>IF(DATOS_FORMS!AY214="","",IFERROR(VLOOKUP(TRIM(DATOS_FORMS!AY214),ESCALAS!$A$46:$B$49,2,0),"?"))</f>
        <v/>
      </c>
      <c r="AZ214" s="22" t="str">
        <f>IF(DATOS_FORMS!AZ214="","",IFERROR(VLOOKUP(TRIM(DATOS_FORMS!AZ214),ESCALAS!$A$46:$B$49,2,0),"?"))</f>
        <v/>
      </c>
      <c r="BA214" s="22" t="str">
        <f>IF(DATOS_FORMS!BA214="","",IFERROR(VLOOKUP(TRIM(DATOS_FORMS!BA214),ESCALAS!$A$46:$B$49,2,0),"?"))</f>
        <v/>
      </c>
      <c r="BB214" s="22" t="str">
        <f>IF(DATOS_FORMS!BB214="","",IFERROR(VLOOKUP(TRIM(DATOS_FORMS!BB214),ESCALAS!$A$46:$B$49,2,0),"?"))</f>
        <v/>
      </c>
      <c r="BC214" s="22" t="str">
        <f>IF(DATOS_FORMS!BC214="","",IFERROR(VLOOKUP(TRIM(DATOS_FORMS!BC214),ESCALAS!$A$46:$B$49,2,0),"?"))</f>
        <v/>
      </c>
      <c r="BD214" s="22" t="str">
        <f>IF(DATOS_FORMS!BD214="","",IFERROR(VLOOKUP(TRIM(DATOS_FORMS!BD214),ESCALAS!$A$46:$B$49,2,0),"?"))</f>
        <v/>
      </c>
      <c r="BE214" s="22" t="str">
        <f>IF(DATOS_FORMS!BE214="","",IFERROR(VLOOKUP(TRIM(DATOS_FORMS!BE214),ESCALAS!$A$46:$B$49,2,0),"?"))</f>
        <v/>
      </c>
      <c r="BF214" s="22" t="str">
        <f>IF(DATOS_FORMS!BF214="","",IFERROR(VLOOKUP(TRIM(DATOS_FORMS!BF214),ESCALAS!$A$46:$B$49,2,0),"?"))</f>
        <v/>
      </c>
      <c r="BG214" s="22" t="str">
        <f>IF(DATOS_FORMS!BG214="","",IFERROR(VLOOKUP(TRIM(DATOS_FORMS!BG214),ESCALAS!$A$46:$B$49,2,0),"?"))</f>
        <v/>
      </c>
      <c r="BH214" s="22" t="str">
        <f>IF(DATOS_FORMS!BH214="","",IFERROR(VLOOKUP(TRIM(DATOS_FORMS!BH214),ESCALAS!$A$46:$B$49,2,0),"?"))</f>
        <v/>
      </c>
      <c r="BI214" s="22" t="str">
        <f>IF(DATOS_FORMS!BI214="","",IFERROR(VLOOKUP(TRIM(DATOS_FORMS!BI214),ESCALAS!$A$46:$B$49,2,0),"?"))</f>
        <v/>
      </c>
      <c r="BJ214" s="22" t="str">
        <f>IF(DATOS_FORMS!BJ214="","",IFERROR(VLOOKUP(TRIM(DATOS_FORMS!BJ214),ESCALAS!$A$46:$B$49,2,0),"?"))</f>
        <v/>
      </c>
    </row>
    <row r="215" spans="1:62" x14ac:dyDescent="0.25">
      <c r="A215" s="22" t="str">
        <f>IF(DATOS_FORMS!B215="","",ROW()-1)</f>
        <v/>
      </c>
      <c r="B215" s="22" t="str">
        <f>IF(DATOS_FORMS!B215="","",IFERROR(VALUE(TRIM(DATOS_FORMS!B215)),IFERROR(VALUE(LEFT(TRIM(DATOS_FORMS!B215),FIND(" ",TRIM(DATOS_FORMS!B215)&amp;" ")-1)),"?")))</f>
        <v/>
      </c>
      <c r="C215" s="22" t="str">
        <f>IF(DATOS_FORMS!C215="","",IFERROR(VLOOKUP(TRIM(DATOS_FORMS!C215),ESCALAS!$A$54:$B$55,2,0),"?"))</f>
        <v/>
      </c>
      <c r="D215" s="22" t="str">
        <f>IF(DATOS_FORMS!D215="","",IFERROR(VLOOKUP(TRIM(DATOS_FORMS!D215),ESCALAS!$A$67:$B$68,2,0),"?"))</f>
        <v/>
      </c>
      <c r="E215" s="23" t="str">
        <f>IF(DATOS_FORMS!E215="","",DATOS_FORMS!E215)</f>
        <v/>
      </c>
      <c r="F215" s="23" t="str">
        <f>IF(DATOS_FORMS!F215="","",DATOS_FORMS!F215)</f>
        <v/>
      </c>
      <c r="G215" s="22" t="str">
        <f>IF(DATOS_FORMS!G215="","",IFERROR(VLOOKUP(TRIM(DATOS_FORMS!G215),ESCALAS!$A$60:$B$62,2,0),"?"))</f>
        <v/>
      </c>
      <c r="H215" s="23" t="str">
        <f>IF(DATOS_FORMS!H215="","",DATOS_FORMS!H215)</f>
        <v/>
      </c>
      <c r="I215" s="22" t="str">
        <f>IF(DATOS_FORMS!I215="","",IFERROR(VLOOKUP(TRIM(DATOS_FORMS!I215),ESCALAS!$A$60:$B$62,2,0),"?"))</f>
        <v/>
      </c>
      <c r="J215" s="22" t="str">
        <f>IF(DATOS_FORMS!J215="","",IFERROR(VLOOKUP(TRIM(DATOS_FORMS!J215),ESCALAS!$A$73:$B$86,2,0),7))</f>
        <v/>
      </c>
      <c r="K215" s="22" t="str">
        <f>IF(DATOS_FORMS!K215="","",IFERROR(VLOOKUP(TRIM(DATOS_FORMS!K215),ESCALAS!$A$6:$B$12,2,0),"?"))</f>
        <v/>
      </c>
      <c r="L215" s="22" t="str">
        <f>IF(DATOS_FORMS!L215="","",IFERROR(VLOOKUP(TRIM(DATOS_FORMS!L215),ESCALAS!$A$6:$B$12,2,0),"?"))</f>
        <v/>
      </c>
      <c r="M215" s="22" t="str">
        <f>IF(DATOS_FORMS!M215="","",IFERROR(VLOOKUP(TRIM(DATOS_FORMS!M215),ESCALAS!$A$6:$B$12,2,0),"?"))</f>
        <v/>
      </c>
      <c r="N215" s="22" t="str">
        <f>IF(DATOS_FORMS!N215="","",IFERROR(VLOOKUP(TRIM(DATOS_FORMS!N215),ESCALAS!$A$6:$B$12,2,0),"?"))</f>
        <v/>
      </c>
      <c r="O215" s="22" t="str">
        <f>IF(DATOS_FORMS!O215="","",IFERROR(VLOOKUP(TRIM(DATOS_FORMS!O215),ESCALAS!$A$6:$B$12,2,0),"?"))</f>
        <v/>
      </c>
      <c r="P215" s="22" t="str">
        <f>IF(DATOS_FORMS!P215="","",IFERROR(VLOOKUP(TRIM(DATOS_FORMS!P215),ESCALAS!$A$6:$B$12,2,0),"?"))</f>
        <v/>
      </c>
      <c r="Q215" s="22" t="str">
        <f>IF(DATOS_FORMS!Q215="","",IFERROR(VLOOKUP(TRIM(DATOS_FORMS!Q215),ESCALAS!$A$6:$B$12,2,0),"?"))</f>
        <v/>
      </c>
      <c r="R215" s="22" t="str">
        <f>IF(DATOS_FORMS!R215="","",IFERROR(VLOOKUP(TRIM(DATOS_FORMS!R215),ESCALAS!$A$6:$B$12,2,0),"?"))</f>
        <v/>
      </c>
      <c r="S215" s="22" t="str">
        <f>IF(DATOS_FORMS!S215="","",IFERROR(VLOOKUP(TRIM(DATOS_FORMS!S215),ESCALAS!$A$6:$B$12,2,0),"?"))</f>
        <v/>
      </c>
      <c r="T215" s="22" t="str">
        <f>IF(DATOS_FORMS!T215="","",IFERROR(VLOOKUP(TRIM(DATOS_FORMS!T215),ESCALAS!$A$6:$B$12,2,0),"?"))</f>
        <v/>
      </c>
      <c r="U215" s="22" t="str">
        <f>IF(DATOS_FORMS!U215="","",IFERROR(VLOOKUP(TRIM(DATOS_FORMS!U215),ESCALAS!$A$17:$B$20,2,0),"?"))</f>
        <v/>
      </c>
      <c r="V215" s="22" t="str">
        <f>IF(DATOS_FORMS!V215="","",IFERROR(VLOOKUP(TRIM(DATOS_FORMS!V215),ESCALAS!$A$17:$B$20,2,0),"?"))</f>
        <v/>
      </c>
      <c r="W215" s="22" t="str">
        <f>IF(DATOS_FORMS!W215="","",IFERROR(VLOOKUP(TRIM(DATOS_FORMS!W215),ESCALAS!$A$17:$B$20,2,0),"?"))</f>
        <v/>
      </c>
      <c r="X215" s="22" t="str">
        <f>IF(DATOS_FORMS!X215="","",IFERROR(VLOOKUP(TRIM(DATOS_FORMS!X215),ESCALAS!$A$17:$B$20,2,0),"?"))</f>
        <v/>
      </c>
      <c r="Y215" s="22" t="str">
        <f>IF(DATOS_FORMS!Y215="","",IFERROR(VLOOKUP(TRIM(DATOS_FORMS!Y215),ESCALAS!$A$17:$B$20,2,0),"?"))</f>
        <v/>
      </c>
      <c r="Z215" s="22" t="str">
        <f>IF(DATOS_FORMS!Z215="","",IFERROR(VLOOKUP(TRIM(DATOS_FORMS!Z215),ESCALAS!$A$17:$B$20,2,0),"?"))</f>
        <v/>
      </c>
      <c r="AA215" s="22" t="str">
        <f>IF(DATOS_FORMS!AA215="","",IFERROR(VLOOKUP(TRIM(DATOS_FORMS!AA215),ESCALAS!$A$17:$B$20,2,0),"?"))</f>
        <v/>
      </c>
      <c r="AB215" s="22" t="str">
        <f>IF(DATOS_FORMS!AB215="","",IFERROR(VLOOKUP(TRIM(DATOS_FORMS!AB215),ESCALAS!$A$17:$B$20,2,0),"?"))</f>
        <v/>
      </c>
      <c r="AC215" s="22" t="str">
        <f>IF(DATOS_FORMS!AC215="","",IFERROR(VLOOKUP(TRIM(DATOS_FORMS!AC215),ESCALAS!$A$25:$B$30,2,0),"?"))</f>
        <v/>
      </c>
      <c r="AD215" s="22" t="str">
        <f>IF(DATOS_FORMS!AD215="","",IFERROR(VLOOKUP(TRIM(DATOS_FORMS!AD215),ESCALAS!$A$25:$B$30,2,0),"?"))</f>
        <v/>
      </c>
      <c r="AE215" s="22" t="str">
        <f>IF(DATOS_FORMS!AE215="","",IFERROR(VLOOKUP(TRIM(DATOS_FORMS!AE215),ESCALAS!$A$25:$B$30,2,0),"?"))</f>
        <v/>
      </c>
      <c r="AF215" s="22" t="str">
        <f>IF(DATOS_FORMS!AF215="","",IFERROR(VLOOKUP(TRIM(DATOS_FORMS!AF215),ESCALAS!$A$25:$B$30,2,0),"?"))</f>
        <v/>
      </c>
      <c r="AG215" s="22" t="str">
        <f>IF(DATOS_FORMS!AG215="","",IFERROR(VLOOKUP(TRIM(DATOS_FORMS!AG215),ESCALAS!$A$25:$B$30,2,0),"?"))</f>
        <v/>
      </c>
      <c r="AH215" s="22" t="str">
        <f>IF(DATOS_FORMS!AH215="","",IFERROR(VLOOKUP(TRIM(DATOS_FORMS!AH215),ESCALAS!$A$25:$B$30,2,0),"?"))</f>
        <v/>
      </c>
      <c r="AI215" s="22" t="str">
        <f>IF(DATOS_FORMS!AI215="","",IFERROR(VLOOKUP(TRIM(DATOS_FORMS!AI215),ESCALAS!$A$25:$B$30,2,0),"?"))</f>
        <v/>
      </c>
      <c r="AJ215" s="22" t="str">
        <f>IF(DATOS_FORMS!AJ215="","",IFERROR(VLOOKUP(TRIM(DATOS_FORMS!AJ215),ESCALAS!$A$25:$B$30,2,0),"?"))</f>
        <v/>
      </c>
      <c r="AK215" s="22" t="str">
        <f>IF(DATOS_FORMS!AK215="","",IFERROR(VLOOKUP(TRIM(DATOS_FORMS!AK215),ESCALAS!$A$25:$B$30,2,0),"?"))</f>
        <v/>
      </c>
      <c r="AL215" s="22" t="str">
        <f>IF(DATOS_FORMS!AL215="","",IFERROR(VLOOKUP(TRIM(DATOS_FORMS!AL215),ESCALAS!$A$25:$B$30,2,0),"?"))</f>
        <v/>
      </c>
      <c r="AM215" s="22" t="str">
        <f>IF(DATOS_FORMS!AM215="","",IFERROR(VLOOKUP(TRIM(DATOS_FORMS!AM215),ESCALAS!$A$35:$B$41,2,0),"?"))</f>
        <v/>
      </c>
      <c r="AN215" s="22" t="str">
        <f>IF(DATOS_FORMS!AN215="","",IFERROR(VLOOKUP(TRIM(DATOS_FORMS!AN215),ESCALAS!$A$35:$B$41,2,0),"?"))</f>
        <v/>
      </c>
      <c r="AO215" s="22" t="str">
        <f>IF(DATOS_FORMS!AO215="","",IFERROR(VLOOKUP(TRIM(DATOS_FORMS!AO215),ESCALAS!$A$35:$B$41,2,0),"?"))</f>
        <v/>
      </c>
      <c r="AP215" s="22" t="str">
        <f>IF(DATOS_FORMS!AP215="","",IFERROR(VLOOKUP(TRIM(DATOS_FORMS!AP215),ESCALAS!$A$35:$B$41,2,0),"?"))</f>
        <v/>
      </c>
      <c r="AQ215" s="22" t="str">
        <f>IF(DATOS_FORMS!AQ215="","",IFERROR(VLOOKUP(TRIM(DATOS_FORMS!AQ215),ESCALAS!$A$35:$B$41,2,0),"?"))</f>
        <v/>
      </c>
      <c r="AR215" s="22" t="str">
        <f>IF(DATOS_FORMS!AR215="","",IFERROR(VLOOKUP(TRIM(DATOS_FORMS!AR215),ESCALAS!$A$35:$B$41,2,0),"?"))</f>
        <v/>
      </c>
      <c r="AS215" s="22" t="str">
        <f>IF(DATOS_FORMS!AS215="","",IFERROR(VLOOKUP(TRIM(DATOS_FORMS!AS215),ESCALAS!$A$35:$B$41,2,0),"?"))</f>
        <v/>
      </c>
      <c r="AT215" s="22" t="str">
        <f>IF(DATOS_FORMS!AT215="","",IFERROR(VLOOKUP(TRIM(DATOS_FORMS!AT215),ESCALAS!$A$35:$B$41,2,0),"?"))</f>
        <v/>
      </c>
      <c r="AU215" s="22" t="str">
        <f>IF(DATOS_FORMS!AU215="","",IFERROR(VLOOKUP(TRIM(DATOS_FORMS!AU215),ESCALAS!$A$35:$B$41,2,0),"?"))</f>
        <v/>
      </c>
      <c r="AV215" s="22" t="str">
        <f>IF(DATOS_FORMS!AV215="","",IFERROR(VLOOKUP(TRIM(DATOS_FORMS!AV215),ESCALAS!$A$46:$B$49,2,0),"?"))</f>
        <v/>
      </c>
      <c r="AW215" s="22" t="str">
        <f>IF(DATOS_FORMS!AW215="","",IFERROR(VLOOKUP(TRIM(DATOS_FORMS!AW215),ESCALAS!$A$46:$B$49,2,0),"?"))</f>
        <v/>
      </c>
      <c r="AX215" s="22" t="str">
        <f>IF(DATOS_FORMS!AX215="","",IFERROR(VLOOKUP(TRIM(DATOS_FORMS!AX215),ESCALAS!$A$46:$B$49,2,0),"?"))</f>
        <v/>
      </c>
      <c r="AY215" s="22" t="str">
        <f>IF(DATOS_FORMS!AY215="","",IFERROR(VLOOKUP(TRIM(DATOS_FORMS!AY215),ESCALAS!$A$46:$B$49,2,0),"?"))</f>
        <v/>
      </c>
      <c r="AZ215" s="22" t="str">
        <f>IF(DATOS_FORMS!AZ215="","",IFERROR(VLOOKUP(TRIM(DATOS_FORMS!AZ215),ESCALAS!$A$46:$B$49,2,0),"?"))</f>
        <v/>
      </c>
      <c r="BA215" s="22" t="str">
        <f>IF(DATOS_FORMS!BA215="","",IFERROR(VLOOKUP(TRIM(DATOS_FORMS!BA215),ESCALAS!$A$46:$B$49,2,0),"?"))</f>
        <v/>
      </c>
      <c r="BB215" s="22" t="str">
        <f>IF(DATOS_FORMS!BB215="","",IFERROR(VLOOKUP(TRIM(DATOS_FORMS!BB215),ESCALAS!$A$46:$B$49,2,0),"?"))</f>
        <v/>
      </c>
      <c r="BC215" s="22" t="str">
        <f>IF(DATOS_FORMS!BC215="","",IFERROR(VLOOKUP(TRIM(DATOS_FORMS!BC215),ESCALAS!$A$46:$B$49,2,0),"?"))</f>
        <v/>
      </c>
      <c r="BD215" s="22" t="str">
        <f>IF(DATOS_FORMS!BD215="","",IFERROR(VLOOKUP(TRIM(DATOS_FORMS!BD215),ESCALAS!$A$46:$B$49,2,0),"?"))</f>
        <v/>
      </c>
      <c r="BE215" s="22" t="str">
        <f>IF(DATOS_FORMS!BE215="","",IFERROR(VLOOKUP(TRIM(DATOS_FORMS!BE215),ESCALAS!$A$46:$B$49,2,0),"?"))</f>
        <v/>
      </c>
      <c r="BF215" s="22" t="str">
        <f>IF(DATOS_FORMS!BF215="","",IFERROR(VLOOKUP(TRIM(DATOS_FORMS!BF215),ESCALAS!$A$46:$B$49,2,0),"?"))</f>
        <v/>
      </c>
      <c r="BG215" s="22" t="str">
        <f>IF(DATOS_FORMS!BG215="","",IFERROR(VLOOKUP(TRIM(DATOS_FORMS!BG215),ESCALAS!$A$46:$B$49,2,0),"?"))</f>
        <v/>
      </c>
      <c r="BH215" s="22" t="str">
        <f>IF(DATOS_FORMS!BH215="","",IFERROR(VLOOKUP(TRIM(DATOS_FORMS!BH215),ESCALAS!$A$46:$B$49,2,0),"?"))</f>
        <v/>
      </c>
      <c r="BI215" s="22" t="str">
        <f>IF(DATOS_FORMS!BI215="","",IFERROR(VLOOKUP(TRIM(DATOS_FORMS!BI215),ESCALAS!$A$46:$B$49,2,0),"?"))</f>
        <v/>
      </c>
      <c r="BJ215" s="22" t="str">
        <f>IF(DATOS_FORMS!BJ215="","",IFERROR(VLOOKUP(TRIM(DATOS_FORMS!BJ215),ESCALAS!$A$46:$B$49,2,0),"?"))</f>
        <v/>
      </c>
    </row>
    <row r="216" spans="1:62" x14ac:dyDescent="0.25">
      <c r="A216" s="22" t="str">
        <f>IF(DATOS_FORMS!B216="","",ROW()-1)</f>
        <v/>
      </c>
      <c r="B216" s="22" t="str">
        <f>IF(DATOS_FORMS!B216="","",IFERROR(VALUE(TRIM(DATOS_FORMS!B216)),IFERROR(VALUE(LEFT(TRIM(DATOS_FORMS!B216),FIND(" ",TRIM(DATOS_FORMS!B216)&amp;" ")-1)),"?")))</f>
        <v/>
      </c>
      <c r="C216" s="22" t="str">
        <f>IF(DATOS_FORMS!C216="","",IFERROR(VLOOKUP(TRIM(DATOS_FORMS!C216),ESCALAS!$A$54:$B$55,2,0),"?"))</f>
        <v/>
      </c>
      <c r="D216" s="22" t="str">
        <f>IF(DATOS_FORMS!D216="","",IFERROR(VLOOKUP(TRIM(DATOS_FORMS!D216),ESCALAS!$A$67:$B$68,2,0),"?"))</f>
        <v/>
      </c>
      <c r="E216" s="23" t="str">
        <f>IF(DATOS_FORMS!E216="","",DATOS_FORMS!E216)</f>
        <v/>
      </c>
      <c r="F216" s="23" t="str">
        <f>IF(DATOS_FORMS!F216="","",DATOS_FORMS!F216)</f>
        <v/>
      </c>
      <c r="G216" s="22" t="str">
        <f>IF(DATOS_FORMS!G216="","",IFERROR(VLOOKUP(TRIM(DATOS_FORMS!G216),ESCALAS!$A$60:$B$62,2,0),"?"))</f>
        <v/>
      </c>
      <c r="H216" s="23" t="str">
        <f>IF(DATOS_FORMS!H216="","",DATOS_FORMS!H216)</f>
        <v/>
      </c>
      <c r="I216" s="22" t="str">
        <f>IF(DATOS_FORMS!I216="","",IFERROR(VLOOKUP(TRIM(DATOS_FORMS!I216),ESCALAS!$A$60:$B$62,2,0),"?"))</f>
        <v/>
      </c>
      <c r="J216" s="22" t="str">
        <f>IF(DATOS_FORMS!J216="","",IFERROR(VLOOKUP(TRIM(DATOS_FORMS!J216),ESCALAS!$A$73:$B$86,2,0),7))</f>
        <v/>
      </c>
      <c r="K216" s="22" t="str">
        <f>IF(DATOS_FORMS!K216="","",IFERROR(VLOOKUP(TRIM(DATOS_FORMS!K216),ESCALAS!$A$6:$B$12,2,0),"?"))</f>
        <v/>
      </c>
      <c r="L216" s="22" t="str">
        <f>IF(DATOS_FORMS!L216="","",IFERROR(VLOOKUP(TRIM(DATOS_FORMS!L216),ESCALAS!$A$6:$B$12,2,0),"?"))</f>
        <v/>
      </c>
      <c r="M216" s="22" t="str">
        <f>IF(DATOS_FORMS!M216="","",IFERROR(VLOOKUP(TRIM(DATOS_FORMS!M216),ESCALAS!$A$6:$B$12,2,0),"?"))</f>
        <v/>
      </c>
      <c r="N216" s="22" t="str">
        <f>IF(DATOS_FORMS!N216="","",IFERROR(VLOOKUP(TRIM(DATOS_FORMS!N216),ESCALAS!$A$6:$B$12,2,0),"?"))</f>
        <v/>
      </c>
      <c r="O216" s="22" t="str">
        <f>IF(DATOS_FORMS!O216="","",IFERROR(VLOOKUP(TRIM(DATOS_FORMS!O216),ESCALAS!$A$6:$B$12,2,0),"?"))</f>
        <v/>
      </c>
      <c r="P216" s="22" t="str">
        <f>IF(DATOS_FORMS!P216="","",IFERROR(VLOOKUP(TRIM(DATOS_FORMS!P216),ESCALAS!$A$6:$B$12,2,0),"?"))</f>
        <v/>
      </c>
      <c r="Q216" s="22" t="str">
        <f>IF(DATOS_FORMS!Q216="","",IFERROR(VLOOKUP(TRIM(DATOS_FORMS!Q216),ESCALAS!$A$6:$B$12,2,0),"?"))</f>
        <v/>
      </c>
      <c r="R216" s="22" t="str">
        <f>IF(DATOS_FORMS!R216="","",IFERROR(VLOOKUP(TRIM(DATOS_FORMS!R216),ESCALAS!$A$6:$B$12,2,0),"?"))</f>
        <v/>
      </c>
      <c r="S216" s="22" t="str">
        <f>IF(DATOS_FORMS!S216="","",IFERROR(VLOOKUP(TRIM(DATOS_FORMS!S216),ESCALAS!$A$6:$B$12,2,0),"?"))</f>
        <v/>
      </c>
      <c r="T216" s="22" t="str">
        <f>IF(DATOS_FORMS!T216="","",IFERROR(VLOOKUP(TRIM(DATOS_FORMS!T216),ESCALAS!$A$6:$B$12,2,0),"?"))</f>
        <v/>
      </c>
      <c r="U216" s="22" t="str">
        <f>IF(DATOS_FORMS!U216="","",IFERROR(VLOOKUP(TRIM(DATOS_FORMS!U216),ESCALAS!$A$17:$B$20,2,0),"?"))</f>
        <v/>
      </c>
      <c r="V216" s="22" t="str">
        <f>IF(DATOS_FORMS!V216="","",IFERROR(VLOOKUP(TRIM(DATOS_FORMS!V216),ESCALAS!$A$17:$B$20,2,0),"?"))</f>
        <v/>
      </c>
      <c r="W216" s="22" t="str">
        <f>IF(DATOS_FORMS!W216="","",IFERROR(VLOOKUP(TRIM(DATOS_FORMS!W216),ESCALAS!$A$17:$B$20,2,0),"?"))</f>
        <v/>
      </c>
      <c r="X216" s="22" t="str">
        <f>IF(DATOS_FORMS!X216="","",IFERROR(VLOOKUP(TRIM(DATOS_FORMS!X216),ESCALAS!$A$17:$B$20,2,0),"?"))</f>
        <v/>
      </c>
      <c r="Y216" s="22" t="str">
        <f>IF(DATOS_FORMS!Y216="","",IFERROR(VLOOKUP(TRIM(DATOS_FORMS!Y216),ESCALAS!$A$17:$B$20,2,0),"?"))</f>
        <v/>
      </c>
      <c r="Z216" s="22" t="str">
        <f>IF(DATOS_FORMS!Z216="","",IFERROR(VLOOKUP(TRIM(DATOS_FORMS!Z216),ESCALAS!$A$17:$B$20,2,0),"?"))</f>
        <v/>
      </c>
      <c r="AA216" s="22" t="str">
        <f>IF(DATOS_FORMS!AA216="","",IFERROR(VLOOKUP(TRIM(DATOS_FORMS!AA216),ESCALAS!$A$17:$B$20,2,0),"?"))</f>
        <v/>
      </c>
      <c r="AB216" s="22" t="str">
        <f>IF(DATOS_FORMS!AB216="","",IFERROR(VLOOKUP(TRIM(DATOS_FORMS!AB216),ESCALAS!$A$17:$B$20,2,0),"?"))</f>
        <v/>
      </c>
      <c r="AC216" s="22" t="str">
        <f>IF(DATOS_FORMS!AC216="","",IFERROR(VLOOKUP(TRIM(DATOS_FORMS!AC216),ESCALAS!$A$25:$B$30,2,0),"?"))</f>
        <v/>
      </c>
      <c r="AD216" s="22" t="str">
        <f>IF(DATOS_FORMS!AD216="","",IFERROR(VLOOKUP(TRIM(DATOS_FORMS!AD216),ESCALAS!$A$25:$B$30,2,0),"?"))</f>
        <v/>
      </c>
      <c r="AE216" s="22" t="str">
        <f>IF(DATOS_FORMS!AE216="","",IFERROR(VLOOKUP(TRIM(DATOS_FORMS!AE216),ESCALAS!$A$25:$B$30,2,0),"?"))</f>
        <v/>
      </c>
      <c r="AF216" s="22" t="str">
        <f>IF(DATOS_FORMS!AF216="","",IFERROR(VLOOKUP(TRIM(DATOS_FORMS!AF216),ESCALAS!$A$25:$B$30,2,0),"?"))</f>
        <v/>
      </c>
      <c r="AG216" s="22" t="str">
        <f>IF(DATOS_FORMS!AG216="","",IFERROR(VLOOKUP(TRIM(DATOS_FORMS!AG216),ESCALAS!$A$25:$B$30,2,0),"?"))</f>
        <v/>
      </c>
      <c r="AH216" s="22" t="str">
        <f>IF(DATOS_FORMS!AH216="","",IFERROR(VLOOKUP(TRIM(DATOS_FORMS!AH216),ESCALAS!$A$25:$B$30,2,0),"?"))</f>
        <v/>
      </c>
      <c r="AI216" s="22" t="str">
        <f>IF(DATOS_FORMS!AI216="","",IFERROR(VLOOKUP(TRIM(DATOS_FORMS!AI216),ESCALAS!$A$25:$B$30,2,0),"?"))</f>
        <v/>
      </c>
      <c r="AJ216" s="22" t="str">
        <f>IF(DATOS_FORMS!AJ216="","",IFERROR(VLOOKUP(TRIM(DATOS_FORMS!AJ216),ESCALAS!$A$25:$B$30,2,0),"?"))</f>
        <v/>
      </c>
      <c r="AK216" s="22" t="str">
        <f>IF(DATOS_FORMS!AK216="","",IFERROR(VLOOKUP(TRIM(DATOS_FORMS!AK216),ESCALAS!$A$25:$B$30,2,0),"?"))</f>
        <v/>
      </c>
      <c r="AL216" s="22" t="str">
        <f>IF(DATOS_FORMS!AL216="","",IFERROR(VLOOKUP(TRIM(DATOS_FORMS!AL216),ESCALAS!$A$25:$B$30,2,0),"?"))</f>
        <v/>
      </c>
      <c r="AM216" s="22" t="str">
        <f>IF(DATOS_FORMS!AM216="","",IFERROR(VLOOKUP(TRIM(DATOS_FORMS!AM216),ESCALAS!$A$35:$B$41,2,0),"?"))</f>
        <v/>
      </c>
      <c r="AN216" s="22" t="str">
        <f>IF(DATOS_FORMS!AN216="","",IFERROR(VLOOKUP(TRIM(DATOS_FORMS!AN216),ESCALAS!$A$35:$B$41,2,0),"?"))</f>
        <v/>
      </c>
      <c r="AO216" s="22" t="str">
        <f>IF(DATOS_FORMS!AO216="","",IFERROR(VLOOKUP(TRIM(DATOS_FORMS!AO216),ESCALAS!$A$35:$B$41,2,0),"?"))</f>
        <v/>
      </c>
      <c r="AP216" s="22" t="str">
        <f>IF(DATOS_FORMS!AP216="","",IFERROR(VLOOKUP(TRIM(DATOS_FORMS!AP216),ESCALAS!$A$35:$B$41,2,0),"?"))</f>
        <v/>
      </c>
      <c r="AQ216" s="22" t="str">
        <f>IF(DATOS_FORMS!AQ216="","",IFERROR(VLOOKUP(TRIM(DATOS_FORMS!AQ216),ESCALAS!$A$35:$B$41,2,0),"?"))</f>
        <v/>
      </c>
      <c r="AR216" s="22" t="str">
        <f>IF(DATOS_FORMS!AR216="","",IFERROR(VLOOKUP(TRIM(DATOS_FORMS!AR216),ESCALAS!$A$35:$B$41,2,0),"?"))</f>
        <v/>
      </c>
      <c r="AS216" s="22" t="str">
        <f>IF(DATOS_FORMS!AS216="","",IFERROR(VLOOKUP(TRIM(DATOS_FORMS!AS216),ESCALAS!$A$35:$B$41,2,0),"?"))</f>
        <v/>
      </c>
      <c r="AT216" s="22" t="str">
        <f>IF(DATOS_FORMS!AT216="","",IFERROR(VLOOKUP(TRIM(DATOS_FORMS!AT216),ESCALAS!$A$35:$B$41,2,0),"?"))</f>
        <v/>
      </c>
      <c r="AU216" s="22" t="str">
        <f>IF(DATOS_FORMS!AU216="","",IFERROR(VLOOKUP(TRIM(DATOS_FORMS!AU216),ESCALAS!$A$35:$B$41,2,0),"?"))</f>
        <v/>
      </c>
      <c r="AV216" s="22" t="str">
        <f>IF(DATOS_FORMS!AV216="","",IFERROR(VLOOKUP(TRIM(DATOS_FORMS!AV216),ESCALAS!$A$46:$B$49,2,0),"?"))</f>
        <v/>
      </c>
      <c r="AW216" s="22" t="str">
        <f>IF(DATOS_FORMS!AW216="","",IFERROR(VLOOKUP(TRIM(DATOS_FORMS!AW216),ESCALAS!$A$46:$B$49,2,0),"?"))</f>
        <v/>
      </c>
      <c r="AX216" s="22" t="str">
        <f>IF(DATOS_FORMS!AX216="","",IFERROR(VLOOKUP(TRIM(DATOS_FORMS!AX216),ESCALAS!$A$46:$B$49,2,0),"?"))</f>
        <v/>
      </c>
      <c r="AY216" s="22" t="str">
        <f>IF(DATOS_FORMS!AY216="","",IFERROR(VLOOKUP(TRIM(DATOS_FORMS!AY216),ESCALAS!$A$46:$B$49,2,0),"?"))</f>
        <v/>
      </c>
      <c r="AZ216" s="22" t="str">
        <f>IF(DATOS_FORMS!AZ216="","",IFERROR(VLOOKUP(TRIM(DATOS_FORMS!AZ216),ESCALAS!$A$46:$B$49,2,0),"?"))</f>
        <v/>
      </c>
      <c r="BA216" s="22" t="str">
        <f>IF(DATOS_FORMS!BA216="","",IFERROR(VLOOKUP(TRIM(DATOS_FORMS!BA216),ESCALAS!$A$46:$B$49,2,0),"?"))</f>
        <v/>
      </c>
      <c r="BB216" s="22" t="str">
        <f>IF(DATOS_FORMS!BB216="","",IFERROR(VLOOKUP(TRIM(DATOS_FORMS!BB216),ESCALAS!$A$46:$B$49,2,0),"?"))</f>
        <v/>
      </c>
      <c r="BC216" s="22" t="str">
        <f>IF(DATOS_FORMS!BC216="","",IFERROR(VLOOKUP(TRIM(DATOS_FORMS!BC216),ESCALAS!$A$46:$B$49,2,0),"?"))</f>
        <v/>
      </c>
      <c r="BD216" s="22" t="str">
        <f>IF(DATOS_FORMS!BD216="","",IFERROR(VLOOKUP(TRIM(DATOS_FORMS!BD216),ESCALAS!$A$46:$B$49,2,0),"?"))</f>
        <v/>
      </c>
      <c r="BE216" s="22" t="str">
        <f>IF(DATOS_FORMS!BE216="","",IFERROR(VLOOKUP(TRIM(DATOS_FORMS!BE216),ESCALAS!$A$46:$B$49,2,0),"?"))</f>
        <v/>
      </c>
      <c r="BF216" s="22" t="str">
        <f>IF(DATOS_FORMS!BF216="","",IFERROR(VLOOKUP(TRIM(DATOS_FORMS!BF216),ESCALAS!$A$46:$B$49,2,0),"?"))</f>
        <v/>
      </c>
      <c r="BG216" s="22" t="str">
        <f>IF(DATOS_FORMS!BG216="","",IFERROR(VLOOKUP(TRIM(DATOS_FORMS!BG216),ESCALAS!$A$46:$B$49,2,0),"?"))</f>
        <v/>
      </c>
      <c r="BH216" s="22" t="str">
        <f>IF(DATOS_FORMS!BH216="","",IFERROR(VLOOKUP(TRIM(DATOS_FORMS!BH216),ESCALAS!$A$46:$B$49,2,0),"?"))</f>
        <v/>
      </c>
      <c r="BI216" s="22" t="str">
        <f>IF(DATOS_FORMS!BI216="","",IFERROR(VLOOKUP(TRIM(DATOS_FORMS!BI216),ESCALAS!$A$46:$B$49,2,0),"?"))</f>
        <v/>
      </c>
      <c r="BJ216" s="22" t="str">
        <f>IF(DATOS_FORMS!BJ216="","",IFERROR(VLOOKUP(TRIM(DATOS_FORMS!BJ216),ESCALAS!$A$46:$B$49,2,0),"?"))</f>
        <v/>
      </c>
    </row>
    <row r="217" spans="1:62" x14ac:dyDescent="0.25">
      <c r="A217" s="22" t="str">
        <f>IF(DATOS_FORMS!B217="","",ROW()-1)</f>
        <v/>
      </c>
      <c r="B217" s="22" t="str">
        <f>IF(DATOS_FORMS!B217="","",IFERROR(VALUE(TRIM(DATOS_FORMS!B217)),IFERROR(VALUE(LEFT(TRIM(DATOS_FORMS!B217),FIND(" ",TRIM(DATOS_FORMS!B217)&amp;" ")-1)),"?")))</f>
        <v/>
      </c>
      <c r="C217" s="22" t="str">
        <f>IF(DATOS_FORMS!C217="","",IFERROR(VLOOKUP(TRIM(DATOS_FORMS!C217),ESCALAS!$A$54:$B$55,2,0),"?"))</f>
        <v/>
      </c>
      <c r="D217" s="22" t="str">
        <f>IF(DATOS_FORMS!D217="","",IFERROR(VLOOKUP(TRIM(DATOS_FORMS!D217),ESCALAS!$A$67:$B$68,2,0),"?"))</f>
        <v/>
      </c>
      <c r="E217" s="23" t="str">
        <f>IF(DATOS_FORMS!E217="","",DATOS_FORMS!E217)</f>
        <v/>
      </c>
      <c r="F217" s="23" t="str">
        <f>IF(DATOS_FORMS!F217="","",DATOS_FORMS!F217)</f>
        <v/>
      </c>
      <c r="G217" s="22" t="str">
        <f>IF(DATOS_FORMS!G217="","",IFERROR(VLOOKUP(TRIM(DATOS_FORMS!G217),ESCALAS!$A$60:$B$62,2,0),"?"))</f>
        <v/>
      </c>
      <c r="H217" s="23" t="str">
        <f>IF(DATOS_FORMS!H217="","",DATOS_FORMS!H217)</f>
        <v/>
      </c>
      <c r="I217" s="22" t="str">
        <f>IF(DATOS_FORMS!I217="","",IFERROR(VLOOKUP(TRIM(DATOS_FORMS!I217),ESCALAS!$A$60:$B$62,2,0),"?"))</f>
        <v/>
      </c>
      <c r="J217" s="22" t="str">
        <f>IF(DATOS_FORMS!J217="","",IFERROR(VLOOKUP(TRIM(DATOS_FORMS!J217),ESCALAS!$A$73:$B$86,2,0),7))</f>
        <v/>
      </c>
      <c r="K217" s="22" t="str">
        <f>IF(DATOS_FORMS!K217="","",IFERROR(VLOOKUP(TRIM(DATOS_FORMS!K217),ESCALAS!$A$6:$B$12,2,0),"?"))</f>
        <v/>
      </c>
      <c r="L217" s="22" t="str">
        <f>IF(DATOS_FORMS!L217="","",IFERROR(VLOOKUP(TRIM(DATOS_FORMS!L217),ESCALAS!$A$6:$B$12,2,0),"?"))</f>
        <v/>
      </c>
      <c r="M217" s="22" t="str">
        <f>IF(DATOS_FORMS!M217="","",IFERROR(VLOOKUP(TRIM(DATOS_FORMS!M217),ESCALAS!$A$6:$B$12,2,0),"?"))</f>
        <v/>
      </c>
      <c r="N217" s="22" t="str">
        <f>IF(DATOS_FORMS!N217="","",IFERROR(VLOOKUP(TRIM(DATOS_FORMS!N217),ESCALAS!$A$6:$B$12,2,0),"?"))</f>
        <v/>
      </c>
      <c r="O217" s="22" t="str">
        <f>IF(DATOS_FORMS!O217="","",IFERROR(VLOOKUP(TRIM(DATOS_FORMS!O217),ESCALAS!$A$6:$B$12,2,0),"?"))</f>
        <v/>
      </c>
      <c r="P217" s="22" t="str">
        <f>IF(DATOS_FORMS!P217="","",IFERROR(VLOOKUP(TRIM(DATOS_FORMS!P217),ESCALAS!$A$6:$B$12,2,0),"?"))</f>
        <v/>
      </c>
      <c r="Q217" s="22" t="str">
        <f>IF(DATOS_FORMS!Q217="","",IFERROR(VLOOKUP(TRIM(DATOS_FORMS!Q217),ESCALAS!$A$6:$B$12,2,0),"?"))</f>
        <v/>
      </c>
      <c r="R217" s="22" t="str">
        <f>IF(DATOS_FORMS!R217="","",IFERROR(VLOOKUP(TRIM(DATOS_FORMS!R217),ESCALAS!$A$6:$B$12,2,0),"?"))</f>
        <v/>
      </c>
      <c r="S217" s="22" t="str">
        <f>IF(DATOS_FORMS!S217="","",IFERROR(VLOOKUP(TRIM(DATOS_FORMS!S217),ESCALAS!$A$6:$B$12,2,0),"?"))</f>
        <v/>
      </c>
      <c r="T217" s="22" t="str">
        <f>IF(DATOS_FORMS!T217="","",IFERROR(VLOOKUP(TRIM(DATOS_FORMS!T217),ESCALAS!$A$6:$B$12,2,0),"?"))</f>
        <v/>
      </c>
      <c r="U217" s="22" t="str">
        <f>IF(DATOS_FORMS!U217="","",IFERROR(VLOOKUP(TRIM(DATOS_FORMS!U217),ESCALAS!$A$17:$B$20,2,0),"?"))</f>
        <v/>
      </c>
      <c r="V217" s="22" t="str">
        <f>IF(DATOS_FORMS!V217="","",IFERROR(VLOOKUP(TRIM(DATOS_FORMS!V217),ESCALAS!$A$17:$B$20,2,0),"?"))</f>
        <v/>
      </c>
      <c r="W217" s="22" t="str">
        <f>IF(DATOS_FORMS!W217="","",IFERROR(VLOOKUP(TRIM(DATOS_FORMS!W217),ESCALAS!$A$17:$B$20,2,0),"?"))</f>
        <v/>
      </c>
      <c r="X217" s="22" t="str">
        <f>IF(DATOS_FORMS!X217="","",IFERROR(VLOOKUP(TRIM(DATOS_FORMS!X217),ESCALAS!$A$17:$B$20,2,0),"?"))</f>
        <v/>
      </c>
      <c r="Y217" s="22" t="str">
        <f>IF(DATOS_FORMS!Y217="","",IFERROR(VLOOKUP(TRIM(DATOS_FORMS!Y217),ESCALAS!$A$17:$B$20,2,0),"?"))</f>
        <v/>
      </c>
      <c r="Z217" s="22" t="str">
        <f>IF(DATOS_FORMS!Z217="","",IFERROR(VLOOKUP(TRIM(DATOS_FORMS!Z217),ESCALAS!$A$17:$B$20,2,0),"?"))</f>
        <v/>
      </c>
      <c r="AA217" s="22" t="str">
        <f>IF(DATOS_FORMS!AA217="","",IFERROR(VLOOKUP(TRIM(DATOS_FORMS!AA217),ESCALAS!$A$17:$B$20,2,0),"?"))</f>
        <v/>
      </c>
      <c r="AB217" s="22" t="str">
        <f>IF(DATOS_FORMS!AB217="","",IFERROR(VLOOKUP(TRIM(DATOS_FORMS!AB217),ESCALAS!$A$17:$B$20,2,0),"?"))</f>
        <v/>
      </c>
      <c r="AC217" s="22" t="str">
        <f>IF(DATOS_FORMS!AC217="","",IFERROR(VLOOKUP(TRIM(DATOS_FORMS!AC217),ESCALAS!$A$25:$B$30,2,0),"?"))</f>
        <v/>
      </c>
      <c r="AD217" s="22" t="str">
        <f>IF(DATOS_FORMS!AD217="","",IFERROR(VLOOKUP(TRIM(DATOS_FORMS!AD217),ESCALAS!$A$25:$B$30,2,0),"?"))</f>
        <v/>
      </c>
      <c r="AE217" s="22" t="str">
        <f>IF(DATOS_FORMS!AE217="","",IFERROR(VLOOKUP(TRIM(DATOS_FORMS!AE217),ESCALAS!$A$25:$B$30,2,0),"?"))</f>
        <v/>
      </c>
      <c r="AF217" s="22" t="str">
        <f>IF(DATOS_FORMS!AF217="","",IFERROR(VLOOKUP(TRIM(DATOS_FORMS!AF217),ESCALAS!$A$25:$B$30,2,0),"?"))</f>
        <v/>
      </c>
      <c r="AG217" s="22" t="str">
        <f>IF(DATOS_FORMS!AG217="","",IFERROR(VLOOKUP(TRIM(DATOS_FORMS!AG217),ESCALAS!$A$25:$B$30,2,0),"?"))</f>
        <v/>
      </c>
      <c r="AH217" s="22" t="str">
        <f>IF(DATOS_FORMS!AH217="","",IFERROR(VLOOKUP(TRIM(DATOS_FORMS!AH217),ESCALAS!$A$25:$B$30,2,0),"?"))</f>
        <v/>
      </c>
      <c r="AI217" s="22" t="str">
        <f>IF(DATOS_FORMS!AI217="","",IFERROR(VLOOKUP(TRIM(DATOS_FORMS!AI217),ESCALAS!$A$25:$B$30,2,0),"?"))</f>
        <v/>
      </c>
      <c r="AJ217" s="22" t="str">
        <f>IF(DATOS_FORMS!AJ217="","",IFERROR(VLOOKUP(TRIM(DATOS_FORMS!AJ217),ESCALAS!$A$25:$B$30,2,0),"?"))</f>
        <v/>
      </c>
      <c r="AK217" s="22" t="str">
        <f>IF(DATOS_FORMS!AK217="","",IFERROR(VLOOKUP(TRIM(DATOS_FORMS!AK217),ESCALAS!$A$25:$B$30,2,0),"?"))</f>
        <v/>
      </c>
      <c r="AL217" s="22" t="str">
        <f>IF(DATOS_FORMS!AL217="","",IFERROR(VLOOKUP(TRIM(DATOS_FORMS!AL217),ESCALAS!$A$25:$B$30,2,0),"?"))</f>
        <v/>
      </c>
      <c r="AM217" s="22" t="str">
        <f>IF(DATOS_FORMS!AM217="","",IFERROR(VLOOKUP(TRIM(DATOS_FORMS!AM217),ESCALAS!$A$35:$B$41,2,0),"?"))</f>
        <v/>
      </c>
      <c r="AN217" s="22" t="str">
        <f>IF(DATOS_FORMS!AN217="","",IFERROR(VLOOKUP(TRIM(DATOS_FORMS!AN217),ESCALAS!$A$35:$B$41,2,0),"?"))</f>
        <v/>
      </c>
      <c r="AO217" s="22" t="str">
        <f>IF(DATOS_FORMS!AO217="","",IFERROR(VLOOKUP(TRIM(DATOS_FORMS!AO217),ESCALAS!$A$35:$B$41,2,0),"?"))</f>
        <v/>
      </c>
      <c r="AP217" s="22" t="str">
        <f>IF(DATOS_FORMS!AP217="","",IFERROR(VLOOKUP(TRIM(DATOS_FORMS!AP217),ESCALAS!$A$35:$B$41,2,0),"?"))</f>
        <v/>
      </c>
      <c r="AQ217" s="22" t="str">
        <f>IF(DATOS_FORMS!AQ217="","",IFERROR(VLOOKUP(TRIM(DATOS_FORMS!AQ217),ESCALAS!$A$35:$B$41,2,0),"?"))</f>
        <v/>
      </c>
      <c r="AR217" s="22" t="str">
        <f>IF(DATOS_FORMS!AR217="","",IFERROR(VLOOKUP(TRIM(DATOS_FORMS!AR217),ESCALAS!$A$35:$B$41,2,0),"?"))</f>
        <v/>
      </c>
      <c r="AS217" s="22" t="str">
        <f>IF(DATOS_FORMS!AS217="","",IFERROR(VLOOKUP(TRIM(DATOS_FORMS!AS217),ESCALAS!$A$35:$B$41,2,0),"?"))</f>
        <v/>
      </c>
      <c r="AT217" s="22" t="str">
        <f>IF(DATOS_FORMS!AT217="","",IFERROR(VLOOKUP(TRIM(DATOS_FORMS!AT217),ESCALAS!$A$35:$B$41,2,0),"?"))</f>
        <v/>
      </c>
      <c r="AU217" s="22" t="str">
        <f>IF(DATOS_FORMS!AU217="","",IFERROR(VLOOKUP(TRIM(DATOS_FORMS!AU217),ESCALAS!$A$35:$B$41,2,0),"?"))</f>
        <v/>
      </c>
      <c r="AV217" s="22" t="str">
        <f>IF(DATOS_FORMS!AV217="","",IFERROR(VLOOKUP(TRIM(DATOS_FORMS!AV217),ESCALAS!$A$46:$B$49,2,0),"?"))</f>
        <v/>
      </c>
      <c r="AW217" s="22" t="str">
        <f>IF(DATOS_FORMS!AW217="","",IFERROR(VLOOKUP(TRIM(DATOS_FORMS!AW217),ESCALAS!$A$46:$B$49,2,0),"?"))</f>
        <v/>
      </c>
      <c r="AX217" s="22" t="str">
        <f>IF(DATOS_FORMS!AX217="","",IFERROR(VLOOKUP(TRIM(DATOS_FORMS!AX217),ESCALAS!$A$46:$B$49,2,0),"?"))</f>
        <v/>
      </c>
      <c r="AY217" s="22" t="str">
        <f>IF(DATOS_FORMS!AY217="","",IFERROR(VLOOKUP(TRIM(DATOS_FORMS!AY217),ESCALAS!$A$46:$B$49,2,0),"?"))</f>
        <v/>
      </c>
      <c r="AZ217" s="22" t="str">
        <f>IF(DATOS_FORMS!AZ217="","",IFERROR(VLOOKUP(TRIM(DATOS_FORMS!AZ217),ESCALAS!$A$46:$B$49,2,0),"?"))</f>
        <v/>
      </c>
      <c r="BA217" s="22" t="str">
        <f>IF(DATOS_FORMS!BA217="","",IFERROR(VLOOKUP(TRIM(DATOS_FORMS!BA217),ESCALAS!$A$46:$B$49,2,0),"?"))</f>
        <v/>
      </c>
      <c r="BB217" s="22" t="str">
        <f>IF(DATOS_FORMS!BB217="","",IFERROR(VLOOKUP(TRIM(DATOS_FORMS!BB217),ESCALAS!$A$46:$B$49,2,0),"?"))</f>
        <v/>
      </c>
      <c r="BC217" s="22" t="str">
        <f>IF(DATOS_FORMS!BC217="","",IFERROR(VLOOKUP(TRIM(DATOS_FORMS!BC217),ESCALAS!$A$46:$B$49,2,0),"?"))</f>
        <v/>
      </c>
      <c r="BD217" s="22" t="str">
        <f>IF(DATOS_FORMS!BD217="","",IFERROR(VLOOKUP(TRIM(DATOS_FORMS!BD217),ESCALAS!$A$46:$B$49,2,0),"?"))</f>
        <v/>
      </c>
      <c r="BE217" s="22" t="str">
        <f>IF(DATOS_FORMS!BE217="","",IFERROR(VLOOKUP(TRIM(DATOS_FORMS!BE217),ESCALAS!$A$46:$B$49,2,0),"?"))</f>
        <v/>
      </c>
      <c r="BF217" s="22" t="str">
        <f>IF(DATOS_FORMS!BF217="","",IFERROR(VLOOKUP(TRIM(DATOS_FORMS!BF217),ESCALAS!$A$46:$B$49,2,0),"?"))</f>
        <v/>
      </c>
      <c r="BG217" s="22" t="str">
        <f>IF(DATOS_FORMS!BG217="","",IFERROR(VLOOKUP(TRIM(DATOS_FORMS!BG217),ESCALAS!$A$46:$B$49,2,0),"?"))</f>
        <v/>
      </c>
      <c r="BH217" s="22" t="str">
        <f>IF(DATOS_FORMS!BH217="","",IFERROR(VLOOKUP(TRIM(DATOS_FORMS!BH217),ESCALAS!$A$46:$B$49,2,0),"?"))</f>
        <v/>
      </c>
      <c r="BI217" s="22" t="str">
        <f>IF(DATOS_FORMS!BI217="","",IFERROR(VLOOKUP(TRIM(DATOS_FORMS!BI217),ESCALAS!$A$46:$B$49,2,0),"?"))</f>
        <v/>
      </c>
      <c r="BJ217" s="22" t="str">
        <f>IF(DATOS_FORMS!BJ217="","",IFERROR(VLOOKUP(TRIM(DATOS_FORMS!BJ217),ESCALAS!$A$46:$B$49,2,0),"?"))</f>
        <v/>
      </c>
    </row>
    <row r="218" spans="1:62" x14ac:dyDescent="0.25">
      <c r="A218" s="22" t="str">
        <f>IF(DATOS_FORMS!B218="","",ROW()-1)</f>
        <v/>
      </c>
      <c r="B218" s="22" t="str">
        <f>IF(DATOS_FORMS!B218="","",IFERROR(VALUE(TRIM(DATOS_FORMS!B218)),IFERROR(VALUE(LEFT(TRIM(DATOS_FORMS!B218),FIND(" ",TRIM(DATOS_FORMS!B218)&amp;" ")-1)),"?")))</f>
        <v/>
      </c>
      <c r="C218" s="22" t="str">
        <f>IF(DATOS_FORMS!C218="","",IFERROR(VLOOKUP(TRIM(DATOS_FORMS!C218),ESCALAS!$A$54:$B$55,2,0),"?"))</f>
        <v/>
      </c>
      <c r="D218" s="22" t="str">
        <f>IF(DATOS_FORMS!D218="","",IFERROR(VLOOKUP(TRIM(DATOS_FORMS!D218),ESCALAS!$A$67:$B$68,2,0),"?"))</f>
        <v/>
      </c>
      <c r="E218" s="23" t="str">
        <f>IF(DATOS_FORMS!E218="","",DATOS_FORMS!E218)</f>
        <v/>
      </c>
      <c r="F218" s="23" t="str">
        <f>IF(DATOS_FORMS!F218="","",DATOS_FORMS!F218)</f>
        <v/>
      </c>
      <c r="G218" s="22" t="str">
        <f>IF(DATOS_FORMS!G218="","",IFERROR(VLOOKUP(TRIM(DATOS_FORMS!G218),ESCALAS!$A$60:$B$62,2,0),"?"))</f>
        <v/>
      </c>
      <c r="H218" s="23" t="str">
        <f>IF(DATOS_FORMS!H218="","",DATOS_FORMS!H218)</f>
        <v/>
      </c>
      <c r="I218" s="22" t="str">
        <f>IF(DATOS_FORMS!I218="","",IFERROR(VLOOKUP(TRIM(DATOS_FORMS!I218),ESCALAS!$A$60:$B$62,2,0),"?"))</f>
        <v/>
      </c>
      <c r="J218" s="22" t="str">
        <f>IF(DATOS_FORMS!J218="","",IFERROR(VLOOKUP(TRIM(DATOS_FORMS!J218),ESCALAS!$A$73:$B$86,2,0),7))</f>
        <v/>
      </c>
      <c r="K218" s="22" t="str">
        <f>IF(DATOS_FORMS!K218="","",IFERROR(VLOOKUP(TRIM(DATOS_FORMS!K218),ESCALAS!$A$6:$B$12,2,0),"?"))</f>
        <v/>
      </c>
      <c r="L218" s="22" t="str">
        <f>IF(DATOS_FORMS!L218="","",IFERROR(VLOOKUP(TRIM(DATOS_FORMS!L218),ESCALAS!$A$6:$B$12,2,0),"?"))</f>
        <v/>
      </c>
      <c r="M218" s="22" t="str">
        <f>IF(DATOS_FORMS!M218="","",IFERROR(VLOOKUP(TRIM(DATOS_FORMS!M218),ESCALAS!$A$6:$B$12,2,0),"?"))</f>
        <v/>
      </c>
      <c r="N218" s="22" t="str">
        <f>IF(DATOS_FORMS!N218="","",IFERROR(VLOOKUP(TRIM(DATOS_FORMS!N218),ESCALAS!$A$6:$B$12,2,0),"?"))</f>
        <v/>
      </c>
      <c r="O218" s="22" t="str">
        <f>IF(DATOS_FORMS!O218="","",IFERROR(VLOOKUP(TRIM(DATOS_FORMS!O218),ESCALAS!$A$6:$B$12,2,0),"?"))</f>
        <v/>
      </c>
      <c r="P218" s="22" t="str">
        <f>IF(DATOS_FORMS!P218="","",IFERROR(VLOOKUP(TRIM(DATOS_FORMS!P218),ESCALAS!$A$6:$B$12,2,0),"?"))</f>
        <v/>
      </c>
      <c r="Q218" s="22" t="str">
        <f>IF(DATOS_FORMS!Q218="","",IFERROR(VLOOKUP(TRIM(DATOS_FORMS!Q218),ESCALAS!$A$6:$B$12,2,0),"?"))</f>
        <v/>
      </c>
      <c r="R218" s="22" t="str">
        <f>IF(DATOS_FORMS!R218="","",IFERROR(VLOOKUP(TRIM(DATOS_FORMS!R218),ESCALAS!$A$6:$B$12,2,0),"?"))</f>
        <v/>
      </c>
      <c r="S218" s="22" t="str">
        <f>IF(DATOS_FORMS!S218="","",IFERROR(VLOOKUP(TRIM(DATOS_FORMS!S218),ESCALAS!$A$6:$B$12,2,0),"?"))</f>
        <v/>
      </c>
      <c r="T218" s="22" t="str">
        <f>IF(DATOS_FORMS!T218="","",IFERROR(VLOOKUP(TRIM(DATOS_FORMS!T218),ESCALAS!$A$6:$B$12,2,0),"?"))</f>
        <v/>
      </c>
      <c r="U218" s="22" t="str">
        <f>IF(DATOS_FORMS!U218="","",IFERROR(VLOOKUP(TRIM(DATOS_FORMS!U218),ESCALAS!$A$17:$B$20,2,0),"?"))</f>
        <v/>
      </c>
      <c r="V218" s="22" t="str">
        <f>IF(DATOS_FORMS!V218="","",IFERROR(VLOOKUP(TRIM(DATOS_FORMS!V218),ESCALAS!$A$17:$B$20,2,0),"?"))</f>
        <v/>
      </c>
      <c r="W218" s="22" t="str">
        <f>IF(DATOS_FORMS!W218="","",IFERROR(VLOOKUP(TRIM(DATOS_FORMS!W218),ESCALAS!$A$17:$B$20,2,0),"?"))</f>
        <v/>
      </c>
      <c r="X218" s="22" t="str">
        <f>IF(DATOS_FORMS!X218="","",IFERROR(VLOOKUP(TRIM(DATOS_FORMS!X218),ESCALAS!$A$17:$B$20,2,0),"?"))</f>
        <v/>
      </c>
      <c r="Y218" s="22" t="str">
        <f>IF(DATOS_FORMS!Y218="","",IFERROR(VLOOKUP(TRIM(DATOS_FORMS!Y218),ESCALAS!$A$17:$B$20,2,0),"?"))</f>
        <v/>
      </c>
      <c r="Z218" s="22" t="str">
        <f>IF(DATOS_FORMS!Z218="","",IFERROR(VLOOKUP(TRIM(DATOS_FORMS!Z218),ESCALAS!$A$17:$B$20,2,0),"?"))</f>
        <v/>
      </c>
      <c r="AA218" s="22" t="str">
        <f>IF(DATOS_FORMS!AA218="","",IFERROR(VLOOKUP(TRIM(DATOS_FORMS!AA218),ESCALAS!$A$17:$B$20,2,0),"?"))</f>
        <v/>
      </c>
      <c r="AB218" s="22" t="str">
        <f>IF(DATOS_FORMS!AB218="","",IFERROR(VLOOKUP(TRIM(DATOS_FORMS!AB218),ESCALAS!$A$17:$B$20,2,0),"?"))</f>
        <v/>
      </c>
      <c r="AC218" s="22" t="str">
        <f>IF(DATOS_FORMS!AC218="","",IFERROR(VLOOKUP(TRIM(DATOS_FORMS!AC218),ESCALAS!$A$25:$B$30,2,0),"?"))</f>
        <v/>
      </c>
      <c r="AD218" s="22" t="str">
        <f>IF(DATOS_FORMS!AD218="","",IFERROR(VLOOKUP(TRIM(DATOS_FORMS!AD218),ESCALAS!$A$25:$B$30,2,0),"?"))</f>
        <v/>
      </c>
      <c r="AE218" s="22" t="str">
        <f>IF(DATOS_FORMS!AE218="","",IFERROR(VLOOKUP(TRIM(DATOS_FORMS!AE218),ESCALAS!$A$25:$B$30,2,0),"?"))</f>
        <v/>
      </c>
      <c r="AF218" s="22" t="str">
        <f>IF(DATOS_FORMS!AF218="","",IFERROR(VLOOKUP(TRIM(DATOS_FORMS!AF218),ESCALAS!$A$25:$B$30,2,0),"?"))</f>
        <v/>
      </c>
      <c r="AG218" s="22" t="str">
        <f>IF(DATOS_FORMS!AG218="","",IFERROR(VLOOKUP(TRIM(DATOS_FORMS!AG218),ESCALAS!$A$25:$B$30,2,0),"?"))</f>
        <v/>
      </c>
      <c r="AH218" s="22" t="str">
        <f>IF(DATOS_FORMS!AH218="","",IFERROR(VLOOKUP(TRIM(DATOS_FORMS!AH218),ESCALAS!$A$25:$B$30,2,0),"?"))</f>
        <v/>
      </c>
      <c r="AI218" s="22" t="str">
        <f>IF(DATOS_FORMS!AI218="","",IFERROR(VLOOKUP(TRIM(DATOS_FORMS!AI218),ESCALAS!$A$25:$B$30,2,0),"?"))</f>
        <v/>
      </c>
      <c r="AJ218" s="22" t="str">
        <f>IF(DATOS_FORMS!AJ218="","",IFERROR(VLOOKUP(TRIM(DATOS_FORMS!AJ218),ESCALAS!$A$25:$B$30,2,0),"?"))</f>
        <v/>
      </c>
      <c r="AK218" s="22" t="str">
        <f>IF(DATOS_FORMS!AK218="","",IFERROR(VLOOKUP(TRIM(DATOS_FORMS!AK218),ESCALAS!$A$25:$B$30,2,0),"?"))</f>
        <v/>
      </c>
      <c r="AL218" s="22" t="str">
        <f>IF(DATOS_FORMS!AL218="","",IFERROR(VLOOKUP(TRIM(DATOS_FORMS!AL218),ESCALAS!$A$25:$B$30,2,0),"?"))</f>
        <v/>
      </c>
      <c r="AM218" s="22" t="str">
        <f>IF(DATOS_FORMS!AM218="","",IFERROR(VLOOKUP(TRIM(DATOS_FORMS!AM218),ESCALAS!$A$35:$B$41,2,0),"?"))</f>
        <v/>
      </c>
      <c r="AN218" s="22" t="str">
        <f>IF(DATOS_FORMS!AN218="","",IFERROR(VLOOKUP(TRIM(DATOS_FORMS!AN218),ESCALAS!$A$35:$B$41,2,0),"?"))</f>
        <v/>
      </c>
      <c r="AO218" s="22" t="str">
        <f>IF(DATOS_FORMS!AO218="","",IFERROR(VLOOKUP(TRIM(DATOS_FORMS!AO218),ESCALAS!$A$35:$B$41,2,0),"?"))</f>
        <v/>
      </c>
      <c r="AP218" s="22" t="str">
        <f>IF(DATOS_FORMS!AP218="","",IFERROR(VLOOKUP(TRIM(DATOS_FORMS!AP218),ESCALAS!$A$35:$B$41,2,0),"?"))</f>
        <v/>
      </c>
      <c r="AQ218" s="22" t="str">
        <f>IF(DATOS_FORMS!AQ218="","",IFERROR(VLOOKUP(TRIM(DATOS_FORMS!AQ218),ESCALAS!$A$35:$B$41,2,0),"?"))</f>
        <v/>
      </c>
      <c r="AR218" s="22" t="str">
        <f>IF(DATOS_FORMS!AR218="","",IFERROR(VLOOKUP(TRIM(DATOS_FORMS!AR218),ESCALAS!$A$35:$B$41,2,0),"?"))</f>
        <v/>
      </c>
      <c r="AS218" s="22" t="str">
        <f>IF(DATOS_FORMS!AS218="","",IFERROR(VLOOKUP(TRIM(DATOS_FORMS!AS218),ESCALAS!$A$35:$B$41,2,0),"?"))</f>
        <v/>
      </c>
      <c r="AT218" s="22" t="str">
        <f>IF(DATOS_FORMS!AT218="","",IFERROR(VLOOKUP(TRIM(DATOS_FORMS!AT218),ESCALAS!$A$35:$B$41,2,0),"?"))</f>
        <v/>
      </c>
      <c r="AU218" s="22" t="str">
        <f>IF(DATOS_FORMS!AU218="","",IFERROR(VLOOKUP(TRIM(DATOS_FORMS!AU218),ESCALAS!$A$35:$B$41,2,0),"?"))</f>
        <v/>
      </c>
      <c r="AV218" s="22" t="str">
        <f>IF(DATOS_FORMS!AV218="","",IFERROR(VLOOKUP(TRIM(DATOS_FORMS!AV218),ESCALAS!$A$46:$B$49,2,0),"?"))</f>
        <v/>
      </c>
      <c r="AW218" s="22" t="str">
        <f>IF(DATOS_FORMS!AW218="","",IFERROR(VLOOKUP(TRIM(DATOS_FORMS!AW218),ESCALAS!$A$46:$B$49,2,0),"?"))</f>
        <v/>
      </c>
      <c r="AX218" s="22" t="str">
        <f>IF(DATOS_FORMS!AX218="","",IFERROR(VLOOKUP(TRIM(DATOS_FORMS!AX218),ESCALAS!$A$46:$B$49,2,0),"?"))</f>
        <v/>
      </c>
      <c r="AY218" s="22" t="str">
        <f>IF(DATOS_FORMS!AY218="","",IFERROR(VLOOKUP(TRIM(DATOS_FORMS!AY218),ESCALAS!$A$46:$B$49,2,0),"?"))</f>
        <v/>
      </c>
      <c r="AZ218" s="22" t="str">
        <f>IF(DATOS_FORMS!AZ218="","",IFERROR(VLOOKUP(TRIM(DATOS_FORMS!AZ218),ESCALAS!$A$46:$B$49,2,0),"?"))</f>
        <v/>
      </c>
      <c r="BA218" s="22" t="str">
        <f>IF(DATOS_FORMS!BA218="","",IFERROR(VLOOKUP(TRIM(DATOS_FORMS!BA218),ESCALAS!$A$46:$B$49,2,0),"?"))</f>
        <v/>
      </c>
      <c r="BB218" s="22" t="str">
        <f>IF(DATOS_FORMS!BB218="","",IFERROR(VLOOKUP(TRIM(DATOS_FORMS!BB218),ESCALAS!$A$46:$B$49,2,0),"?"))</f>
        <v/>
      </c>
      <c r="BC218" s="22" t="str">
        <f>IF(DATOS_FORMS!BC218="","",IFERROR(VLOOKUP(TRIM(DATOS_FORMS!BC218),ESCALAS!$A$46:$B$49,2,0),"?"))</f>
        <v/>
      </c>
      <c r="BD218" s="22" t="str">
        <f>IF(DATOS_FORMS!BD218="","",IFERROR(VLOOKUP(TRIM(DATOS_FORMS!BD218),ESCALAS!$A$46:$B$49,2,0),"?"))</f>
        <v/>
      </c>
      <c r="BE218" s="22" t="str">
        <f>IF(DATOS_FORMS!BE218="","",IFERROR(VLOOKUP(TRIM(DATOS_FORMS!BE218),ESCALAS!$A$46:$B$49,2,0),"?"))</f>
        <v/>
      </c>
      <c r="BF218" s="22" t="str">
        <f>IF(DATOS_FORMS!BF218="","",IFERROR(VLOOKUP(TRIM(DATOS_FORMS!BF218),ESCALAS!$A$46:$B$49,2,0),"?"))</f>
        <v/>
      </c>
      <c r="BG218" s="22" t="str">
        <f>IF(DATOS_FORMS!BG218="","",IFERROR(VLOOKUP(TRIM(DATOS_FORMS!BG218),ESCALAS!$A$46:$B$49,2,0),"?"))</f>
        <v/>
      </c>
      <c r="BH218" s="22" t="str">
        <f>IF(DATOS_FORMS!BH218="","",IFERROR(VLOOKUP(TRIM(DATOS_FORMS!BH218),ESCALAS!$A$46:$B$49,2,0),"?"))</f>
        <v/>
      </c>
      <c r="BI218" s="22" t="str">
        <f>IF(DATOS_FORMS!BI218="","",IFERROR(VLOOKUP(TRIM(DATOS_FORMS!BI218),ESCALAS!$A$46:$B$49,2,0),"?"))</f>
        <v/>
      </c>
      <c r="BJ218" s="22" t="str">
        <f>IF(DATOS_FORMS!BJ218="","",IFERROR(VLOOKUP(TRIM(DATOS_FORMS!BJ218),ESCALAS!$A$46:$B$49,2,0),"?"))</f>
        <v/>
      </c>
    </row>
    <row r="219" spans="1:62" x14ac:dyDescent="0.25">
      <c r="A219" s="22" t="str">
        <f>IF(DATOS_FORMS!B219="","",ROW()-1)</f>
        <v/>
      </c>
      <c r="B219" s="22" t="str">
        <f>IF(DATOS_FORMS!B219="","",IFERROR(VALUE(TRIM(DATOS_FORMS!B219)),IFERROR(VALUE(LEFT(TRIM(DATOS_FORMS!B219),FIND(" ",TRIM(DATOS_FORMS!B219)&amp;" ")-1)),"?")))</f>
        <v/>
      </c>
      <c r="C219" s="22" t="str">
        <f>IF(DATOS_FORMS!C219="","",IFERROR(VLOOKUP(TRIM(DATOS_FORMS!C219),ESCALAS!$A$54:$B$55,2,0),"?"))</f>
        <v/>
      </c>
      <c r="D219" s="22" t="str">
        <f>IF(DATOS_FORMS!D219="","",IFERROR(VLOOKUP(TRIM(DATOS_FORMS!D219),ESCALAS!$A$67:$B$68,2,0),"?"))</f>
        <v/>
      </c>
      <c r="E219" s="23" t="str">
        <f>IF(DATOS_FORMS!E219="","",DATOS_FORMS!E219)</f>
        <v/>
      </c>
      <c r="F219" s="23" t="str">
        <f>IF(DATOS_FORMS!F219="","",DATOS_FORMS!F219)</f>
        <v/>
      </c>
      <c r="G219" s="22" t="str">
        <f>IF(DATOS_FORMS!G219="","",IFERROR(VLOOKUP(TRIM(DATOS_FORMS!G219),ESCALAS!$A$60:$B$62,2,0),"?"))</f>
        <v/>
      </c>
      <c r="H219" s="23" t="str">
        <f>IF(DATOS_FORMS!H219="","",DATOS_FORMS!H219)</f>
        <v/>
      </c>
      <c r="I219" s="22" t="str">
        <f>IF(DATOS_FORMS!I219="","",IFERROR(VLOOKUP(TRIM(DATOS_FORMS!I219),ESCALAS!$A$60:$B$62,2,0),"?"))</f>
        <v/>
      </c>
      <c r="J219" s="22" t="str">
        <f>IF(DATOS_FORMS!J219="","",IFERROR(VLOOKUP(TRIM(DATOS_FORMS!J219),ESCALAS!$A$73:$B$86,2,0),7))</f>
        <v/>
      </c>
      <c r="K219" s="22" t="str">
        <f>IF(DATOS_FORMS!K219="","",IFERROR(VLOOKUP(TRIM(DATOS_FORMS!K219),ESCALAS!$A$6:$B$12,2,0),"?"))</f>
        <v/>
      </c>
      <c r="L219" s="22" t="str">
        <f>IF(DATOS_FORMS!L219="","",IFERROR(VLOOKUP(TRIM(DATOS_FORMS!L219),ESCALAS!$A$6:$B$12,2,0),"?"))</f>
        <v/>
      </c>
      <c r="M219" s="22" t="str">
        <f>IF(DATOS_FORMS!M219="","",IFERROR(VLOOKUP(TRIM(DATOS_FORMS!M219),ESCALAS!$A$6:$B$12,2,0),"?"))</f>
        <v/>
      </c>
      <c r="N219" s="22" t="str">
        <f>IF(DATOS_FORMS!N219="","",IFERROR(VLOOKUP(TRIM(DATOS_FORMS!N219),ESCALAS!$A$6:$B$12,2,0),"?"))</f>
        <v/>
      </c>
      <c r="O219" s="22" t="str">
        <f>IF(DATOS_FORMS!O219="","",IFERROR(VLOOKUP(TRIM(DATOS_FORMS!O219),ESCALAS!$A$6:$B$12,2,0),"?"))</f>
        <v/>
      </c>
      <c r="P219" s="22" t="str">
        <f>IF(DATOS_FORMS!P219="","",IFERROR(VLOOKUP(TRIM(DATOS_FORMS!P219),ESCALAS!$A$6:$B$12,2,0),"?"))</f>
        <v/>
      </c>
      <c r="Q219" s="22" t="str">
        <f>IF(DATOS_FORMS!Q219="","",IFERROR(VLOOKUP(TRIM(DATOS_FORMS!Q219),ESCALAS!$A$6:$B$12,2,0),"?"))</f>
        <v/>
      </c>
      <c r="R219" s="22" t="str">
        <f>IF(DATOS_FORMS!R219="","",IFERROR(VLOOKUP(TRIM(DATOS_FORMS!R219),ESCALAS!$A$6:$B$12,2,0),"?"))</f>
        <v/>
      </c>
      <c r="S219" s="22" t="str">
        <f>IF(DATOS_FORMS!S219="","",IFERROR(VLOOKUP(TRIM(DATOS_FORMS!S219),ESCALAS!$A$6:$B$12,2,0),"?"))</f>
        <v/>
      </c>
      <c r="T219" s="22" t="str">
        <f>IF(DATOS_FORMS!T219="","",IFERROR(VLOOKUP(TRIM(DATOS_FORMS!T219),ESCALAS!$A$6:$B$12,2,0),"?"))</f>
        <v/>
      </c>
      <c r="U219" s="22" t="str">
        <f>IF(DATOS_FORMS!U219="","",IFERROR(VLOOKUP(TRIM(DATOS_FORMS!U219),ESCALAS!$A$17:$B$20,2,0),"?"))</f>
        <v/>
      </c>
      <c r="V219" s="22" t="str">
        <f>IF(DATOS_FORMS!V219="","",IFERROR(VLOOKUP(TRIM(DATOS_FORMS!V219),ESCALAS!$A$17:$B$20,2,0),"?"))</f>
        <v/>
      </c>
      <c r="W219" s="22" t="str">
        <f>IF(DATOS_FORMS!W219="","",IFERROR(VLOOKUP(TRIM(DATOS_FORMS!W219),ESCALAS!$A$17:$B$20,2,0),"?"))</f>
        <v/>
      </c>
      <c r="X219" s="22" t="str">
        <f>IF(DATOS_FORMS!X219="","",IFERROR(VLOOKUP(TRIM(DATOS_FORMS!X219),ESCALAS!$A$17:$B$20,2,0),"?"))</f>
        <v/>
      </c>
      <c r="Y219" s="22" t="str">
        <f>IF(DATOS_FORMS!Y219="","",IFERROR(VLOOKUP(TRIM(DATOS_FORMS!Y219),ESCALAS!$A$17:$B$20,2,0),"?"))</f>
        <v/>
      </c>
      <c r="Z219" s="22" t="str">
        <f>IF(DATOS_FORMS!Z219="","",IFERROR(VLOOKUP(TRIM(DATOS_FORMS!Z219),ESCALAS!$A$17:$B$20,2,0),"?"))</f>
        <v/>
      </c>
      <c r="AA219" s="22" t="str">
        <f>IF(DATOS_FORMS!AA219="","",IFERROR(VLOOKUP(TRIM(DATOS_FORMS!AA219),ESCALAS!$A$17:$B$20,2,0),"?"))</f>
        <v/>
      </c>
      <c r="AB219" s="22" t="str">
        <f>IF(DATOS_FORMS!AB219="","",IFERROR(VLOOKUP(TRIM(DATOS_FORMS!AB219),ESCALAS!$A$17:$B$20,2,0),"?"))</f>
        <v/>
      </c>
      <c r="AC219" s="22" t="str">
        <f>IF(DATOS_FORMS!AC219="","",IFERROR(VLOOKUP(TRIM(DATOS_FORMS!AC219),ESCALAS!$A$25:$B$30,2,0),"?"))</f>
        <v/>
      </c>
      <c r="AD219" s="22" t="str">
        <f>IF(DATOS_FORMS!AD219="","",IFERROR(VLOOKUP(TRIM(DATOS_FORMS!AD219),ESCALAS!$A$25:$B$30,2,0),"?"))</f>
        <v/>
      </c>
      <c r="AE219" s="22" t="str">
        <f>IF(DATOS_FORMS!AE219="","",IFERROR(VLOOKUP(TRIM(DATOS_FORMS!AE219),ESCALAS!$A$25:$B$30,2,0),"?"))</f>
        <v/>
      </c>
      <c r="AF219" s="22" t="str">
        <f>IF(DATOS_FORMS!AF219="","",IFERROR(VLOOKUP(TRIM(DATOS_FORMS!AF219),ESCALAS!$A$25:$B$30,2,0),"?"))</f>
        <v/>
      </c>
      <c r="AG219" s="22" t="str">
        <f>IF(DATOS_FORMS!AG219="","",IFERROR(VLOOKUP(TRIM(DATOS_FORMS!AG219),ESCALAS!$A$25:$B$30,2,0),"?"))</f>
        <v/>
      </c>
      <c r="AH219" s="22" t="str">
        <f>IF(DATOS_FORMS!AH219="","",IFERROR(VLOOKUP(TRIM(DATOS_FORMS!AH219),ESCALAS!$A$25:$B$30,2,0),"?"))</f>
        <v/>
      </c>
      <c r="AI219" s="22" t="str">
        <f>IF(DATOS_FORMS!AI219="","",IFERROR(VLOOKUP(TRIM(DATOS_FORMS!AI219),ESCALAS!$A$25:$B$30,2,0),"?"))</f>
        <v/>
      </c>
      <c r="AJ219" s="22" t="str">
        <f>IF(DATOS_FORMS!AJ219="","",IFERROR(VLOOKUP(TRIM(DATOS_FORMS!AJ219),ESCALAS!$A$25:$B$30,2,0),"?"))</f>
        <v/>
      </c>
      <c r="AK219" s="22" t="str">
        <f>IF(DATOS_FORMS!AK219="","",IFERROR(VLOOKUP(TRIM(DATOS_FORMS!AK219),ESCALAS!$A$25:$B$30,2,0),"?"))</f>
        <v/>
      </c>
      <c r="AL219" s="22" t="str">
        <f>IF(DATOS_FORMS!AL219="","",IFERROR(VLOOKUP(TRIM(DATOS_FORMS!AL219),ESCALAS!$A$25:$B$30,2,0),"?"))</f>
        <v/>
      </c>
      <c r="AM219" s="22" t="str">
        <f>IF(DATOS_FORMS!AM219="","",IFERROR(VLOOKUP(TRIM(DATOS_FORMS!AM219),ESCALAS!$A$35:$B$41,2,0),"?"))</f>
        <v/>
      </c>
      <c r="AN219" s="22" t="str">
        <f>IF(DATOS_FORMS!AN219="","",IFERROR(VLOOKUP(TRIM(DATOS_FORMS!AN219),ESCALAS!$A$35:$B$41,2,0),"?"))</f>
        <v/>
      </c>
      <c r="AO219" s="22" t="str">
        <f>IF(DATOS_FORMS!AO219="","",IFERROR(VLOOKUP(TRIM(DATOS_FORMS!AO219),ESCALAS!$A$35:$B$41,2,0),"?"))</f>
        <v/>
      </c>
      <c r="AP219" s="22" t="str">
        <f>IF(DATOS_FORMS!AP219="","",IFERROR(VLOOKUP(TRIM(DATOS_FORMS!AP219),ESCALAS!$A$35:$B$41,2,0),"?"))</f>
        <v/>
      </c>
      <c r="AQ219" s="22" t="str">
        <f>IF(DATOS_FORMS!AQ219="","",IFERROR(VLOOKUP(TRIM(DATOS_FORMS!AQ219),ESCALAS!$A$35:$B$41,2,0),"?"))</f>
        <v/>
      </c>
      <c r="AR219" s="22" t="str">
        <f>IF(DATOS_FORMS!AR219="","",IFERROR(VLOOKUP(TRIM(DATOS_FORMS!AR219),ESCALAS!$A$35:$B$41,2,0),"?"))</f>
        <v/>
      </c>
      <c r="AS219" s="22" t="str">
        <f>IF(DATOS_FORMS!AS219="","",IFERROR(VLOOKUP(TRIM(DATOS_FORMS!AS219),ESCALAS!$A$35:$B$41,2,0),"?"))</f>
        <v/>
      </c>
      <c r="AT219" s="22" t="str">
        <f>IF(DATOS_FORMS!AT219="","",IFERROR(VLOOKUP(TRIM(DATOS_FORMS!AT219),ESCALAS!$A$35:$B$41,2,0),"?"))</f>
        <v/>
      </c>
      <c r="AU219" s="22" t="str">
        <f>IF(DATOS_FORMS!AU219="","",IFERROR(VLOOKUP(TRIM(DATOS_FORMS!AU219),ESCALAS!$A$35:$B$41,2,0),"?"))</f>
        <v/>
      </c>
      <c r="AV219" s="22" t="str">
        <f>IF(DATOS_FORMS!AV219="","",IFERROR(VLOOKUP(TRIM(DATOS_FORMS!AV219),ESCALAS!$A$46:$B$49,2,0),"?"))</f>
        <v/>
      </c>
      <c r="AW219" s="22" t="str">
        <f>IF(DATOS_FORMS!AW219="","",IFERROR(VLOOKUP(TRIM(DATOS_FORMS!AW219),ESCALAS!$A$46:$B$49,2,0),"?"))</f>
        <v/>
      </c>
      <c r="AX219" s="22" t="str">
        <f>IF(DATOS_FORMS!AX219="","",IFERROR(VLOOKUP(TRIM(DATOS_FORMS!AX219),ESCALAS!$A$46:$B$49,2,0),"?"))</f>
        <v/>
      </c>
      <c r="AY219" s="22" t="str">
        <f>IF(DATOS_FORMS!AY219="","",IFERROR(VLOOKUP(TRIM(DATOS_FORMS!AY219),ESCALAS!$A$46:$B$49,2,0),"?"))</f>
        <v/>
      </c>
      <c r="AZ219" s="22" t="str">
        <f>IF(DATOS_FORMS!AZ219="","",IFERROR(VLOOKUP(TRIM(DATOS_FORMS!AZ219),ESCALAS!$A$46:$B$49,2,0),"?"))</f>
        <v/>
      </c>
      <c r="BA219" s="22" t="str">
        <f>IF(DATOS_FORMS!BA219="","",IFERROR(VLOOKUP(TRIM(DATOS_FORMS!BA219),ESCALAS!$A$46:$B$49,2,0),"?"))</f>
        <v/>
      </c>
      <c r="BB219" s="22" t="str">
        <f>IF(DATOS_FORMS!BB219="","",IFERROR(VLOOKUP(TRIM(DATOS_FORMS!BB219),ESCALAS!$A$46:$B$49,2,0),"?"))</f>
        <v/>
      </c>
      <c r="BC219" s="22" t="str">
        <f>IF(DATOS_FORMS!BC219="","",IFERROR(VLOOKUP(TRIM(DATOS_FORMS!BC219),ESCALAS!$A$46:$B$49,2,0),"?"))</f>
        <v/>
      </c>
      <c r="BD219" s="22" t="str">
        <f>IF(DATOS_FORMS!BD219="","",IFERROR(VLOOKUP(TRIM(DATOS_FORMS!BD219),ESCALAS!$A$46:$B$49,2,0),"?"))</f>
        <v/>
      </c>
      <c r="BE219" s="22" t="str">
        <f>IF(DATOS_FORMS!BE219="","",IFERROR(VLOOKUP(TRIM(DATOS_FORMS!BE219),ESCALAS!$A$46:$B$49,2,0),"?"))</f>
        <v/>
      </c>
      <c r="BF219" s="22" t="str">
        <f>IF(DATOS_FORMS!BF219="","",IFERROR(VLOOKUP(TRIM(DATOS_FORMS!BF219),ESCALAS!$A$46:$B$49,2,0),"?"))</f>
        <v/>
      </c>
      <c r="BG219" s="22" t="str">
        <f>IF(DATOS_FORMS!BG219="","",IFERROR(VLOOKUP(TRIM(DATOS_FORMS!BG219),ESCALAS!$A$46:$B$49,2,0),"?"))</f>
        <v/>
      </c>
      <c r="BH219" s="22" t="str">
        <f>IF(DATOS_FORMS!BH219="","",IFERROR(VLOOKUP(TRIM(DATOS_FORMS!BH219),ESCALAS!$A$46:$B$49,2,0),"?"))</f>
        <v/>
      </c>
      <c r="BI219" s="22" t="str">
        <f>IF(DATOS_FORMS!BI219="","",IFERROR(VLOOKUP(TRIM(DATOS_FORMS!BI219),ESCALAS!$A$46:$B$49,2,0),"?"))</f>
        <v/>
      </c>
      <c r="BJ219" s="22" t="str">
        <f>IF(DATOS_FORMS!BJ219="","",IFERROR(VLOOKUP(TRIM(DATOS_FORMS!BJ219),ESCALAS!$A$46:$B$49,2,0),"?"))</f>
        <v/>
      </c>
    </row>
    <row r="220" spans="1:62" x14ac:dyDescent="0.25">
      <c r="A220" s="22" t="str">
        <f>IF(DATOS_FORMS!B220="","",ROW()-1)</f>
        <v/>
      </c>
      <c r="B220" s="22" t="str">
        <f>IF(DATOS_FORMS!B220="","",IFERROR(VALUE(TRIM(DATOS_FORMS!B220)),IFERROR(VALUE(LEFT(TRIM(DATOS_FORMS!B220),FIND(" ",TRIM(DATOS_FORMS!B220)&amp;" ")-1)),"?")))</f>
        <v/>
      </c>
      <c r="C220" s="22" t="str">
        <f>IF(DATOS_FORMS!C220="","",IFERROR(VLOOKUP(TRIM(DATOS_FORMS!C220),ESCALAS!$A$54:$B$55,2,0),"?"))</f>
        <v/>
      </c>
      <c r="D220" s="22" t="str">
        <f>IF(DATOS_FORMS!D220="","",IFERROR(VLOOKUP(TRIM(DATOS_FORMS!D220),ESCALAS!$A$67:$B$68,2,0),"?"))</f>
        <v/>
      </c>
      <c r="E220" s="23" t="str">
        <f>IF(DATOS_FORMS!E220="","",DATOS_FORMS!E220)</f>
        <v/>
      </c>
      <c r="F220" s="23" t="str">
        <f>IF(DATOS_FORMS!F220="","",DATOS_FORMS!F220)</f>
        <v/>
      </c>
      <c r="G220" s="22" t="str">
        <f>IF(DATOS_FORMS!G220="","",IFERROR(VLOOKUP(TRIM(DATOS_FORMS!G220),ESCALAS!$A$60:$B$62,2,0),"?"))</f>
        <v/>
      </c>
      <c r="H220" s="23" t="str">
        <f>IF(DATOS_FORMS!H220="","",DATOS_FORMS!H220)</f>
        <v/>
      </c>
      <c r="I220" s="22" t="str">
        <f>IF(DATOS_FORMS!I220="","",IFERROR(VLOOKUP(TRIM(DATOS_FORMS!I220),ESCALAS!$A$60:$B$62,2,0),"?"))</f>
        <v/>
      </c>
      <c r="J220" s="22" t="str">
        <f>IF(DATOS_FORMS!J220="","",IFERROR(VLOOKUP(TRIM(DATOS_FORMS!J220),ESCALAS!$A$73:$B$86,2,0),7))</f>
        <v/>
      </c>
      <c r="K220" s="22" t="str">
        <f>IF(DATOS_FORMS!K220="","",IFERROR(VLOOKUP(TRIM(DATOS_FORMS!K220),ESCALAS!$A$6:$B$12,2,0),"?"))</f>
        <v/>
      </c>
      <c r="L220" s="22" t="str">
        <f>IF(DATOS_FORMS!L220="","",IFERROR(VLOOKUP(TRIM(DATOS_FORMS!L220),ESCALAS!$A$6:$B$12,2,0),"?"))</f>
        <v/>
      </c>
      <c r="M220" s="22" t="str">
        <f>IF(DATOS_FORMS!M220="","",IFERROR(VLOOKUP(TRIM(DATOS_FORMS!M220),ESCALAS!$A$6:$B$12,2,0),"?"))</f>
        <v/>
      </c>
      <c r="N220" s="22" t="str">
        <f>IF(DATOS_FORMS!N220="","",IFERROR(VLOOKUP(TRIM(DATOS_FORMS!N220),ESCALAS!$A$6:$B$12,2,0),"?"))</f>
        <v/>
      </c>
      <c r="O220" s="22" t="str">
        <f>IF(DATOS_FORMS!O220="","",IFERROR(VLOOKUP(TRIM(DATOS_FORMS!O220),ESCALAS!$A$6:$B$12,2,0),"?"))</f>
        <v/>
      </c>
      <c r="P220" s="22" t="str">
        <f>IF(DATOS_FORMS!P220="","",IFERROR(VLOOKUP(TRIM(DATOS_FORMS!P220),ESCALAS!$A$6:$B$12,2,0),"?"))</f>
        <v/>
      </c>
      <c r="Q220" s="22" t="str">
        <f>IF(DATOS_FORMS!Q220="","",IFERROR(VLOOKUP(TRIM(DATOS_FORMS!Q220),ESCALAS!$A$6:$B$12,2,0),"?"))</f>
        <v/>
      </c>
      <c r="R220" s="22" t="str">
        <f>IF(DATOS_FORMS!R220="","",IFERROR(VLOOKUP(TRIM(DATOS_FORMS!R220),ESCALAS!$A$6:$B$12,2,0),"?"))</f>
        <v/>
      </c>
      <c r="S220" s="22" t="str">
        <f>IF(DATOS_FORMS!S220="","",IFERROR(VLOOKUP(TRIM(DATOS_FORMS!S220),ESCALAS!$A$6:$B$12,2,0),"?"))</f>
        <v/>
      </c>
      <c r="T220" s="22" t="str">
        <f>IF(DATOS_FORMS!T220="","",IFERROR(VLOOKUP(TRIM(DATOS_FORMS!T220),ESCALAS!$A$6:$B$12,2,0),"?"))</f>
        <v/>
      </c>
      <c r="U220" s="22" t="str">
        <f>IF(DATOS_FORMS!U220="","",IFERROR(VLOOKUP(TRIM(DATOS_FORMS!U220),ESCALAS!$A$17:$B$20,2,0),"?"))</f>
        <v/>
      </c>
      <c r="V220" s="22" t="str">
        <f>IF(DATOS_FORMS!V220="","",IFERROR(VLOOKUP(TRIM(DATOS_FORMS!V220),ESCALAS!$A$17:$B$20,2,0),"?"))</f>
        <v/>
      </c>
      <c r="W220" s="22" t="str">
        <f>IF(DATOS_FORMS!W220="","",IFERROR(VLOOKUP(TRIM(DATOS_FORMS!W220),ESCALAS!$A$17:$B$20,2,0),"?"))</f>
        <v/>
      </c>
      <c r="X220" s="22" t="str">
        <f>IF(DATOS_FORMS!X220="","",IFERROR(VLOOKUP(TRIM(DATOS_FORMS!X220),ESCALAS!$A$17:$B$20,2,0),"?"))</f>
        <v/>
      </c>
      <c r="Y220" s="22" t="str">
        <f>IF(DATOS_FORMS!Y220="","",IFERROR(VLOOKUP(TRIM(DATOS_FORMS!Y220),ESCALAS!$A$17:$B$20,2,0),"?"))</f>
        <v/>
      </c>
      <c r="Z220" s="22" t="str">
        <f>IF(DATOS_FORMS!Z220="","",IFERROR(VLOOKUP(TRIM(DATOS_FORMS!Z220),ESCALAS!$A$17:$B$20,2,0),"?"))</f>
        <v/>
      </c>
      <c r="AA220" s="22" t="str">
        <f>IF(DATOS_FORMS!AA220="","",IFERROR(VLOOKUP(TRIM(DATOS_FORMS!AA220),ESCALAS!$A$17:$B$20,2,0),"?"))</f>
        <v/>
      </c>
      <c r="AB220" s="22" t="str">
        <f>IF(DATOS_FORMS!AB220="","",IFERROR(VLOOKUP(TRIM(DATOS_FORMS!AB220),ESCALAS!$A$17:$B$20,2,0),"?"))</f>
        <v/>
      </c>
      <c r="AC220" s="22" t="str">
        <f>IF(DATOS_FORMS!AC220="","",IFERROR(VLOOKUP(TRIM(DATOS_FORMS!AC220),ESCALAS!$A$25:$B$30,2,0),"?"))</f>
        <v/>
      </c>
      <c r="AD220" s="22" t="str">
        <f>IF(DATOS_FORMS!AD220="","",IFERROR(VLOOKUP(TRIM(DATOS_FORMS!AD220),ESCALAS!$A$25:$B$30,2,0),"?"))</f>
        <v/>
      </c>
      <c r="AE220" s="22" t="str">
        <f>IF(DATOS_FORMS!AE220="","",IFERROR(VLOOKUP(TRIM(DATOS_FORMS!AE220),ESCALAS!$A$25:$B$30,2,0),"?"))</f>
        <v/>
      </c>
      <c r="AF220" s="22" t="str">
        <f>IF(DATOS_FORMS!AF220="","",IFERROR(VLOOKUP(TRIM(DATOS_FORMS!AF220),ESCALAS!$A$25:$B$30,2,0),"?"))</f>
        <v/>
      </c>
      <c r="AG220" s="22" t="str">
        <f>IF(DATOS_FORMS!AG220="","",IFERROR(VLOOKUP(TRIM(DATOS_FORMS!AG220),ESCALAS!$A$25:$B$30,2,0),"?"))</f>
        <v/>
      </c>
      <c r="AH220" s="22" t="str">
        <f>IF(DATOS_FORMS!AH220="","",IFERROR(VLOOKUP(TRIM(DATOS_FORMS!AH220),ESCALAS!$A$25:$B$30,2,0),"?"))</f>
        <v/>
      </c>
      <c r="AI220" s="22" t="str">
        <f>IF(DATOS_FORMS!AI220="","",IFERROR(VLOOKUP(TRIM(DATOS_FORMS!AI220),ESCALAS!$A$25:$B$30,2,0),"?"))</f>
        <v/>
      </c>
      <c r="AJ220" s="22" t="str">
        <f>IF(DATOS_FORMS!AJ220="","",IFERROR(VLOOKUP(TRIM(DATOS_FORMS!AJ220),ESCALAS!$A$25:$B$30,2,0),"?"))</f>
        <v/>
      </c>
      <c r="AK220" s="22" t="str">
        <f>IF(DATOS_FORMS!AK220="","",IFERROR(VLOOKUP(TRIM(DATOS_FORMS!AK220),ESCALAS!$A$25:$B$30,2,0),"?"))</f>
        <v/>
      </c>
      <c r="AL220" s="22" t="str">
        <f>IF(DATOS_FORMS!AL220="","",IFERROR(VLOOKUP(TRIM(DATOS_FORMS!AL220),ESCALAS!$A$25:$B$30,2,0),"?"))</f>
        <v/>
      </c>
      <c r="AM220" s="22" t="str">
        <f>IF(DATOS_FORMS!AM220="","",IFERROR(VLOOKUP(TRIM(DATOS_FORMS!AM220),ESCALAS!$A$35:$B$41,2,0),"?"))</f>
        <v/>
      </c>
      <c r="AN220" s="22" t="str">
        <f>IF(DATOS_FORMS!AN220="","",IFERROR(VLOOKUP(TRIM(DATOS_FORMS!AN220),ESCALAS!$A$35:$B$41,2,0),"?"))</f>
        <v/>
      </c>
      <c r="AO220" s="22" t="str">
        <f>IF(DATOS_FORMS!AO220="","",IFERROR(VLOOKUP(TRIM(DATOS_FORMS!AO220),ESCALAS!$A$35:$B$41,2,0),"?"))</f>
        <v/>
      </c>
      <c r="AP220" s="22" t="str">
        <f>IF(DATOS_FORMS!AP220="","",IFERROR(VLOOKUP(TRIM(DATOS_FORMS!AP220),ESCALAS!$A$35:$B$41,2,0),"?"))</f>
        <v/>
      </c>
      <c r="AQ220" s="22" t="str">
        <f>IF(DATOS_FORMS!AQ220="","",IFERROR(VLOOKUP(TRIM(DATOS_FORMS!AQ220),ESCALAS!$A$35:$B$41,2,0),"?"))</f>
        <v/>
      </c>
      <c r="AR220" s="22" t="str">
        <f>IF(DATOS_FORMS!AR220="","",IFERROR(VLOOKUP(TRIM(DATOS_FORMS!AR220),ESCALAS!$A$35:$B$41,2,0),"?"))</f>
        <v/>
      </c>
      <c r="AS220" s="22" t="str">
        <f>IF(DATOS_FORMS!AS220="","",IFERROR(VLOOKUP(TRIM(DATOS_FORMS!AS220),ESCALAS!$A$35:$B$41,2,0),"?"))</f>
        <v/>
      </c>
      <c r="AT220" s="22" t="str">
        <f>IF(DATOS_FORMS!AT220="","",IFERROR(VLOOKUP(TRIM(DATOS_FORMS!AT220),ESCALAS!$A$35:$B$41,2,0),"?"))</f>
        <v/>
      </c>
      <c r="AU220" s="22" t="str">
        <f>IF(DATOS_FORMS!AU220="","",IFERROR(VLOOKUP(TRIM(DATOS_FORMS!AU220),ESCALAS!$A$35:$B$41,2,0),"?"))</f>
        <v/>
      </c>
      <c r="AV220" s="22" t="str">
        <f>IF(DATOS_FORMS!AV220="","",IFERROR(VLOOKUP(TRIM(DATOS_FORMS!AV220),ESCALAS!$A$46:$B$49,2,0),"?"))</f>
        <v/>
      </c>
      <c r="AW220" s="22" t="str">
        <f>IF(DATOS_FORMS!AW220="","",IFERROR(VLOOKUP(TRIM(DATOS_FORMS!AW220),ESCALAS!$A$46:$B$49,2,0),"?"))</f>
        <v/>
      </c>
      <c r="AX220" s="22" t="str">
        <f>IF(DATOS_FORMS!AX220="","",IFERROR(VLOOKUP(TRIM(DATOS_FORMS!AX220),ESCALAS!$A$46:$B$49,2,0),"?"))</f>
        <v/>
      </c>
      <c r="AY220" s="22" t="str">
        <f>IF(DATOS_FORMS!AY220="","",IFERROR(VLOOKUP(TRIM(DATOS_FORMS!AY220),ESCALAS!$A$46:$B$49,2,0),"?"))</f>
        <v/>
      </c>
      <c r="AZ220" s="22" t="str">
        <f>IF(DATOS_FORMS!AZ220="","",IFERROR(VLOOKUP(TRIM(DATOS_FORMS!AZ220),ESCALAS!$A$46:$B$49,2,0),"?"))</f>
        <v/>
      </c>
      <c r="BA220" s="22" t="str">
        <f>IF(DATOS_FORMS!BA220="","",IFERROR(VLOOKUP(TRIM(DATOS_FORMS!BA220),ESCALAS!$A$46:$B$49,2,0),"?"))</f>
        <v/>
      </c>
      <c r="BB220" s="22" t="str">
        <f>IF(DATOS_FORMS!BB220="","",IFERROR(VLOOKUP(TRIM(DATOS_FORMS!BB220),ESCALAS!$A$46:$B$49,2,0),"?"))</f>
        <v/>
      </c>
      <c r="BC220" s="22" t="str">
        <f>IF(DATOS_FORMS!BC220="","",IFERROR(VLOOKUP(TRIM(DATOS_FORMS!BC220),ESCALAS!$A$46:$B$49,2,0),"?"))</f>
        <v/>
      </c>
      <c r="BD220" s="22" t="str">
        <f>IF(DATOS_FORMS!BD220="","",IFERROR(VLOOKUP(TRIM(DATOS_FORMS!BD220),ESCALAS!$A$46:$B$49,2,0),"?"))</f>
        <v/>
      </c>
      <c r="BE220" s="22" t="str">
        <f>IF(DATOS_FORMS!BE220="","",IFERROR(VLOOKUP(TRIM(DATOS_FORMS!BE220),ESCALAS!$A$46:$B$49,2,0),"?"))</f>
        <v/>
      </c>
      <c r="BF220" s="22" t="str">
        <f>IF(DATOS_FORMS!BF220="","",IFERROR(VLOOKUP(TRIM(DATOS_FORMS!BF220),ESCALAS!$A$46:$B$49,2,0),"?"))</f>
        <v/>
      </c>
      <c r="BG220" s="22" t="str">
        <f>IF(DATOS_FORMS!BG220="","",IFERROR(VLOOKUP(TRIM(DATOS_FORMS!BG220),ESCALAS!$A$46:$B$49,2,0),"?"))</f>
        <v/>
      </c>
      <c r="BH220" s="22" t="str">
        <f>IF(DATOS_FORMS!BH220="","",IFERROR(VLOOKUP(TRIM(DATOS_FORMS!BH220),ESCALAS!$A$46:$B$49,2,0),"?"))</f>
        <v/>
      </c>
      <c r="BI220" s="22" t="str">
        <f>IF(DATOS_FORMS!BI220="","",IFERROR(VLOOKUP(TRIM(DATOS_FORMS!BI220),ESCALAS!$A$46:$B$49,2,0),"?"))</f>
        <v/>
      </c>
      <c r="BJ220" s="22" t="str">
        <f>IF(DATOS_FORMS!BJ220="","",IFERROR(VLOOKUP(TRIM(DATOS_FORMS!BJ220),ESCALAS!$A$46:$B$49,2,0),"?"))</f>
        <v/>
      </c>
    </row>
    <row r="221" spans="1:62" x14ac:dyDescent="0.25">
      <c r="A221" s="22" t="str">
        <f>IF(DATOS_FORMS!B221="","",ROW()-1)</f>
        <v/>
      </c>
      <c r="B221" s="22" t="str">
        <f>IF(DATOS_FORMS!B221="","",IFERROR(VALUE(TRIM(DATOS_FORMS!B221)),IFERROR(VALUE(LEFT(TRIM(DATOS_FORMS!B221),FIND(" ",TRIM(DATOS_FORMS!B221)&amp;" ")-1)),"?")))</f>
        <v/>
      </c>
      <c r="C221" s="22" t="str">
        <f>IF(DATOS_FORMS!C221="","",IFERROR(VLOOKUP(TRIM(DATOS_FORMS!C221),ESCALAS!$A$54:$B$55,2,0),"?"))</f>
        <v/>
      </c>
      <c r="D221" s="22" t="str">
        <f>IF(DATOS_FORMS!D221="","",IFERROR(VLOOKUP(TRIM(DATOS_FORMS!D221),ESCALAS!$A$67:$B$68,2,0),"?"))</f>
        <v/>
      </c>
      <c r="E221" s="23" t="str">
        <f>IF(DATOS_FORMS!E221="","",DATOS_FORMS!E221)</f>
        <v/>
      </c>
      <c r="F221" s="23" t="str">
        <f>IF(DATOS_FORMS!F221="","",DATOS_FORMS!F221)</f>
        <v/>
      </c>
      <c r="G221" s="22" t="str">
        <f>IF(DATOS_FORMS!G221="","",IFERROR(VLOOKUP(TRIM(DATOS_FORMS!G221),ESCALAS!$A$60:$B$62,2,0),"?"))</f>
        <v/>
      </c>
      <c r="H221" s="23" t="str">
        <f>IF(DATOS_FORMS!H221="","",DATOS_FORMS!H221)</f>
        <v/>
      </c>
      <c r="I221" s="22" t="str">
        <f>IF(DATOS_FORMS!I221="","",IFERROR(VLOOKUP(TRIM(DATOS_FORMS!I221),ESCALAS!$A$60:$B$62,2,0),"?"))</f>
        <v/>
      </c>
      <c r="J221" s="22" t="str">
        <f>IF(DATOS_FORMS!J221="","",IFERROR(VLOOKUP(TRIM(DATOS_FORMS!J221),ESCALAS!$A$73:$B$86,2,0),7))</f>
        <v/>
      </c>
      <c r="K221" s="22" t="str">
        <f>IF(DATOS_FORMS!K221="","",IFERROR(VLOOKUP(TRIM(DATOS_FORMS!K221),ESCALAS!$A$6:$B$12,2,0),"?"))</f>
        <v/>
      </c>
      <c r="L221" s="22" t="str">
        <f>IF(DATOS_FORMS!L221="","",IFERROR(VLOOKUP(TRIM(DATOS_FORMS!L221),ESCALAS!$A$6:$B$12,2,0),"?"))</f>
        <v/>
      </c>
      <c r="M221" s="22" t="str">
        <f>IF(DATOS_FORMS!M221="","",IFERROR(VLOOKUP(TRIM(DATOS_FORMS!M221),ESCALAS!$A$6:$B$12,2,0),"?"))</f>
        <v/>
      </c>
      <c r="N221" s="22" t="str">
        <f>IF(DATOS_FORMS!N221="","",IFERROR(VLOOKUP(TRIM(DATOS_FORMS!N221),ESCALAS!$A$6:$B$12,2,0),"?"))</f>
        <v/>
      </c>
      <c r="O221" s="22" t="str">
        <f>IF(DATOS_FORMS!O221="","",IFERROR(VLOOKUP(TRIM(DATOS_FORMS!O221),ESCALAS!$A$6:$B$12,2,0),"?"))</f>
        <v/>
      </c>
      <c r="P221" s="22" t="str">
        <f>IF(DATOS_FORMS!P221="","",IFERROR(VLOOKUP(TRIM(DATOS_FORMS!P221),ESCALAS!$A$6:$B$12,2,0),"?"))</f>
        <v/>
      </c>
      <c r="Q221" s="22" t="str">
        <f>IF(DATOS_FORMS!Q221="","",IFERROR(VLOOKUP(TRIM(DATOS_FORMS!Q221),ESCALAS!$A$6:$B$12,2,0),"?"))</f>
        <v/>
      </c>
      <c r="R221" s="22" t="str">
        <f>IF(DATOS_FORMS!R221="","",IFERROR(VLOOKUP(TRIM(DATOS_FORMS!R221),ESCALAS!$A$6:$B$12,2,0),"?"))</f>
        <v/>
      </c>
      <c r="S221" s="22" t="str">
        <f>IF(DATOS_FORMS!S221="","",IFERROR(VLOOKUP(TRIM(DATOS_FORMS!S221),ESCALAS!$A$6:$B$12,2,0),"?"))</f>
        <v/>
      </c>
      <c r="T221" s="22" t="str">
        <f>IF(DATOS_FORMS!T221="","",IFERROR(VLOOKUP(TRIM(DATOS_FORMS!T221),ESCALAS!$A$6:$B$12,2,0),"?"))</f>
        <v/>
      </c>
      <c r="U221" s="22" t="str">
        <f>IF(DATOS_FORMS!U221="","",IFERROR(VLOOKUP(TRIM(DATOS_FORMS!U221),ESCALAS!$A$17:$B$20,2,0),"?"))</f>
        <v/>
      </c>
      <c r="V221" s="22" t="str">
        <f>IF(DATOS_FORMS!V221="","",IFERROR(VLOOKUP(TRIM(DATOS_FORMS!V221),ESCALAS!$A$17:$B$20,2,0),"?"))</f>
        <v/>
      </c>
      <c r="W221" s="22" t="str">
        <f>IF(DATOS_FORMS!W221="","",IFERROR(VLOOKUP(TRIM(DATOS_FORMS!W221),ESCALAS!$A$17:$B$20,2,0),"?"))</f>
        <v/>
      </c>
      <c r="X221" s="22" t="str">
        <f>IF(DATOS_FORMS!X221="","",IFERROR(VLOOKUP(TRIM(DATOS_FORMS!X221),ESCALAS!$A$17:$B$20,2,0),"?"))</f>
        <v/>
      </c>
      <c r="Y221" s="22" t="str">
        <f>IF(DATOS_FORMS!Y221="","",IFERROR(VLOOKUP(TRIM(DATOS_FORMS!Y221),ESCALAS!$A$17:$B$20,2,0),"?"))</f>
        <v/>
      </c>
      <c r="Z221" s="22" t="str">
        <f>IF(DATOS_FORMS!Z221="","",IFERROR(VLOOKUP(TRIM(DATOS_FORMS!Z221),ESCALAS!$A$17:$B$20,2,0),"?"))</f>
        <v/>
      </c>
      <c r="AA221" s="22" t="str">
        <f>IF(DATOS_FORMS!AA221="","",IFERROR(VLOOKUP(TRIM(DATOS_FORMS!AA221),ESCALAS!$A$17:$B$20,2,0),"?"))</f>
        <v/>
      </c>
      <c r="AB221" s="22" t="str">
        <f>IF(DATOS_FORMS!AB221="","",IFERROR(VLOOKUP(TRIM(DATOS_FORMS!AB221),ESCALAS!$A$17:$B$20,2,0),"?"))</f>
        <v/>
      </c>
      <c r="AC221" s="22" t="str">
        <f>IF(DATOS_FORMS!AC221="","",IFERROR(VLOOKUP(TRIM(DATOS_FORMS!AC221),ESCALAS!$A$25:$B$30,2,0),"?"))</f>
        <v/>
      </c>
      <c r="AD221" s="22" t="str">
        <f>IF(DATOS_FORMS!AD221="","",IFERROR(VLOOKUP(TRIM(DATOS_FORMS!AD221),ESCALAS!$A$25:$B$30,2,0),"?"))</f>
        <v/>
      </c>
      <c r="AE221" s="22" t="str">
        <f>IF(DATOS_FORMS!AE221="","",IFERROR(VLOOKUP(TRIM(DATOS_FORMS!AE221),ESCALAS!$A$25:$B$30,2,0),"?"))</f>
        <v/>
      </c>
      <c r="AF221" s="22" t="str">
        <f>IF(DATOS_FORMS!AF221="","",IFERROR(VLOOKUP(TRIM(DATOS_FORMS!AF221),ESCALAS!$A$25:$B$30,2,0),"?"))</f>
        <v/>
      </c>
      <c r="AG221" s="22" t="str">
        <f>IF(DATOS_FORMS!AG221="","",IFERROR(VLOOKUP(TRIM(DATOS_FORMS!AG221),ESCALAS!$A$25:$B$30,2,0),"?"))</f>
        <v/>
      </c>
      <c r="AH221" s="22" t="str">
        <f>IF(DATOS_FORMS!AH221="","",IFERROR(VLOOKUP(TRIM(DATOS_FORMS!AH221),ESCALAS!$A$25:$B$30,2,0),"?"))</f>
        <v/>
      </c>
      <c r="AI221" s="22" t="str">
        <f>IF(DATOS_FORMS!AI221="","",IFERROR(VLOOKUP(TRIM(DATOS_FORMS!AI221),ESCALAS!$A$25:$B$30,2,0),"?"))</f>
        <v/>
      </c>
      <c r="AJ221" s="22" t="str">
        <f>IF(DATOS_FORMS!AJ221="","",IFERROR(VLOOKUP(TRIM(DATOS_FORMS!AJ221),ESCALAS!$A$25:$B$30,2,0),"?"))</f>
        <v/>
      </c>
      <c r="AK221" s="22" t="str">
        <f>IF(DATOS_FORMS!AK221="","",IFERROR(VLOOKUP(TRIM(DATOS_FORMS!AK221),ESCALAS!$A$25:$B$30,2,0),"?"))</f>
        <v/>
      </c>
      <c r="AL221" s="22" t="str">
        <f>IF(DATOS_FORMS!AL221="","",IFERROR(VLOOKUP(TRIM(DATOS_FORMS!AL221),ESCALAS!$A$25:$B$30,2,0),"?"))</f>
        <v/>
      </c>
      <c r="AM221" s="22" t="str">
        <f>IF(DATOS_FORMS!AM221="","",IFERROR(VLOOKUP(TRIM(DATOS_FORMS!AM221),ESCALAS!$A$35:$B$41,2,0),"?"))</f>
        <v/>
      </c>
      <c r="AN221" s="22" t="str">
        <f>IF(DATOS_FORMS!AN221="","",IFERROR(VLOOKUP(TRIM(DATOS_FORMS!AN221),ESCALAS!$A$35:$B$41,2,0),"?"))</f>
        <v/>
      </c>
      <c r="AO221" s="22" t="str">
        <f>IF(DATOS_FORMS!AO221="","",IFERROR(VLOOKUP(TRIM(DATOS_FORMS!AO221),ESCALAS!$A$35:$B$41,2,0),"?"))</f>
        <v/>
      </c>
      <c r="AP221" s="22" t="str">
        <f>IF(DATOS_FORMS!AP221="","",IFERROR(VLOOKUP(TRIM(DATOS_FORMS!AP221),ESCALAS!$A$35:$B$41,2,0),"?"))</f>
        <v/>
      </c>
      <c r="AQ221" s="22" t="str">
        <f>IF(DATOS_FORMS!AQ221="","",IFERROR(VLOOKUP(TRIM(DATOS_FORMS!AQ221),ESCALAS!$A$35:$B$41,2,0),"?"))</f>
        <v/>
      </c>
      <c r="AR221" s="22" t="str">
        <f>IF(DATOS_FORMS!AR221="","",IFERROR(VLOOKUP(TRIM(DATOS_FORMS!AR221),ESCALAS!$A$35:$B$41,2,0),"?"))</f>
        <v/>
      </c>
      <c r="AS221" s="22" t="str">
        <f>IF(DATOS_FORMS!AS221="","",IFERROR(VLOOKUP(TRIM(DATOS_FORMS!AS221),ESCALAS!$A$35:$B$41,2,0),"?"))</f>
        <v/>
      </c>
      <c r="AT221" s="22" t="str">
        <f>IF(DATOS_FORMS!AT221="","",IFERROR(VLOOKUP(TRIM(DATOS_FORMS!AT221),ESCALAS!$A$35:$B$41,2,0),"?"))</f>
        <v/>
      </c>
      <c r="AU221" s="22" t="str">
        <f>IF(DATOS_FORMS!AU221="","",IFERROR(VLOOKUP(TRIM(DATOS_FORMS!AU221),ESCALAS!$A$35:$B$41,2,0),"?"))</f>
        <v/>
      </c>
      <c r="AV221" s="22" t="str">
        <f>IF(DATOS_FORMS!AV221="","",IFERROR(VLOOKUP(TRIM(DATOS_FORMS!AV221),ESCALAS!$A$46:$B$49,2,0),"?"))</f>
        <v/>
      </c>
      <c r="AW221" s="22" t="str">
        <f>IF(DATOS_FORMS!AW221="","",IFERROR(VLOOKUP(TRIM(DATOS_FORMS!AW221),ESCALAS!$A$46:$B$49,2,0),"?"))</f>
        <v/>
      </c>
      <c r="AX221" s="22" t="str">
        <f>IF(DATOS_FORMS!AX221="","",IFERROR(VLOOKUP(TRIM(DATOS_FORMS!AX221),ESCALAS!$A$46:$B$49,2,0),"?"))</f>
        <v/>
      </c>
      <c r="AY221" s="22" t="str">
        <f>IF(DATOS_FORMS!AY221="","",IFERROR(VLOOKUP(TRIM(DATOS_FORMS!AY221),ESCALAS!$A$46:$B$49,2,0),"?"))</f>
        <v/>
      </c>
      <c r="AZ221" s="22" t="str">
        <f>IF(DATOS_FORMS!AZ221="","",IFERROR(VLOOKUP(TRIM(DATOS_FORMS!AZ221),ESCALAS!$A$46:$B$49,2,0),"?"))</f>
        <v/>
      </c>
      <c r="BA221" s="22" t="str">
        <f>IF(DATOS_FORMS!BA221="","",IFERROR(VLOOKUP(TRIM(DATOS_FORMS!BA221),ESCALAS!$A$46:$B$49,2,0),"?"))</f>
        <v/>
      </c>
      <c r="BB221" s="22" t="str">
        <f>IF(DATOS_FORMS!BB221="","",IFERROR(VLOOKUP(TRIM(DATOS_FORMS!BB221),ESCALAS!$A$46:$B$49,2,0),"?"))</f>
        <v/>
      </c>
      <c r="BC221" s="22" t="str">
        <f>IF(DATOS_FORMS!BC221="","",IFERROR(VLOOKUP(TRIM(DATOS_FORMS!BC221),ESCALAS!$A$46:$B$49,2,0),"?"))</f>
        <v/>
      </c>
      <c r="BD221" s="22" t="str">
        <f>IF(DATOS_FORMS!BD221="","",IFERROR(VLOOKUP(TRIM(DATOS_FORMS!BD221),ESCALAS!$A$46:$B$49,2,0),"?"))</f>
        <v/>
      </c>
      <c r="BE221" s="22" t="str">
        <f>IF(DATOS_FORMS!BE221="","",IFERROR(VLOOKUP(TRIM(DATOS_FORMS!BE221),ESCALAS!$A$46:$B$49,2,0),"?"))</f>
        <v/>
      </c>
      <c r="BF221" s="22" t="str">
        <f>IF(DATOS_FORMS!BF221="","",IFERROR(VLOOKUP(TRIM(DATOS_FORMS!BF221),ESCALAS!$A$46:$B$49,2,0),"?"))</f>
        <v/>
      </c>
      <c r="BG221" s="22" t="str">
        <f>IF(DATOS_FORMS!BG221="","",IFERROR(VLOOKUP(TRIM(DATOS_FORMS!BG221),ESCALAS!$A$46:$B$49,2,0),"?"))</f>
        <v/>
      </c>
      <c r="BH221" s="22" t="str">
        <f>IF(DATOS_FORMS!BH221="","",IFERROR(VLOOKUP(TRIM(DATOS_FORMS!BH221),ESCALAS!$A$46:$B$49,2,0),"?"))</f>
        <v/>
      </c>
      <c r="BI221" s="22" t="str">
        <f>IF(DATOS_FORMS!BI221="","",IFERROR(VLOOKUP(TRIM(DATOS_FORMS!BI221),ESCALAS!$A$46:$B$49,2,0),"?"))</f>
        <v/>
      </c>
      <c r="BJ221" s="22" t="str">
        <f>IF(DATOS_FORMS!BJ221="","",IFERROR(VLOOKUP(TRIM(DATOS_FORMS!BJ221),ESCALAS!$A$46:$B$49,2,0),"?"))</f>
        <v/>
      </c>
    </row>
    <row r="222" spans="1:62" x14ac:dyDescent="0.25">
      <c r="A222" s="22" t="str">
        <f>IF(DATOS_FORMS!B222="","",ROW()-1)</f>
        <v/>
      </c>
      <c r="B222" s="22" t="str">
        <f>IF(DATOS_FORMS!B222="","",IFERROR(VALUE(TRIM(DATOS_FORMS!B222)),IFERROR(VALUE(LEFT(TRIM(DATOS_FORMS!B222),FIND(" ",TRIM(DATOS_FORMS!B222)&amp;" ")-1)),"?")))</f>
        <v/>
      </c>
      <c r="C222" s="22" t="str">
        <f>IF(DATOS_FORMS!C222="","",IFERROR(VLOOKUP(TRIM(DATOS_FORMS!C222),ESCALAS!$A$54:$B$55,2,0),"?"))</f>
        <v/>
      </c>
      <c r="D222" s="22" t="str">
        <f>IF(DATOS_FORMS!D222="","",IFERROR(VLOOKUP(TRIM(DATOS_FORMS!D222),ESCALAS!$A$67:$B$68,2,0),"?"))</f>
        <v/>
      </c>
      <c r="E222" s="23" t="str">
        <f>IF(DATOS_FORMS!E222="","",DATOS_FORMS!E222)</f>
        <v/>
      </c>
      <c r="F222" s="23" t="str">
        <f>IF(DATOS_FORMS!F222="","",DATOS_FORMS!F222)</f>
        <v/>
      </c>
      <c r="G222" s="22" t="str">
        <f>IF(DATOS_FORMS!G222="","",IFERROR(VLOOKUP(TRIM(DATOS_FORMS!G222),ESCALAS!$A$60:$B$62,2,0),"?"))</f>
        <v/>
      </c>
      <c r="H222" s="23" t="str">
        <f>IF(DATOS_FORMS!H222="","",DATOS_FORMS!H222)</f>
        <v/>
      </c>
      <c r="I222" s="22" t="str">
        <f>IF(DATOS_FORMS!I222="","",IFERROR(VLOOKUP(TRIM(DATOS_FORMS!I222),ESCALAS!$A$60:$B$62,2,0),"?"))</f>
        <v/>
      </c>
      <c r="J222" s="22" t="str">
        <f>IF(DATOS_FORMS!J222="","",IFERROR(VLOOKUP(TRIM(DATOS_FORMS!J222),ESCALAS!$A$73:$B$86,2,0),7))</f>
        <v/>
      </c>
      <c r="K222" s="22" t="str">
        <f>IF(DATOS_FORMS!K222="","",IFERROR(VLOOKUP(TRIM(DATOS_FORMS!K222),ESCALAS!$A$6:$B$12,2,0),"?"))</f>
        <v/>
      </c>
      <c r="L222" s="22" t="str">
        <f>IF(DATOS_FORMS!L222="","",IFERROR(VLOOKUP(TRIM(DATOS_FORMS!L222),ESCALAS!$A$6:$B$12,2,0),"?"))</f>
        <v/>
      </c>
      <c r="M222" s="22" t="str">
        <f>IF(DATOS_FORMS!M222="","",IFERROR(VLOOKUP(TRIM(DATOS_FORMS!M222),ESCALAS!$A$6:$B$12,2,0),"?"))</f>
        <v/>
      </c>
      <c r="N222" s="22" t="str">
        <f>IF(DATOS_FORMS!N222="","",IFERROR(VLOOKUP(TRIM(DATOS_FORMS!N222),ESCALAS!$A$6:$B$12,2,0),"?"))</f>
        <v/>
      </c>
      <c r="O222" s="22" t="str">
        <f>IF(DATOS_FORMS!O222="","",IFERROR(VLOOKUP(TRIM(DATOS_FORMS!O222),ESCALAS!$A$6:$B$12,2,0),"?"))</f>
        <v/>
      </c>
      <c r="P222" s="22" t="str">
        <f>IF(DATOS_FORMS!P222="","",IFERROR(VLOOKUP(TRIM(DATOS_FORMS!P222),ESCALAS!$A$6:$B$12,2,0),"?"))</f>
        <v/>
      </c>
      <c r="Q222" s="22" t="str">
        <f>IF(DATOS_FORMS!Q222="","",IFERROR(VLOOKUP(TRIM(DATOS_FORMS!Q222),ESCALAS!$A$6:$B$12,2,0),"?"))</f>
        <v/>
      </c>
      <c r="R222" s="22" t="str">
        <f>IF(DATOS_FORMS!R222="","",IFERROR(VLOOKUP(TRIM(DATOS_FORMS!R222),ESCALAS!$A$6:$B$12,2,0),"?"))</f>
        <v/>
      </c>
      <c r="S222" s="22" t="str">
        <f>IF(DATOS_FORMS!S222="","",IFERROR(VLOOKUP(TRIM(DATOS_FORMS!S222),ESCALAS!$A$6:$B$12,2,0),"?"))</f>
        <v/>
      </c>
      <c r="T222" s="22" t="str">
        <f>IF(DATOS_FORMS!T222="","",IFERROR(VLOOKUP(TRIM(DATOS_FORMS!T222),ESCALAS!$A$6:$B$12,2,0),"?"))</f>
        <v/>
      </c>
      <c r="U222" s="22" t="str">
        <f>IF(DATOS_FORMS!U222="","",IFERROR(VLOOKUP(TRIM(DATOS_FORMS!U222),ESCALAS!$A$17:$B$20,2,0),"?"))</f>
        <v/>
      </c>
      <c r="V222" s="22" t="str">
        <f>IF(DATOS_FORMS!V222="","",IFERROR(VLOOKUP(TRIM(DATOS_FORMS!V222),ESCALAS!$A$17:$B$20,2,0),"?"))</f>
        <v/>
      </c>
      <c r="W222" s="22" t="str">
        <f>IF(DATOS_FORMS!W222="","",IFERROR(VLOOKUP(TRIM(DATOS_FORMS!W222),ESCALAS!$A$17:$B$20,2,0),"?"))</f>
        <v/>
      </c>
      <c r="X222" s="22" t="str">
        <f>IF(DATOS_FORMS!X222="","",IFERROR(VLOOKUP(TRIM(DATOS_FORMS!X222),ESCALAS!$A$17:$B$20,2,0),"?"))</f>
        <v/>
      </c>
      <c r="Y222" s="22" t="str">
        <f>IF(DATOS_FORMS!Y222="","",IFERROR(VLOOKUP(TRIM(DATOS_FORMS!Y222),ESCALAS!$A$17:$B$20,2,0),"?"))</f>
        <v/>
      </c>
      <c r="Z222" s="22" t="str">
        <f>IF(DATOS_FORMS!Z222="","",IFERROR(VLOOKUP(TRIM(DATOS_FORMS!Z222),ESCALAS!$A$17:$B$20,2,0),"?"))</f>
        <v/>
      </c>
      <c r="AA222" s="22" t="str">
        <f>IF(DATOS_FORMS!AA222="","",IFERROR(VLOOKUP(TRIM(DATOS_FORMS!AA222),ESCALAS!$A$17:$B$20,2,0),"?"))</f>
        <v/>
      </c>
      <c r="AB222" s="22" t="str">
        <f>IF(DATOS_FORMS!AB222="","",IFERROR(VLOOKUP(TRIM(DATOS_FORMS!AB222),ESCALAS!$A$17:$B$20,2,0),"?"))</f>
        <v/>
      </c>
      <c r="AC222" s="22" t="str">
        <f>IF(DATOS_FORMS!AC222="","",IFERROR(VLOOKUP(TRIM(DATOS_FORMS!AC222),ESCALAS!$A$25:$B$30,2,0),"?"))</f>
        <v/>
      </c>
      <c r="AD222" s="22" t="str">
        <f>IF(DATOS_FORMS!AD222="","",IFERROR(VLOOKUP(TRIM(DATOS_FORMS!AD222),ESCALAS!$A$25:$B$30,2,0),"?"))</f>
        <v/>
      </c>
      <c r="AE222" s="22" t="str">
        <f>IF(DATOS_FORMS!AE222="","",IFERROR(VLOOKUP(TRIM(DATOS_FORMS!AE222),ESCALAS!$A$25:$B$30,2,0),"?"))</f>
        <v/>
      </c>
      <c r="AF222" s="22" t="str">
        <f>IF(DATOS_FORMS!AF222="","",IFERROR(VLOOKUP(TRIM(DATOS_FORMS!AF222),ESCALAS!$A$25:$B$30,2,0),"?"))</f>
        <v/>
      </c>
      <c r="AG222" s="22" t="str">
        <f>IF(DATOS_FORMS!AG222="","",IFERROR(VLOOKUP(TRIM(DATOS_FORMS!AG222),ESCALAS!$A$25:$B$30,2,0),"?"))</f>
        <v/>
      </c>
      <c r="AH222" s="22" t="str">
        <f>IF(DATOS_FORMS!AH222="","",IFERROR(VLOOKUP(TRIM(DATOS_FORMS!AH222),ESCALAS!$A$25:$B$30,2,0),"?"))</f>
        <v/>
      </c>
      <c r="AI222" s="22" t="str">
        <f>IF(DATOS_FORMS!AI222="","",IFERROR(VLOOKUP(TRIM(DATOS_FORMS!AI222),ESCALAS!$A$25:$B$30,2,0),"?"))</f>
        <v/>
      </c>
      <c r="AJ222" s="22" t="str">
        <f>IF(DATOS_FORMS!AJ222="","",IFERROR(VLOOKUP(TRIM(DATOS_FORMS!AJ222),ESCALAS!$A$25:$B$30,2,0),"?"))</f>
        <v/>
      </c>
      <c r="AK222" s="22" t="str">
        <f>IF(DATOS_FORMS!AK222="","",IFERROR(VLOOKUP(TRIM(DATOS_FORMS!AK222),ESCALAS!$A$25:$B$30,2,0),"?"))</f>
        <v/>
      </c>
      <c r="AL222" s="22" t="str">
        <f>IF(DATOS_FORMS!AL222="","",IFERROR(VLOOKUP(TRIM(DATOS_FORMS!AL222),ESCALAS!$A$25:$B$30,2,0),"?"))</f>
        <v/>
      </c>
      <c r="AM222" s="22" t="str">
        <f>IF(DATOS_FORMS!AM222="","",IFERROR(VLOOKUP(TRIM(DATOS_FORMS!AM222),ESCALAS!$A$35:$B$41,2,0),"?"))</f>
        <v/>
      </c>
      <c r="AN222" s="22" t="str">
        <f>IF(DATOS_FORMS!AN222="","",IFERROR(VLOOKUP(TRIM(DATOS_FORMS!AN222),ESCALAS!$A$35:$B$41,2,0),"?"))</f>
        <v/>
      </c>
      <c r="AO222" s="22" t="str">
        <f>IF(DATOS_FORMS!AO222="","",IFERROR(VLOOKUP(TRIM(DATOS_FORMS!AO222),ESCALAS!$A$35:$B$41,2,0),"?"))</f>
        <v/>
      </c>
      <c r="AP222" s="22" t="str">
        <f>IF(DATOS_FORMS!AP222="","",IFERROR(VLOOKUP(TRIM(DATOS_FORMS!AP222),ESCALAS!$A$35:$B$41,2,0),"?"))</f>
        <v/>
      </c>
      <c r="AQ222" s="22" t="str">
        <f>IF(DATOS_FORMS!AQ222="","",IFERROR(VLOOKUP(TRIM(DATOS_FORMS!AQ222),ESCALAS!$A$35:$B$41,2,0),"?"))</f>
        <v/>
      </c>
      <c r="AR222" s="22" t="str">
        <f>IF(DATOS_FORMS!AR222="","",IFERROR(VLOOKUP(TRIM(DATOS_FORMS!AR222),ESCALAS!$A$35:$B$41,2,0),"?"))</f>
        <v/>
      </c>
      <c r="AS222" s="22" t="str">
        <f>IF(DATOS_FORMS!AS222="","",IFERROR(VLOOKUP(TRIM(DATOS_FORMS!AS222),ESCALAS!$A$35:$B$41,2,0),"?"))</f>
        <v/>
      </c>
      <c r="AT222" s="22" t="str">
        <f>IF(DATOS_FORMS!AT222="","",IFERROR(VLOOKUP(TRIM(DATOS_FORMS!AT222),ESCALAS!$A$35:$B$41,2,0),"?"))</f>
        <v/>
      </c>
      <c r="AU222" s="22" t="str">
        <f>IF(DATOS_FORMS!AU222="","",IFERROR(VLOOKUP(TRIM(DATOS_FORMS!AU222),ESCALAS!$A$35:$B$41,2,0),"?"))</f>
        <v/>
      </c>
      <c r="AV222" s="22" t="str">
        <f>IF(DATOS_FORMS!AV222="","",IFERROR(VLOOKUP(TRIM(DATOS_FORMS!AV222),ESCALAS!$A$46:$B$49,2,0),"?"))</f>
        <v/>
      </c>
      <c r="AW222" s="22" t="str">
        <f>IF(DATOS_FORMS!AW222="","",IFERROR(VLOOKUP(TRIM(DATOS_FORMS!AW222),ESCALAS!$A$46:$B$49,2,0),"?"))</f>
        <v/>
      </c>
      <c r="AX222" s="22" t="str">
        <f>IF(DATOS_FORMS!AX222="","",IFERROR(VLOOKUP(TRIM(DATOS_FORMS!AX222),ESCALAS!$A$46:$B$49,2,0),"?"))</f>
        <v/>
      </c>
      <c r="AY222" s="22" t="str">
        <f>IF(DATOS_FORMS!AY222="","",IFERROR(VLOOKUP(TRIM(DATOS_FORMS!AY222),ESCALAS!$A$46:$B$49,2,0),"?"))</f>
        <v/>
      </c>
      <c r="AZ222" s="22" t="str">
        <f>IF(DATOS_FORMS!AZ222="","",IFERROR(VLOOKUP(TRIM(DATOS_FORMS!AZ222),ESCALAS!$A$46:$B$49,2,0),"?"))</f>
        <v/>
      </c>
      <c r="BA222" s="22" t="str">
        <f>IF(DATOS_FORMS!BA222="","",IFERROR(VLOOKUP(TRIM(DATOS_FORMS!BA222),ESCALAS!$A$46:$B$49,2,0),"?"))</f>
        <v/>
      </c>
      <c r="BB222" s="22" t="str">
        <f>IF(DATOS_FORMS!BB222="","",IFERROR(VLOOKUP(TRIM(DATOS_FORMS!BB222),ESCALAS!$A$46:$B$49,2,0),"?"))</f>
        <v/>
      </c>
      <c r="BC222" s="22" t="str">
        <f>IF(DATOS_FORMS!BC222="","",IFERROR(VLOOKUP(TRIM(DATOS_FORMS!BC222),ESCALAS!$A$46:$B$49,2,0),"?"))</f>
        <v/>
      </c>
      <c r="BD222" s="22" t="str">
        <f>IF(DATOS_FORMS!BD222="","",IFERROR(VLOOKUP(TRIM(DATOS_FORMS!BD222),ESCALAS!$A$46:$B$49,2,0),"?"))</f>
        <v/>
      </c>
      <c r="BE222" s="22" t="str">
        <f>IF(DATOS_FORMS!BE222="","",IFERROR(VLOOKUP(TRIM(DATOS_FORMS!BE222),ESCALAS!$A$46:$B$49,2,0),"?"))</f>
        <v/>
      </c>
      <c r="BF222" s="22" t="str">
        <f>IF(DATOS_FORMS!BF222="","",IFERROR(VLOOKUP(TRIM(DATOS_FORMS!BF222),ESCALAS!$A$46:$B$49,2,0),"?"))</f>
        <v/>
      </c>
      <c r="BG222" s="22" t="str">
        <f>IF(DATOS_FORMS!BG222="","",IFERROR(VLOOKUP(TRIM(DATOS_FORMS!BG222),ESCALAS!$A$46:$B$49,2,0),"?"))</f>
        <v/>
      </c>
      <c r="BH222" s="22" t="str">
        <f>IF(DATOS_FORMS!BH222="","",IFERROR(VLOOKUP(TRIM(DATOS_FORMS!BH222),ESCALAS!$A$46:$B$49,2,0),"?"))</f>
        <v/>
      </c>
      <c r="BI222" s="22" t="str">
        <f>IF(DATOS_FORMS!BI222="","",IFERROR(VLOOKUP(TRIM(DATOS_FORMS!BI222),ESCALAS!$A$46:$B$49,2,0),"?"))</f>
        <v/>
      </c>
      <c r="BJ222" s="22" t="str">
        <f>IF(DATOS_FORMS!BJ222="","",IFERROR(VLOOKUP(TRIM(DATOS_FORMS!BJ222),ESCALAS!$A$46:$B$49,2,0),"?"))</f>
        <v/>
      </c>
    </row>
    <row r="223" spans="1:62" x14ac:dyDescent="0.25">
      <c r="A223" s="22" t="str">
        <f>IF(DATOS_FORMS!B223="","",ROW()-1)</f>
        <v/>
      </c>
      <c r="B223" s="22" t="str">
        <f>IF(DATOS_FORMS!B223="","",IFERROR(VALUE(TRIM(DATOS_FORMS!B223)),IFERROR(VALUE(LEFT(TRIM(DATOS_FORMS!B223),FIND(" ",TRIM(DATOS_FORMS!B223)&amp;" ")-1)),"?")))</f>
        <v/>
      </c>
      <c r="C223" s="22" t="str">
        <f>IF(DATOS_FORMS!C223="","",IFERROR(VLOOKUP(TRIM(DATOS_FORMS!C223),ESCALAS!$A$54:$B$55,2,0),"?"))</f>
        <v/>
      </c>
      <c r="D223" s="22" t="str">
        <f>IF(DATOS_FORMS!D223="","",IFERROR(VLOOKUP(TRIM(DATOS_FORMS!D223),ESCALAS!$A$67:$B$68,2,0),"?"))</f>
        <v/>
      </c>
      <c r="E223" s="23" t="str">
        <f>IF(DATOS_FORMS!E223="","",DATOS_FORMS!E223)</f>
        <v/>
      </c>
      <c r="F223" s="23" t="str">
        <f>IF(DATOS_FORMS!F223="","",DATOS_FORMS!F223)</f>
        <v/>
      </c>
      <c r="G223" s="22" t="str">
        <f>IF(DATOS_FORMS!G223="","",IFERROR(VLOOKUP(TRIM(DATOS_FORMS!G223),ESCALAS!$A$60:$B$62,2,0),"?"))</f>
        <v/>
      </c>
      <c r="H223" s="23" t="str">
        <f>IF(DATOS_FORMS!H223="","",DATOS_FORMS!H223)</f>
        <v/>
      </c>
      <c r="I223" s="22" t="str">
        <f>IF(DATOS_FORMS!I223="","",IFERROR(VLOOKUP(TRIM(DATOS_FORMS!I223),ESCALAS!$A$60:$B$62,2,0),"?"))</f>
        <v/>
      </c>
      <c r="J223" s="22" t="str">
        <f>IF(DATOS_FORMS!J223="","",IFERROR(VLOOKUP(TRIM(DATOS_FORMS!J223),ESCALAS!$A$73:$B$86,2,0),7))</f>
        <v/>
      </c>
      <c r="K223" s="22" t="str">
        <f>IF(DATOS_FORMS!K223="","",IFERROR(VLOOKUP(TRIM(DATOS_FORMS!K223),ESCALAS!$A$6:$B$12,2,0),"?"))</f>
        <v/>
      </c>
      <c r="L223" s="22" t="str">
        <f>IF(DATOS_FORMS!L223="","",IFERROR(VLOOKUP(TRIM(DATOS_FORMS!L223),ESCALAS!$A$6:$B$12,2,0),"?"))</f>
        <v/>
      </c>
      <c r="M223" s="22" t="str">
        <f>IF(DATOS_FORMS!M223="","",IFERROR(VLOOKUP(TRIM(DATOS_FORMS!M223),ESCALAS!$A$6:$B$12,2,0),"?"))</f>
        <v/>
      </c>
      <c r="N223" s="22" t="str">
        <f>IF(DATOS_FORMS!N223="","",IFERROR(VLOOKUP(TRIM(DATOS_FORMS!N223),ESCALAS!$A$6:$B$12,2,0),"?"))</f>
        <v/>
      </c>
      <c r="O223" s="22" t="str">
        <f>IF(DATOS_FORMS!O223="","",IFERROR(VLOOKUP(TRIM(DATOS_FORMS!O223),ESCALAS!$A$6:$B$12,2,0),"?"))</f>
        <v/>
      </c>
      <c r="P223" s="22" t="str">
        <f>IF(DATOS_FORMS!P223="","",IFERROR(VLOOKUP(TRIM(DATOS_FORMS!P223),ESCALAS!$A$6:$B$12,2,0),"?"))</f>
        <v/>
      </c>
      <c r="Q223" s="22" t="str">
        <f>IF(DATOS_FORMS!Q223="","",IFERROR(VLOOKUP(TRIM(DATOS_FORMS!Q223),ESCALAS!$A$6:$B$12,2,0),"?"))</f>
        <v/>
      </c>
      <c r="R223" s="22" t="str">
        <f>IF(DATOS_FORMS!R223="","",IFERROR(VLOOKUP(TRIM(DATOS_FORMS!R223),ESCALAS!$A$6:$B$12,2,0),"?"))</f>
        <v/>
      </c>
      <c r="S223" s="22" t="str">
        <f>IF(DATOS_FORMS!S223="","",IFERROR(VLOOKUP(TRIM(DATOS_FORMS!S223),ESCALAS!$A$6:$B$12,2,0),"?"))</f>
        <v/>
      </c>
      <c r="T223" s="22" t="str">
        <f>IF(DATOS_FORMS!T223="","",IFERROR(VLOOKUP(TRIM(DATOS_FORMS!T223),ESCALAS!$A$6:$B$12,2,0),"?"))</f>
        <v/>
      </c>
      <c r="U223" s="22" t="str">
        <f>IF(DATOS_FORMS!U223="","",IFERROR(VLOOKUP(TRIM(DATOS_FORMS!U223),ESCALAS!$A$17:$B$20,2,0),"?"))</f>
        <v/>
      </c>
      <c r="V223" s="22" t="str">
        <f>IF(DATOS_FORMS!V223="","",IFERROR(VLOOKUP(TRIM(DATOS_FORMS!V223),ESCALAS!$A$17:$B$20,2,0),"?"))</f>
        <v/>
      </c>
      <c r="W223" s="22" t="str">
        <f>IF(DATOS_FORMS!W223="","",IFERROR(VLOOKUP(TRIM(DATOS_FORMS!W223),ESCALAS!$A$17:$B$20,2,0),"?"))</f>
        <v/>
      </c>
      <c r="X223" s="22" t="str">
        <f>IF(DATOS_FORMS!X223="","",IFERROR(VLOOKUP(TRIM(DATOS_FORMS!X223),ESCALAS!$A$17:$B$20,2,0),"?"))</f>
        <v/>
      </c>
      <c r="Y223" s="22" t="str">
        <f>IF(DATOS_FORMS!Y223="","",IFERROR(VLOOKUP(TRIM(DATOS_FORMS!Y223),ESCALAS!$A$17:$B$20,2,0),"?"))</f>
        <v/>
      </c>
      <c r="Z223" s="22" t="str">
        <f>IF(DATOS_FORMS!Z223="","",IFERROR(VLOOKUP(TRIM(DATOS_FORMS!Z223),ESCALAS!$A$17:$B$20,2,0),"?"))</f>
        <v/>
      </c>
      <c r="AA223" s="22" t="str">
        <f>IF(DATOS_FORMS!AA223="","",IFERROR(VLOOKUP(TRIM(DATOS_FORMS!AA223),ESCALAS!$A$17:$B$20,2,0),"?"))</f>
        <v/>
      </c>
      <c r="AB223" s="22" t="str">
        <f>IF(DATOS_FORMS!AB223="","",IFERROR(VLOOKUP(TRIM(DATOS_FORMS!AB223),ESCALAS!$A$17:$B$20,2,0),"?"))</f>
        <v/>
      </c>
      <c r="AC223" s="22" t="str">
        <f>IF(DATOS_FORMS!AC223="","",IFERROR(VLOOKUP(TRIM(DATOS_FORMS!AC223),ESCALAS!$A$25:$B$30,2,0),"?"))</f>
        <v/>
      </c>
      <c r="AD223" s="22" t="str">
        <f>IF(DATOS_FORMS!AD223="","",IFERROR(VLOOKUP(TRIM(DATOS_FORMS!AD223),ESCALAS!$A$25:$B$30,2,0),"?"))</f>
        <v/>
      </c>
      <c r="AE223" s="22" t="str">
        <f>IF(DATOS_FORMS!AE223="","",IFERROR(VLOOKUP(TRIM(DATOS_FORMS!AE223),ESCALAS!$A$25:$B$30,2,0),"?"))</f>
        <v/>
      </c>
      <c r="AF223" s="22" t="str">
        <f>IF(DATOS_FORMS!AF223="","",IFERROR(VLOOKUP(TRIM(DATOS_FORMS!AF223),ESCALAS!$A$25:$B$30,2,0),"?"))</f>
        <v/>
      </c>
      <c r="AG223" s="22" t="str">
        <f>IF(DATOS_FORMS!AG223="","",IFERROR(VLOOKUP(TRIM(DATOS_FORMS!AG223),ESCALAS!$A$25:$B$30,2,0),"?"))</f>
        <v/>
      </c>
      <c r="AH223" s="22" t="str">
        <f>IF(DATOS_FORMS!AH223="","",IFERROR(VLOOKUP(TRIM(DATOS_FORMS!AH223),ESCALAS!$A$25:$B$30,2,0),"?"))</f>
        <v/>
      </c>
      <c r="AI223" s="22" t="str">
        <f>IF(DATOS_FORMS!AI223="","",IFERROR(VLOOKUP(TRIM(DATOS_FORMS!AI223),ESCALAS!$A$25:$B$30,2,0),"?"))</f>
        <v/>
      </c>
      <c r="AJ223" s="22" t="str">
        <f>IF(DATOS_FORMS!AJ223="","",IFERROR(VLOOKUP(TRIM(DATOS_FORMS!AJ223),ESCALAS!$A$25:$B$30,2,0),"?"))</f>
        <v/>
      </c>
      <c r="AK223" s="22" t="str">
        <f>IF(DATOS_FORMS!AK223="","",IFERROR(VLOOKUP(TRIM(DATOS_FORMS!AK223),ESCALAS!$A$25:$B$30,2,0),"?"))</f>
        <v/>
      </c>
      <c r="AL223" s="22" t="str">
        <f>IF(DATOS_FORMS!AL223="","",IFERROR(VLOOKUP(TRIM(DATOS_FORMS!AL223),ESCALAS!$A$25:$B$30,2,0),"?"))</f>
        <v/>
      </c>
      <c r="AM223" s="22" t="str">
        <f>IF(DATOS_FORMS!AM223="","",IFERROR(VLOOKUP(TRIM(DATOS_FORMS!AM223),ESCALAS!$A$35:$B$41,2,0),"?"))</f>
        <v/>
      </c>
      <c r="AN223" s="22" t="str">
        <f>IF(DATOS_FORMS!AN223="","",IFERROR(VLOOKUP(TRIM(DATOS_FORMS!AN223),ESCALAS!$A$35:$B$41,2,0),"?"))</f>
        <v/>
      </c>
      <c r="AO223" s="22" t="str">
        <f>IF(DATOS_FORMS!AO223="","",IFERROR(VLOOKUP(TRIM(DATOS_FORMS!AO223),ESCALAS!$A$35:$B$41,2,0),"?"))</f>
        <v/>
      </c>
      <c r="AP223" s="22" t="str">
        <f>IF(DATOS_FORMS!AP223="","",IFERROR(VLOOKUP(TRIM(DATOS_FORMS!AP223),ESCALAS!$A$35:$B$41,2,0),"?"))</f>
        <v/>
      </c>
      <c r="AQ223" s="22" t="str">
        <f>IF(DATOS_FORMS!AQ223="","",IFERROR(VLOOKUP(TRIM(DATOS_FORMS!AQ223),ESCALAS!$A$35:$B$41,2,0),"?"))</f>
        <v/>
      </c>
      <c r="AR223" s="22" t="str">
        <f>IF(DATOS_FORMS!AR223="","",IFERROR(VLOOKUP(TRIM(DATOS_FORMS!AR223),ESCALAS!$A$35:$B$41,2,0),"?"))</f>
        <v/>
      </c>
      <c r="AS223" s="22" t="str">
        <f>IF(DATOS_FORMS!AS223="","",IFERROR(VLOOKUP(TRIM(DATOS_FORMS!AS223),ESCALAS!$A$35:$B$41,2,0),"?"))</f>
        <v/>
      </c>
      <c r="AT223" s="22" t="str">
        <f>IF(DATOS_FORMS!AT223="","",IFERROR(VLOOKUP(TRIM(DATOS_FORMS!AT223),ESCALAS!$A$35:$B$41,2,0),"?"))</f>
        <v/>
      </c>
      <c r="AU223" s="22" t="str">
        <f>IF(DATOS_FORMS!AU223="","",IFERROR(VLOOKUP(TRIM(DATOS_FORMS!AU223),ESCALAS!$A$35:$B$41,2,0),"?"))</f>
        <v/>
      </c>
      <c r="AV223" s="22" t="str">
        <f>IF(DATOS_FORMS!AV223="","",IFERROR(VLOOKUP(TRIM(DATOS_FORMS!AV223),ESCALAS!$A$46:$B$49,2,0),"?"))</f>
        <v/>
      </c>
      <c r="AW223" s="22" t="str">
        <f>IF(DATOS_FORMS!AW223="","",IFERROR(VLOOKUP(TRIM(DATOS_FORMS!AW223),ESCALAS!$A$46:$B$49,2,0),"?"))</f>
        <v/>
      </c>
      <c r="AX223" s="22" t="str">
        <f>IF(DATOS_FORMS!AX223="","",IFERROR(VLOOKUP(TRIM(DATOS_FORMS!AX223),ESCALAS!$A$46:$B$49,2,0),"?"))</f>
        <v/>
      </c>
      <c r="AY223" s="22" t="str">
        <f>IF(DATOS_FORMS!AY223="","",IFERROR(VLOOKUP(TRIM(DATOS_FORMS!AY223),ESCALAS!$A$46:$B$49,2,0),"?"))</f>
        <v/>
      </c>
      <c r="AZ223" s="22" t="str">
        <f>IF(DATOS_FORMS!AZ223="","",IFERROR(VLOOKUP(TRIM(DATOS_FORMS!AZ223),ESCALAS!$A$46:$B$49,2,0),"?"))</f>
        <v/>
      </c>
      <c r="BA223" s="22" t="str">
        <f>IF(DATOS_FORMS!BA223="","",IFERROR(VLOOKUP(TRIM(DATOS_FORMS!BA223),ESCALAS!$A$46:$B$49,2,0),"?"))</f>
        <v/>
      </c>
      <c r="BB223" s="22" t="str">
        <f>IF(DATOS_FORMS!BB223="","",IFERROR(VLOOKUP(TRIM(DATOS_FORMS!BB223),ESCALAS!$A$46:$B$49,2,0),"?"))</f>
        <v/>
      </c>
      <c r="BC223" s="22" t="str">
        <f>IF(DATOS_FORMS!BC223="","",IFERROR(VLOOKUP(TRIM(DATOS_FORMS!BC223),ESCALAS!$A$46:$B$49,2,0),"?"))</f>
        <v/>
      </c>
      <c r="BD223" s="22" t="str">
        <f>IF(DATOS_FORMS!BD223="","",IFERROR(VLOOKUP(TRIM(DATOS_FORMS!BD223),ESCALAS!$A$46:$B$49,2,0),"?"))</f>
        <v/>
      </c>
      <c r="BE223" s="22" t="str">
        <f>IF(DATOS_FORMS!BE223="","",IFERROR(VLOOKUP(TRIM(DATOS_FORMS!BE223),ESCALAS!$A$46:$B$49,2,0),"?"))</f>
        <v/>
      </c>
      <c r="BF223" s="22" t="str">
        <f>IF(DATOS_FORMS!BF223="","",IFERROR(VLOOKUP(TRIM(DATOS_FORMS!BF223),ESCALAS!$A$46:$B$49,2,0),"?"))</f>
        <v/>
      </c>
      <c r="BG223" s="22" t="str">
        <f>IF(DATOS_FORMS!BG223="","",IFERROR(VLOOKUP(TRIM(DATOS_FORMS!BG223),ESCALAS!$A$46:$B$49,2,0),"?"))</f>
        <v/>
      </c>
      <c r="BH223" s="22" t="str">
        <f>IF(DATOS_FORMS!BH223="","",IFERROR(VLOOKUP(TRIM(DATOS_FORMS!BH223),ESCALAS!$A$46:$B$49,2,0),"?"))</f>
        <v/>
      </c>
      <c r="BI223" s="22" t="str">
        <f>IF(DATOS_FORMS!BI223="","",IFERROR(VLOOKUP(TRIM(DATOS_FORMS!BI223),ESCALAS!$A$46:$B$49,2,0),"?"))</f>
        <v/>
      </c>
      <c r="BJ223" s="22" t="str">
        <f>IF(DATOS_FORMS!BJ223="","",IFERROR(VLOOKUP(TRIM(DATOS_FORMS!BJ223),ESCALAS!$A$46:$B$49,2,0),"?"))</f>
        <v/>
      </c>
    </row>
    <row r="224" spans="1:62" x14ac:dyDescent="0.25">
      <c r="A224" s="22" t="str">
        <f>IF(DATOS_FORMS!B224="","",ROW()-1)</f>
        <v/>
      </c>
      <c r="B224" s="22" t="str">
        <f>IF(DATOS_FORMS!B224="","",IFERROR(VALUE(TRIM(DATOS_FORMS!B224)),IFERROR(VALUE(LEFT(TRIM(DATOS_FORMS!B224),FIND(" ",TRIM(DATOS_FORMS!B224)&amp;" ")-1)),"?")))</f>
        <v/>
      </c>
      <c r="C224" s="22" t="str">
        <f>IF(DATOS_FORMS!C224="","",IFERROR(VLOOKUP(TRIM(DATOS_FORMS!C224),ESCALAS!$A$54:$B$55,2,0),"?"))</f>
        <v/>
      </c>
      <c r="D224" s="22" t="str">
        <f>IF(DATOS_FORMS!D224="","",IFERROR(VLOOKUP(TRIM(DATOS_FORMS!D224),ESCALAS!$A$67:$B$68,2,0),"?"))</f>
        <v/>
      </c>
      <c r="E224" s="23" t="str">
        <f>IF(DATOS_FORMS!E224="","",DATOS_FORMS!E224)</f>
        <v/>
      </c>
      <c r="F224" s="23" t="str">
        <f>IF(DATOS_FORMS!F224="","",DATOS_FORMS!F224)</f>
        <v/>
      </c>
      <c r="G224" s="22" t="str">
        <f>IF(DATOS_FORMS!G224="","",IFERROR(VLOOKUP(TRIM(DATOS_FORMS!G224),ESCALAS!$A$60:$B$62,2,0),"?"))</f>
        <v/>
      </c>
      <c r="H224" s="23" t="str">
        <f>IF(DATOS_FORMS!H224="","",DATOS_FORMS!H224)</f>
        <v/>
      </c>
      <c r="I224" s="22" t="str">
        <f>IF(DATOS_FORMS!I224="","",IFERROR(VLOOKUP(TRIM(DATOS_FORMS!I224),ESCALAS!$A$60:$B$62,2,0),"?"))</f>
        <v/>
      </c>
      <c r="J224" s="22" t="str">
        <f>IF(DATOS_FORMS!J224="","",IFERROR(VLOOKUP(TRIM(DATOS_FORMS!J224),ESCALAS!$A$73:$B$86,2,0),7))</f>
        <v/>
      </c>
      <c r="K224" s="22" t="str">
        <f>IF(DATOS_FORMS!K224="","",IFERROR(VLOOKUP(TRIM(DATOS_FORMS!K224),ESCALAS!$A$6:$B$12,2,0),"?"))</f>
        <v/>
      </c>
      <c r="L224" s="22" t="str">
        <f>IF(DATOS_FORMS!L224="","",IFERROR(VLOOKUP(TRIM(DATOS_FORMS!L224),ESCALAS!$A$6:$B$12,2,0),"?"))</f>
        <v/>
      </c>
      <c r="M224" s="22" t="str">
        <f>IF(DATOS_FORMS!M224="","",IFERROR(VLOOKUP(TRIM(DATOS_FORMS!M224),ESCALAS!$A$6:$B$12,2,0),"?"))</f>
        <v/>
      </c>
      <c r="N224" s="22" t="str">
        <f>IF(DATOS_FORMS!N224="","",IFERROR(VLOOKUP(TRIM(DATOS_FORMS!N224),ESCALAS!$A$6:$B$12,2,0),"?"))</f>
        <v/>
      </c>
      <c r="O224" s="22" t="str">
        <f>IF(DATOS_FORMS!O224="","",IFERROR(VLOOKUP(TRIM(DATOS_FORMS!O224),ESCALAS!$A$6:$B$12,2,0),"?"))</f>
        <v/>
      </c>
      <c r="P224" s="22" t="str">
        <f>IF(DATOS_FORMS!P224="","",IFERROR(VLOOKUP(TRIM(DATOS_FORMS!P224),ESCALAS!$A$6:$B$12,2,0),"?"))</f>
        <v/>
      </c>
      <c r="Q224" s="22" t="str">
        <f>IF(DATOS_FORMS!Q224="","",IFERROR(VLOOKUP(TRIM(DATOS_FORMS!Q224),ESCALAS!$A$6:$B$12,2,0),"?"))</f>
        <v/>
      </c>
      <c r="R224" s="22" t="str">
        <f>IF(DATOS_FORMS!R224="","",IFERROR(VLOOKUP(TRIM(DATOS_FORMS!R224),ESCALAS!$A$6:$B$12,2,0),"?"))</f>
        <v/>
      </c>
      <c r="S224" s="22" t="str">
        <f>IF(DATOS_FORMS!S224="","",IFERROR(VLOOKUP(TRIM(DATOS_FORMS!S224),ESCALAS!$A$6:$B$12,2,0),"?"))</f>
        <v/>
      </c>
      <c r="T224" s="22" t="str">
        <f>IF(DATOS_FORMS!T224="","",IFERROR(VLOOKUP(TRIM(DATOS_FORMS!T224),ESCALAS!$A$6:$B$12,2,0),"?"))</f>
        <v/>
      </c>
      <c r="U224" s="22" t="str">
        <f>IF(DATOS_FORMS!U224="","",IFERROR(VLOOKUP(TRIM(DATOS_FORMS!U224),ESCALAS!$A$17:$B$20,2,0),"?"))</f>
        <v/>
      </c>
      <c r="V224" s="22" t="str">
        <f>IF(DATOS_FORMS!V224="","",IFERROR(VLOOKUP(TRIM(DATOS_FORMS!V224),ESCALAS!$A$17:$B$20,2,0),"?"))</f>
        <v/>
      </c>
      <c r="W224" s="22" t="str">
        <f>IF(DATOS_FORMS!W224="","",IFERROR(VLOOKUP(TRIM(DATOS_FORMS!W224),ESCALAS!$A$17:$B$20,2,0),"?"))</f>
        <v/>
      </c>
      <c r="X224" s="22" t="str">
        <f>IF(DATOS_FORMS!X224="","",IFERROR(VLOOKUP(TRIM(DATOS_FORMS!X224),ESCALAS!$A$17:$B$20,2,0),"?"))</f>
        <v/>
      </c>
      <c r="Y224" s="22" t="str">
        <f>IF(DATOS_FORMS!Y224="","",IFERROR(VLOOKUP(TRIM(DATOS_FORMS!Y224),ESCALAS!$A$17:$B$20,2,0),"?"))</f>
        <v/>
      </c>
      <c r="Z224" s="22" t="str">
        <f>IF(DATOS_FORMS!Z224="","",IFERROR(VLOOKUP(TRIM(DATOS_FORMS!Z224),ESCALAS!$A$17:$B$20,2,0),"?"))</f>
        <v/>
      </c>
      <c r="AA224" s="22" t="str">
        <f>IF(DATOS_FORMS!AA224="","",IFERROR(VLOOKUP(TRIM(DATOS_FORMS!AA224),ESCALAS!$A$17:$B$20,2,0),"?"))</f>
        <v/>
      </c>
      <c r="AB224" s="22" t="str">
        <f>IF(DATOS_FORMS!AB224="","",IFERROR(VLOOKUP(TRIM(DATOS_FORMS!AB224),ESCALAS!$A$17:$B$20,2,0),"?"))</f>
        <v/>
      </c>
      <c r="AC224" s="22" t="str">
        <f>IF(DATOS_FORMS!AC224="","",IFERROR(VLOOKUP(TRIM(DATOS_FORMS!AC224),ESCALAS!$A$25:$B$30,2,0),"?"))</f>
        <v/>
      </c>
      <c r="AD224" s="22" t="str">
        <f>IF(DATOS_FORMS!AD224="","",IFERROR(VLOOKUP(TRIM(DATOS_FORMS!AD224),ESCALAS!$A$25:$B$30,2,0),"?"))</f>
        <v/>
      </c>
      <c r="AE224" s="22" t="str">
        <f>IF(DATOS_FORMS!AE224="","",IFERROR(VLOOKUP(TRIM(DATOS_FORMS!AE224),ESCALAS!$A$25:$B$30,2,0),"?"))</f>
        <v/>
      </c>
      <c r="AF224" s="22" t="str">
        <f>IF(DATOS_FORMS!AF224="","",IFERROR(VLOOKUP(TRIM(DATOS_FORMS!AF224),ESCALAS!$A$25:$B$30,2,0),"?"))</f>
        <v/>
      </c>
      <c r="AG224" s="22" t="str">
        <f>IF(DATOS_FORMS!AG224="","",IFERROR(VLOOKUP(TRIM(DATOS_FORMS!AG224),ESCALAS!$A$25:$B$30,2,0),"?"))</f>
        <v/>
      </c>
      <c r="AH224" s="22" t="str">
        <f>IF(DATOS_FORMS!AH224="","",IFERROR(VLOOKUP(TRIM(DATOS_FORMS!AH224),ESCALAS!$A$25:$B$30,2,0),"?"))</f>
        <v/>
      </c>
      <c r="AI224" s="22" t="str">
        <f>IF(DATOS_FORMS!AI224="","",IFERROR(VLOOKUP(TRIM(DATOS_FORMS!AI224),ESCALAS!$A$25:$B$30,2,0),"?"))</f>
        <v/>
      </c>
      <c r="AJ224" s="22" t="str">
        <f>IF(DATOS_FORMS!AJ224="","",IFERROR(VLOOKUP(TRIM(DATOS_FORMS!AJ224),ESCALAS!$A$25:$B$30,2,0),"?"))</f>
        <v/>
      </c>
      <c r="AK224" s="22" t="str">
        <f>IF(DATOS_FORMS!AK224="","",IFERROR(VLOOKUP(TRIM(DATOS_FORMS!AK224),ESCALAS!$A$25:$B$30,2,0),"?"))</f>
        <v/>
      </c>
      <c r="AL224" s="22" t="str">
        <f>IF(DATOS_FORMS!AL224="","",IFERROR(VLOOKUP(TRIM(DATOS_FORMS!AL224),ESCALAS!$A$25:$B$30,2,0),"?"))</f>
        <v/>
      </c>
      <c r="AM224" s="22" t="str">
        <f>IF(DATOS_FORMS!AM224="","",IFERROR(VLOOKUP(TRIM(DATOS_FORMS!AM224),ESCALAS!$A$35:$B$41,2,0),"?"))</f>
        <v/>
      </c>
      <c r="AN224" s="22" t="str">
        <f>IF(DATOS_FORMS!AN224="","",IFERROR(VLOOKUP(TRIM(DATOS_FORMS!AN224),ESCALAS!$A$35:$B$41,2,0),"?"))</f>
        <v/>
      </c>
      <c r="AO224" s="22" t="str">
        <f>IF(DATOS_FORMS!AO224="","",IFERROR(VLOOKUP(TRIM(DATOS_FORMS!AO224),ESCALAS!$A$35:$B$41,2,0),"?"))</f>
        <v/>
      </c>
      <c r="AP224" s="22" t="str">
        <f>IF(DATOS_FORMS!AP224="","",IFERROR(VLOOKUP(TRIM(DATOS_FORMS!AP224),ESCALAS!$A$35:$B$41,2,0),"?"))</f>
        <v/>
      </c>
      <c r="AQ224" s="22" t="str">
        <f>IF(DATOS_FORMS!AQ224="","",IFERROR(VLOOKUP(TRIM(DATOS_FORMS!AQ224),ESCALAS!$A$35:$B$41,2,0),"?"))</f>
        <v/>
      </c>
      <c r="AR224" s="22" t="str">
        <f>IF(DATOS_FORMS!AR224="","",IFERROR(VLOOKUP(TRIM(DATOS_FORMS!AR224),ESCALAS!$A$35:$B$41,2,0),"?"))</f>
        <v/>
      </c>
      <c r="AS224" s="22" t="str">
        <f>IF(DATOS_FORMS!AS224="","",IFERROR(VLOOKUP(TRIM(DATOS_FORMS!AS224),ESCALAS!$A$35:$B$41,2,0),"?"))</f>
        <v/>
      </c>
      <c r="AT224" s="22" t="str">
        <f>IF(DATOS_FORMS!AT224="","",IFERROR(VLOOKUP(TRIM(DATOS_FORMS!AT224),ESCALAS!$A$35:$B$41,2,0),"?"))</f>
        <v/>
      </c>
      <c r="AU224" s="22" t="str">
        <f>IF(DATOS_FORMS!AU224="","",IFERROR(VLOOKUP(TRIM(DATOS_FORMS!AU224),ESCALAS!$A$35:$B$41,2,0),"?"))</f>
        <v/>
      </c>
      <c r="AV224" s="22" t="str">
        <f>IF(DATOS_FORMS!AV224="","",IFERROR(VLOOKUP(TRIM(DATOS_FORMS!AV224),ESCALAS!$A$46:$B$49,2,0),"?"))</f>
        <v/>
      </c>
      <c r="AW224" s="22" t="str">
        <f>IF(DATOS_FORMS!AW224="","",IFERROR(VLOOKUP(TRIM(DATOS_FORMS!AW224),ESCALAS!$A$46:$B$49,2,0),"?"))</f>
        <v/>
      </c>
      <c r="AX224" s="22" t="str">
        <f>IF(DATOS_FORMS!AX224="","",IFERROR(VLOOKUP(TRIM(DATOS_FORMS!AX224),ESCALAS!$A$46:$B$49,2,0),"?"))</f>
        <v/>
      </c>
      <c r="AY224" s="22" t="str">
        <f>IF(DATOS_FORMS!AY224="","",IFERROR(VLOOKUP(TRIM(DATOS_FORMS!AY224),ESCALAS!$A$46:$B$49,2,0),"?"))</f>
        <v/>
      </c>
      <c r="AZ224" s="22" t="str">
        <f>IF(DATOS_FORMS!AZ224="","",IFERROR(VLOOKUP(TRIM(DATOS_FORMS!AZ224),ESCALAS!$A$46:$B$49,2,0),"?"))</f>
        <v/>
      </c>
      <c r="BA224" s="22" t="str">
        <f>IF(DATOS_FORMS!BA224="","",IFERROR(VLOOKUP(TRIM(DATOS_FORMS!BA224),ESCALAS!$A$46:$B$49,2,0),"?"))</f>
        <v/>
      </c>
      <c r="BB224" s="22" t="str">
        <f>IF(DATOS_FORMS!BB224="","",IFERROR(VLOOKUP(TRIM(DATOS_FORMS!BB224),ESCALAS!$A$46:$B$49,2,0),"?"))</f>
        <v/>
      </c>
      <c r="BC224" s="22" t="str">
        <f>IF(DATOS_FORMS!BC224="","",IFERROR(VLOOKUP(TRIM(DATOS_FORMS!BC224),ESCALAS!$A$46:$B$49,2,0),"?"))</f>
        <v/>
      </c>
      <c r="BD224" s="22" t="str">
        <f>IF(DATOS_FORMS!BD224="","",IFERROR(VLOOKUP(TRIM(DATOS_FORMS!BD224),ESCALAS!$A$46:$B$49,2,0),"?"))</f>
        <v/>
      </c>
      <c r="BE224" s="22" t="str">
        <f>IF(DATOS_FORMS!BE224="","",IFERROR(VLOOKUP(TRIM(DATOS_FORMS!BE224),ESCALAS!$A$46:$B$49,2,0),"?"))</f>
        <v/>
      </c>
      <c r="BF224" s="22" t="str">
        <f>IF(DATOS_FORMS!BF224="","",IFERROR(VLOOKUP(TRIM(DATOS_FORMS!BF224),ESCALAS!$A$46:$B$49,2,0),"?"))</f>
        <v/>
      </c>
      <c r="BG224" s="22" t="str">
        <f>IF(DATOS_FORMS!BG224="","",IFERROR(VLOOKUP(TRIM(DATOS_FORMS!BG224),ESCALAS!$A$46:$B$49,2,0),"?"))</f>
        <v/>
      </c>
      <c r="BH224" s="22" t="str">
        <f>IF(DATOS_FORMS!BH224="","",IFERROR(VLOOKUP(TRIM(DATOS_FORMS!BH224),ESCALAS!$A$46:$B$49,2,0),"?"))</f>
        <v/>
      </c>
      <c r="BI224" s="22" t="str">
        <f>IF(DATOS_FORMS!BI224="","",IFERROR(VLOOKUP(TRIM(DATOS_FORMS!BI224),ESCALAS!$A$46:$B$49,2,0),"?"))</f>
        <v/>
      </c>
      <c r="BJ224" s="22" t="str">
        <f>IF(DATOS_FORMS!BJ224="","",IFERROR(VLOOKUP(TRIM(DATOS_FORMS!BJ224),ESCALAS!$A$46:$B$49,2,0),"?"))</f>
        <v/>
      </c>
    </row>
    <row r="225" spans="1:62" x14ac:dyDescent="0.25">
      <c r="A225" s="22" t="str">
        <f>IF(DATOS_FORMS!B225="","",ROW()-1)</f>
        <v/>
      </c>
      <c r="B225" s="22" t="str">
        <f>IF(DATOS_FORMS!B225="","",IFERROR(VALUE(TRIM(DATOS_FORMS!B225)),IFERROR(VALUE(LEFT(TRIM(DATOS_FORMS!B225),FIND(" ",TRIM(DATOS_FORMS!B225)&amp;" ")-1)),"?")))</f>
        <v/>
      </c>
      <c r="C225" s="22" t="str">
        <f>IF(DATOS_FORMS!C225="","",IFERROR(VLOOKUP(TRIM(DATOS_FORMS!C225),ESCALAS!$A$54:$B$55,2,0),"?"))</f>
        <v/>
      </c>
      <c r="D225" s="22" t="str">
        <f>IF(DATOS_FORMS!D225="","",IFERROR(VLOOKUP(TRIM(DATOS_FORMS!D225),ESCALAS!$A$67:$B$68,2,0),"?"))</f>
        <v/>
      </c>
      <c r="E225" s="23" t="str">
        <f>IF(DATOS_FORMS!E225="","",DATOS_FORMS!E225)</f>
        <v/>
      </c>
      <c r="F225" s="23" t="str">
        <f>IF(DATOS_FORMS!F225="","",DATOS_FORMS!F225)</f>
        <v/>
      </c>
      <c r="G225" s="22" t="str">
        <f>IF(DATOS_FORMS!G225="","",IFERROR(VLOOKUP(TRIM(DATOS_FORMS!G225),ESCALAS!$A$60:$B$62,2,0),"?"))</f>
        <v/>
      </c>
      <c r="H225" s="23" t="str">
        <f>IF(DATOS_FORMS!H225="","",DATOS_FORMS!H225)</f>
        <v/>
      </c>
      <c r="I225" s="22" t="str">
        <f>IF(DATOS_FORMS!I225="","",IFERROR(VLOOKUP(TRIM(DATOS_FORMS!I225),ESCALAS!$A$60:$B$62,2,0),"?"))</f>
        <v/>
      </c>
      <c r="J225" s="22" t="str">
        <f>IF(DATOS_FORMS!J225="","",IFERROR(VLOOKUP(TRIM(DATOS_FORMS!J225),ESCALAS!$A$73:$B$86,2,0),7))</f>
        <v/>
      </c>
      <c r="K225" s="22" t="str">
        <f>IF(DATOS_FORMS!K225="","",IFERROR(VLOOKUP(TRIM(DATOS_FORMS!K225),ESCALAS!$A$6:$B$12,2,0),"?"))</f>
        <v/>
      </c>
      <c r="L225" s="22" t="str">
        <f>IF(DATOS_FORMS!L225="","",IFERROR(VLOOKUP(TRIM(DATOS_FORMS!L225),ESCALAS!$A$6:$B$12,2,0),"?"))</f>
        <v/>
      </c>
      <c r="M225" s="22" t="str">
        <f>IF(DATOS_FORMS!M225="","",IFERROR(VLOOKUP(TRIM(DATOS_FORMS!M225),ESCALAS!$A$6:$B$12,2,0),"?"))</f>
        <v/>
      </c>
      <c r="N225" s="22" t="str">
        <f>IF(DATOS_FORMS!N225="","",IFERROR(VLOOKUP(TRIM(DATOS_FORMS!N225),ESCALAS!$A$6:$B$12,2,0),"?"))</f>
        <v/>
      </c>
      <c r="O225" s="22" t="str">
        <f>IF(DATOS_FORMS!O225="","",IFERROR(VLOOKUP(TRIM(DATOS_FORMS!O225),ESCALAS!$A$6:$B$12,2,0),"?"))</f>
        <v/>
      </c>
      <c r="P225" s="22" t="str">
        <f>IF(DATOS_FORMS!P225="","",IFERROR(VLOOKUP(TRIM(DATOS_FORMS!P225),ESCALAS!$A$6:$B$12,2,0),"?"))</f>
        <v/>
      </c>
      <c r="Q225" s="22" t="str">
        <f>IF(DATOS_FORMS!Q225="","",IFERROR(VLOOKUP(TRIM(DATOS_FORMS!Q225),ESCALAS!$A$6:$B$12,2,0),"?"))</f>
        <v/>
      </c>
      <c r="R225" s="22" t="str">
        <f>IF(DATOS_FORMS!R225="","",IFERROR(VLOOKUP(TRIM(DATOS_FORMS!R225),ESCALAS!$A$6:$B$12,2,0),"?"))</f>
        <v/>
      </c>
      <c r="S225" s="22" t="str">
        <f>IF(DATOS_FORMS!S225="","",IFERROR(VLOOKUP(TRIM(DATOS_FORMS!S225),ESCALAS!$A$6:$B$12,2,0),"?"))</f>
        <v/>
      </c>
      <c r="T225" s="22" t="str">
        <f>IF(DATOS_FORMS!T225="","",IFERROR(VLOOKUP(TRIM(DATOS_FORMS!T225),ESCALAS!$A$6:$B$12,2,0),"?"))</f>
        <v/>
      </c>
      <c r="U225" s="22" t="str">
        <f>IF(DATOS_FORMS!U225="","",IFERROR(VLOOKUP(TRIM(DATOS_FORMS!U225),ESCALAS!$A$17:$B$20,2,0),"?"))</f>
        <v/>
      </c>
      <c r="V225" s="22" t="str">
        <f>IF(DATOS_FORMS!V225="","",IFERROR(VLOOKUP(TRIM(DATOS_FORMS!V225),ESCALAS!$A$17:$B$20,2,0),"?"))</f>
        <v/>
      </c>
      <c r="W225" s="22" t="str">
        <f>IF(DATOS_FORMS!W225="","",IFERROR(VLOOKUP(TRIM(DATOS_FORMS!W225),ESCALAS!$A$17:$B$20,2,0),"?"))</f>
        <v/>
      </c>
      <c r="X225" s="22" t="str">
        <f>IF(DATOS_FORMS!X225="","",IFERROR(VLOOKUP(TRIM(DATOS_FORMS!X225),ESCALAS!$A$17:$B$20,2,0),"?"))</f>
        <v/>
      </c>
      <c r="Y225" s="22" t="str">
        <f>IF(DATOS_FORMS!Y225="","",IFERROR(VLOOKUP(TRIM(DATOS_FORMS!Y225),ESCALAS!$A$17:$B$20,2,0),"?"))</f>
        <v/>
      </c>
      <c r="Z225" s="22" t="str">
        <f>IF(DATOS_FORMS!Z225="","",IFERROR(VLOOKUP(TRIM(DATOS_FORMS!Z225),ESCALAS!$A$17:$B$20,2,0),"?"))</f>
        <v/>
      </c>
      <c r="AA225" s="22" t="str">
        <f>IF(DATOS_FORMS!AA225="","",IFERROR(VLOOKUP(TRIM(DATOS_FORMS!AA225),ESCALAS!$A$17:$B$20,2,0),"?"))</f>
        <v/>
      </c>
      <c r="AB225" s="22" t="str">
        <f>IF(DATOS_FORMS!AB225="","",IFERROR(VLOOKUP(TRIM(DATOS_FORMS!AB225),ESCALAS!$A$17:$B$20,2,0),"?"))</f>
        <v/>
      </c>
      <c r="AC225" s="22" t="str">
        <f>IF(DATOS_FORMS!AC225="","",IFERROR(VLOOKUP(TRIM(DATOS_FORMS!AC225),ESCALAS!$A$25:$B$30,2,0),"?"))</f>
        <v/>
      </c>
      <c r="AD225" s="22" t="str">
        <f>IF(DATOS_FORMS!AD225="","",IFERROR(VLOOKUP(TRIM(DATOS_FORMS!AD225),ESCALAS!$A$25:$B$30,2,0),"?"))</f>
        <v/>
      </c>
      <c r="AE225" s="22" t="str">
        <f>IF(DATOS_FORMS!AE225="","",IFERROR(VLOOKUP(TRIM(DATOS_FORMS!AE225),ESCALAS!$A$25:$B$30,2,0),"?"))</f>
        <v/>
      </c>
      <c r="AF225" s="22" t="str">
        <f>IF(DATOS_FORMS!AF225="","",IFERROR(VLOOKUP(TRIM(DATOS_FORMS!AF225),ESCALAS!$A$25:$B$30,2,0),"?"))</f>
        <v/>
      </c>
      <c r="AG225" s="22" t="str">
        <f>IF(DATOS_FORMS!AG225="","",IFERROR(VLOOKUP(TRIM(DATOS_FORMS!AG225),ESCALAS!$A$25:$B$30,2,0),"?"))</f>
        <v/>
      </c>
      <c r="AH225" s="22" t="str">
        <f>IF(DATOS_FORMS!AH225="","",IFERROR(VLOOKUP(TRIM(DATOS_FORMS!AH225),ESCALAS!$A$25:$B$30,2,0),"?"))</f>
        <v/>
      </c>
      <c r="AI225" s="22" t="str">
        <f>IF(DATOS_FORMS!AI225="","",IFERROR(VLOOKUP(TRIM(DATOS_FORMS!AI225),ESCALAS!$A$25:$B$30,2,0),"?"))</f>
        <v/>
      </c>
      <c r="AJ225" s="22" t="str">
        <f>IF(DATOS_FORMS!AJ225="","",IFERROR(VLOOKUP(TRIM(DATOS_FORMS!AJ225),ESCALAS!$A$25:$B$30,2,0),"?"))</f>
        <v/>
      </c>
      <c r="AK225" s="22" t="str">
        <f>IF(DATOS_FORMS!AK225="","",IFERROR(VLOOKUP(TRIM(DATOS_FORMS!AK225),ESCALAS!$A$25:$B$30,2,0),"?"))</f>
        <v/>
      </c>
      <c r="AL225" s="22" t="str">
        <f>IF(DATOS_FORMS!AL225="","",IFERROR(VLOOKUP(TRIM(DATOS_FORMS!AL225),ESCALAS!$A$25:$B$30,2,0),"?"))</f>
        <v/>
      </c>
      <c r="AM225" s="22" t="str">
        <f>IF(DATOS_FORMS!AM225="","",IFERROR(VLOOKUP(TRIM(DATOS_FORMS!AM225),ESCALAS!$A$35:$B$41,2,0),"?"))</f>
        <v/>
      </c>
      <c r="AN225" s="22" t="str">
        <f>IF(DATOS_FORMS!AN225="","",IFERROR(VLOOKUP(TRIM(DATOS_FORMS!AN225),ESCALAS!$A$35:$B$41,2,0),"?"))</f>
        <v/>
      </c>
      <c r="AO225" s="22" t="str">
        <f>IF(DATOS_FORMS!AO225="","",IFERROR(VLOOKUP(TRIM(DATOS_FORMS!AO225),ESCALAS!$A$35:$B$41,2,0),"?"))</f>
        <v/>
      </c>
      <c r="AP225" s="22" t="str">
        <f>IF(DATOS_FORMS!AP225="","",IFERROR(VLOOKUP(TRIM(DATOS_FORMS!AP225),ESCALAS!$A$35:$B$41,2,0),"?"))</f>
        <v/>
      </c>
      <c r="AQ225" s="22" t="str">
        <f>IF(DATOS_FORMS!AQ225="","",IFERROR(VLOOKUP(TRIM(DATOS_FORMS!AQ225),ESCALAS!$A$35:$B$41,2,0),"?"))</f>
        <v/>
      </c>
      <c r="AR225" s="22" t="str">
        <f>IF(DATOS_FORMS!AR225="","",IFERROR(VLOOKUP(TRIM(DATOS_FORMS!AR225),ESCALAS!$A$35:$B$41,2,0),"?"))</f>
        <v/>
      </c>
      <c r="AS225" s="22" t="str">
        <f>IF(DATOS_FORMS!AS225="","",IFERROR(VLOOKUP(TRIM(DATOS_FORMS!AS225),ESCALAS!$A$35:$B$41,2,0),"?"))</f>
        <v/>
      </c>
      <c r="AT225" s="22" t="str">
        <f>IF(DATOS_FORMS!AT225="","",IFERROR(VLOOKUP(TRIM(DATOS_FORMS!AT225),ESCALAS!$A$35:$B$41,2,0),"?"))</f>
        <v/>
      </c>
      <c r="AU225" s="22" t="str">
        <f>IF(DATOS_FORMS!AU225="","",IFERROR(VLOOKUP(TRIM(DATOS_FORMS!AU225),ESCALAS!$A$35:$B$41,2,0),"?"))</f>
        <v/>
      </c>
      <c r="AV225" s="22" t="str">
        <f>IF(DATOS_FORMS!AV225="","",IFERROR(VLOOKUP(TRIM(DATOS_FORMS!AV225),ESCALAS!$A$46:$B$49,2,0),"?"))</f>
        <v/>
      </c>
      <c r="AW225" s="22" t="str">
        <f>IF(DATOS_FORMS!AW225="","",IFERROR(VLOOKUP(TRIM(DATOS_FORMS!AW225),ESCALAS!$A$46:$B$49,2,0),"?"))</f>
        <v/>
      </c>
      <c r="AX225" s="22" t="str">
        <f>IF(DATOS_FORMS!AX225="","",IFERROR(VLOOKUP(TRIM(DATOS_FORMS!AX225),ESCALAS!$A$46:$B$49,2,0),"?"))</f>
        <v/>
      </c>
      <c r="AY225" s="22" t="str">
        <f>IF(DATOS_FORMS!AY225="","",IFERROR(VLOOKUP(TRIM(DATOS_FORMS!AY225),ESCALAS!$A$46:$B$49,2,0),"?"))</f>
        <v/>
      </c>
      <c r="AZ225" s="22" t="str">
        <f>IF(DATOS_FORMS!AZ225="","",IFERROR(VLOOKUP(TRIM(DATOS_FORMS!AZ225),ESCALAS!$A$46:$B$49,2,0),"?"))</f>
        <v/>
      </c>
      <c r="BA225" s="22" t="str">
        <f>IF(DATOS_FORMS!BA225="","",IFERROR(VLOOKUP(TRIM(DATOS_FORMS!BA225),ESCALAS!$A$46:$B$49,2,0),"?"))</f>
        <v/>
      </c>
      <c r="BB225" s="22" t="str">
        <f>IF(DATOS_FORMS!BB225="","",IFERROR(VLOOKUP(TRIM(DATOS_FORMS!BB225),ESCALAS!$A$46:$B$49,2,0),"?"))</f>
        <v/>
      </c>
      <c r="BC225" s="22" t="str">
        <f>IF(DATOS_FORMS!BC225="","",IFERROR(VLOOKUP(TRIM(DATOS_FORMS!BC225),ESCALAS!$A$46:$B$49,2,0),"?"))</f>
        <v/>
      </c>
      <c r="BD225" s="22" t="str">
        <f>IF(DATOS_FORMS!BD225="","",IFERROR(VLOOKUP(TRIM(DATOS_FORMS!BD225),ESCALAS!$A$46:$B$49,2,0),"?"))</f>
        <v/>
      </c>
      <c r="BE225" s="22" t="str">
        <f>IF(DATOS_FORMS!BE225="","",IFERROR(VLOOKUP(TRIM(DATOS_FORMS!BE225),ESCALAS!$A$46:$B$49,2,0),"?"))</f>
        <v/>
      </c>
      <c r="BF225" s="22" t="str">
        <f>IF(DATOS_FORMS!BF225="","",IFERROR(VLOOKUP(TRIM(DATOS_FORMS!BF225),ESCALAS!$A$46:$B$49,2,0),"?"))</f>
        <v/>
      </c>
      <c r="BG225" s="22" t="str">
        <f>IF(DATOS_FORMS!BG225="","",IFERROR(VLOOKUP(TRIM(DATOS_FORMS!BG225),ESCALAS!$A$46:$B$49,2,0),"?"))</f>
        <v/>
      </c>
      <c r="BH225" s="22" t="str">
        <f>IF(DATOS_FORMS!BH225="","",IFERROR(VLOOKUP(TRIM(DATOS_FORMS!BH225),ESCALAS!$A$46:$B$49,2,0),"?"))</f>
        <v/>
      </c>
      <c r="BI225" s="22" t="str">
        <f>IF(DATOS_FORMS!BI225="","",IFERROR(VLOOKUP(TRIM(DATOS_FORMS!BI225),ESCALAS!$A$46:$B$49,2,0),"?"))</f>
        <v/>
      </c>
      <c r="BJ225" s="22" t="str">
        <f>IF(DATOS_FORMS!BJ225="","",IFERROR(VLOOKUP(TRIM(DATOS_FORMS!BJ225),ESCALAS!$A$46:$B$49,2,0),"?"))</f>
        <v/>
      </c>
    </row>
    <row r="226" spans="1:62" x14ac:dyDescent="0.25">
      <c r="A226" s="22" t="str">
        <f>IF(DATOS_FORMS!B226="","",ROW()-1)</f>
        <v/>
      </c>
      <c r="B226" s="22" t="str">
        <f>IF(DATOS_FORMS!B226="","",IFERROR(VALUE(TRIM(DATOS_FORMS!B226)),IFERROR(VALUE(LEFT(TRIM(DATOS_FORMS!B226),FIND(" ",TRIM(DATOS_FORMS!B226)&amp;" ")-1)),"?")))</f>
        <v/>
      </c>
      <c r="C226" s="22" t="str">
        <f>IF(DATOS_FORMS!C226="","",IFERROR(VLOOKUP(TRIM(DATOS_FORMS!C226),ESCALAS!$A$54:$B$55,2,0),"?"))</f>
        <v/>
      </c>
      <c r="D226" s="22" t="str">
        <f>IF(DATOS_FORMS!D226="","",IFERROR(VLOOKUP(TRIM(DATOS_FORMS!D226),ESCALAS!$A$67:$B$68,2,0),"?"))</f>
        <v/>
      </c>
      <c r="E226" s="23" t="str">
        <f>IF(DATOS_FORMS!E226="","",DATOS_FORMS!E226)</f>
        <v/>
      </c>
      <c r="F226" s="23" t="str">
        <f>IF(DATOS_FORMS!F226="","",DATOS_FORMS!F226)</f>
        <v/>
      </c>
      <c r="G226" s="22" t="str">
        <f>IF(DATOS_FORMS!G226="","",IFERROR(VLOOKUP(TRIM(DATOS_FORMS!G226),ESCALAS!$A$60:$B$62,2,0),"?"))</f>
        <v/>
      </c>
      <c r="H226" s="23" t="str">
        <f>IF(DATOS_FORMS!H226="","",DATOS_FORMS!H226)</f>
        <v/>
      </c>
      <c r="I226" s="22" t="str">
        <f>IF(DATOS_FORMS!I226="","",IFERROR(VLOOKUP(TRIM(DATOS_FORMS!I226),ESCALAS!$A$60:$B$62,2,0),"?"))</f>
        <v/>
      </c>
      <c r="J226" s="22" t="str">
        <f>IF(DATOS_FORMS!J226="","",IFERROR(VLOOKUP(TRIM(DATOS_FORMS!J226),ESCALAS!$A$73:$B$86,2,0),7))</f>
        <v/>
      </c>
      <c r="K226" s="22" t="str">
        <f>IF(DATOS_FORMS!K226="","",IFERROR(VLOOKUP(TRIM(DATOS_FORMS!K226),ESCALAS!$A$6:$B$12,2,0),"?"))</f>
        <v/>
      </c>
      <c r="L226" s="22" t="str">
        <f>IF(DATOS_FORMS!L226="","",IFERROR(VLOOKUP(TRIM(DATOS_FORMS!L226),ESCALAS!$A$6:$B$12,2,0),"?"))</f>
        <v/>
      </c>
      <c r="M226" s="22" t="str">
        <f>IF(DATOS_FORMS!M226="","",IFERROR(VLOOKUP(TRIM(DATOS_FORMS!M226),ESCALAS!$A$6:$B$12,2,0),"?"))</f>
        <v/>
      </c>
      <c r="N226" s="22" t="str">
        <f>IF(DATOS_FORMS!N226="","",IFERROR(VLOOKUP(TRIM(DATOS_FORMS!N226),ESCALAS!$A$6:$B$12,2,0),"?"))</f>
        <v/>
      </c>
      <c r="O226" s="22" t="str">
        <f>IF(DATOS_FORMS!O226="","",IFERROR(VLOOKUP(TRIM(DATOS_FORMS!O226),ESCALAS!$A$6:$B$12,2,0),"?"))</f>
        <v/>
      </c>
      <c r="P226" s="22" t="str">
        <f>IF(DATOS_FORMS!P226="","",IFERROR(VLOOKUP(TRIM(DATOS_FORMS!P226),ESCALAS!$A$6:$B$12,2,0),"?"))</f>
        <v/>
      </c>
      <c r="Q226" s="22" t="str">
        <f>IF(DATOS_FORMS!Q226="","",IFERROR(VLOOKUP(TRIM(DATOS_FORMS!Q226),ESCALAS!$A$6:$B$12,2,0),"?"))</f>
        <v/>
      </c>
      <c r="R226" s="22" t="str">
        <f>IF(DATOS_FORMS!R226="","",IFERROR(VLOOKUP(TRIM(DATOS_FORMS!R226),ESCALAS!$A$6:$B$12,2,0),"?"))</f>
        <v/>
      </c>
      <c r="S226" s="22" t="str">
        <f>IF(DATOS_FORMS!S226="","",IFERROR(VLOOKUP(TRIM(DATOS_FORMS!S226),ESCALAS!$A$6:$B$12,2,0),"?"))</f>
        <v/>
      </c>
      <c r="T226" s="22" t="str">
        <f>IF(DATOS_FORMS!T226="","",IFERROR(VLOOKUP(TRIM(DATOS_FORMS!T226),ESCALAS!$A$6:$B$12,2,0),"?"))</f>
        <v/>
      </c>
      <c r="U226" s="22" t="str">
        <f>IF(DATOS_FORMS!U226="","",IFERROR(VLOOKUP(TRIM(DATOS_FORMS!U226),ESCALAS!$A$17:$B$20,2,0),"?"))</f>
        <v/>
      </c>
      <c r="V226" s="22" t="str">
        <f>IF(DATOS_FORMS!V226="","",IFERROR(VLOOKUP(TRIM(DATOS_FORMS!V226),ESCALAS!$A$17:$B$20,2,0),"?"))</f>
        <v/>
      </c>
      <c r="W226" s="22" t="str">
        <f>IF(DATOS_FORMS!W226="","",IFERROR(VLOOKUP(TRIM(DATOS_FORMS!W226),ESCALAS!$A$17:$B$20,2,0),"?"))</f>
        <v/>
      </c>
      <c r="X226" s="22" t="str">
        <f>IF(DATOS_FORMS!X226="","",IFERROR(VLOOKUP(TRIM(DATOS_FORMS!X226),ESCALAS!$A$17:$B$20,2,0),"?"))</f>
        <v/>
      </c>
      <c r="Y226" s="22" t="str">
        <f>IF(DATOS_FORMS!Y226="","",IFERROR(VLOOKUP(TRIM(DATOS_FORMS!Y226),ESCALAS!$A$17:$B$20,2,0),"?"))</f>
        <v/>
      </c>
      <c r="Z226" s="22" t="str">
        <f>IF(DATOS_FORMS!Z226="","",IFERROR(VLOOKUP(TRIM(DATOS_FORMS!Z226),ESCALAS!$A$17:$B$20,2,0),"?"))</f>
        <v/>
      </c>
      <c r="AA226" s="22" t="str">
        <f>IF(DATOS_FORMS!AA226="","",IFERROR(VLOOKUP(TRIM(DATOS_FORMS!AA226),ESCALAS!$A$17:$B$20,2,0),"?"))</f>
        <v/>
      </c>
      <c r="AB226" s="22" t="str">
        <f>IF(DATOS_FORMS!AB226="","",IFERROR(VLOOKUP(TRIM(DATOS_FORMS!AB226),ESCALAS!$A$17:$B$20,2,0),"?"))</f>
        <v/>
      </c>
      <c r="AC226" s="22" t="str">
        <f>IF(DATOS_FORMS!AC226="","",IFERROR(VLOOKUP(TRIM(DATOS_FORMS!AC226),ESCALAS!$A$25:$B$30,2,0),"?"))</f>
        <v/>
      </c>
      <c r="AD226" s="22" t="str">
        <f>IF(DATOS_FORMS!AD226="","",IFERROR(VLOOKUP(TRIM(DATOS_FORMS!AD226),ESCALAS!$A$25:$B$30,2,0),"?"))</f>
        <v/>
      </c>
      <c r="AE226" s="22" t="str">
        <f>IF(DATOS_FORMS!AE226="","",IFERROR(VLOOKUP(TRIM(DATOS_FORMS!AE226),ESCALAS!$A$25:$B$30,2,0),"?"))</f>
        <v/>
      </c>
      <c r="AF226" s="22" t="str">
        <f>IF(DATOS_FORMS!AF226="","",IFERROR(VLOOKUP(TRIM(DATOS_FORMS!AF226),ESCALAS!$A$25:$B$30,2,0),"?"))</f>
        <v/>
      </c>
      <c r="AG226" s="22" t="str">
        <f>IF(DATOS_FORMS!AG226="","",IFERROR(VLOOKUP(TRIM(DATOS_FORMS!AG226),ESCALAS!$A$25:$B$30,2,0),"?"))</f>
        <v/>
      </c>
      <c r="AH226" s="22" t="str">
        <f>IF(DATOS_FORMS!AH226="","",IFERROR(VLOOKUP(TRIM(DATOS_FORMS!AH226),ESCALAS!$A$25:$B$30,2,0),"?"))</f>
        <v/>
      </c>
      <c r="AI226" s="22" t="str">
        <f>IF(DATOS_FORMS!AI226="","",IFERROR(VLOOKUP(TRIM(DATOS_FORMS!AI226),ESCALAS!$A$25:$B$30,2,0),"?"))</f>
        <v/>
      </c>
      <c r="AJ226" s="22" t="str">
        <f>IF(DATOS_FORMS!AJ226="","",IFERROR(VLOOKUP(TRIM(DATOS_FORMS!AJ226),ESCALAS!$A$25:$B$30,2,0),"?"))</f>
        <v/>
      </c>
      <c r="AK226" s="22" t="str">
        <f>IF(DATOS_FORMS!AK226="","",IFERROR(VLOOKUP(TRIM(DATOS_FORMS!AK226),ESCALAS!$A$25:$B$30,2,0),"?"))</f>
        <v/>
      </c>
      <c r="AL226" s="22" t="str">
        <f>IF(DATOS_FORMS!AL226="","",IFERROR(VLOOKUP(TRIM(DATOS_FORMS!AL226),ESCALAS!$A$25:$B$30,2,0),"?"))</f>
        <v/>
      </c>
      <c r="AM226" s="22" t="str">
        <f>IF(DATOS_FORMS!AM226="","",IFERROR(VLOOKUP(TRIM(DATOS_FORMS!AM226),ESCALAS!$A$35:$B$41,2,0),"?"))</f>
        <v/>
      </c>
      <c r="AN226" s="22" t="str">
        <f>IF(DATOS_FORMS!AN226="","",IFERROR(VLOOKUP(TRIM(DATOS_FORMS!AN226),ESCALAS!$A$35:$B$41,2,0),"?"))</f>
        <v/>
      </c>
      <c r="AO226" s="22" t="str">
        <f>IF(DATOS_FORMS!AO226="","",IFERROR(VLOOKUP(TRIM(DATOS_FORMS!AO226),ESCALAS!$A$35:$B$41,2,0),"?"))</f>
        <v/>
      </c>
      <c r="AP226" s="22" t="str">
        <f>IF(DATOS_FORMS!AP226="","",IFERROR(VLOOKUP(TRIM(DATOS_FORMS!AP226),ESCALAS!$A$35:$B$41,2,0),"?"))</f>
        <v/>
      </c>
      <c r="AQ226" s="22" t="str">
        <f>IF(DATOS_FORMS!AQ226="","",IFERROR(VLOOKUP(TRIM(DATOS_FORMS!AQ226),ESCALAS!$A$35:$B$41,2,0),"?"))</f>
        <v/>
      </c>
      <c r="AR226" s="22" t="str">
        <f>IF(DATOS_FORMS!AR226="","",IFERROR(VLOOKUP(TRIM(DATOS_FORMS!AR226),ESCALAS!$A$35:$B$41,2,0),"?"))</f>
        <v/>
      </c>
      <c r="AS226" s="22" t="str">
        <f>IF(DATOS_FORMS!AS226="","",IFERROR(VLOOKUP(TRIM(DATOS_FORMS!AS226),ESCALAS!$A$35:$B$41,2,0),"?"))</f>
        <v/>
      </c>
      <c r="AT226" s="22" t="str">
        <f>IF(DATOS_FORMS!AT226="","",IFERROR(VLOOKUP(TRIM(DATOS_FORMS!AT226),ESCALAS!$A$35:$B$41,2,0),"?"))</f>
        <v/>
      </c>
      <c r="AU226" s="22" t="str">
        <f>IF(DATOS_FORMS!AU226="","",IFERROR(VLOOKUP(TRIM(DATOS_FORMS!AU226),ESCALAS!$A$35:$B$41,2,0),"?"))</f>
        <v/>
      </c>
      <c r="AV226" s="22" t="str">
        <f>IF(DATOS_FORMS!AV226="","",IFERROR(VLOOKUP(TRIM(DATOS_FORMS!AV226),ESCALAS!$A$46:$B$49,2,0),"?"))</f>
        <v/>
      </c>
      <c r="AW226" s="22" t="str">
        <f>IF(DATOS_FORMS!AW226="","",IFERROR(VLOOKUP(TRIM(DATOS_FORMS!AW226),ESCALAS!$A$46:$B$49,2,0),"?"))</f>
        <v/>
      </c>
      <c r="AX226" s="22" t="str">
        <f>IF(DATOS_FORMS!AX226="","",IFERROR(VLOOKUP(TRIM(DATOS_FORMS!AX226),ESCALAS!$A$46:$B$49,2,0),"?"))</f>
        <v/>
      </c>
      <c r="AY226" s="22" t="str">
        <f>IF(DATOS_FORMS!AY226="","",IFERROR(VLOOKUP(TRIM(DATOS_FORMS!AY226),ESCALAS!$A$46:$B$49,2,0),"?"))</f>
        <v/>
      </c>
      <c r="AZ226" s="22" t="str">
        <f>IF(DATOS_FORMS!AZ226="","",IFERROR(VLOOKUP(TRIM(DATOS_FORMS!AZ226),ESCALAS!$A$46:$B$49,2,0),"?"))</f>
        <v/>
      </c>
      <c r="BA226" s="22" t="str">
        <f>IF(DATOS_FORMS!BA226="","",IFERROR(VLOOKUP(TRIM(DATOS_FORMS!BA226),ESCALAS!$A$46:$B$49,2,0),"?"))</f>
        <v/>
      </c>
      <c r="BB226" s="22" t="str">
        <f>IF(DATOS_FORMS!BB226="","",IFERROR(VLOOKUP(TRIM(DATOS_FORMS!BB226),ESCALAS!$A$46:$B$49,2,0),"?"))</f>
        <v/>
      </c>
      <c r="BC226" s="22" t="str">
        <f>IF(DATOS_FORMS!BC226="","",IFERROR(VLOOKUP(TRIM(DATOS_FORMS!BC226),ESCALAS!$A$46:$B$49,2,0),"?"))</f>
        <v/>
      </c>
      <c r="BD226" s="22" t="str">
        <f>IF(DATOS_FORMS!BD226="","",IFERROR(VLOOKUP(TRIM(DATOS_FORMS!BD226),ESCALAS!$A$46:$B$49,2,0),"?"))</f>
        <v/>
      </c>
      <c r="BE226" s="22" t="str">
        <f>IF(DATOS_FORMS!BE226="","",IFERROR(VLOOKUP(TRIM(DATOS_FORMS!BE226),ESCALAS!$A$46:$B$49,2,0),"?"))</f>
        <v/>
      </c>
      <c r="BF226" s="22" t="str">
        <f>IF(DATOS_FORMS!BF226="","",IFERROR(VLOOKUP(TRIM(DATOS_FORMS!BF226),ESCALAS!$A$46:$B$49,2,0),"?"))</f>
        <v/>
      </c>
      <c r="BG226" s="22" t="str">
        <f>IF(DATOS_FORMS!BG226="","",IFERROR(VLOOKUP(TRIM(DATOS_FORMS!BG226),ESCALAS!$A$46:$B$49,2,0),"?"))</f>
        <v/>
      </c>
      <c r="BH226" s="22" t="str">
        <f>IF(DATOS_FORMS!BH226="","",IFERROR(VLOOKUP(TRIM(DATOS_FORMS!BH226),ESCALAS!$A$46:$B$49,2,0),"?"))</f>
        <v/>
      </c>
      <c r="BI226" s="22" t="str">
        <f>IF(DATOS_FORMS!BI226="","",IFERROR(VLOOKUP(TRIM(DATOS_FORMS!BI226),ESCALAS!$A$46:$B$49,2,0),"?"))</f>
        <v/>
      </c>
      <c r="BJ226" s="22" t="str">
        <f>IF(DATOS_FORMS!BJ226="","",IFERROR(VLOOKUP(TRIM(DATOS_FORMS!BJ226),ESCALAS!$A$46:$B$49,2,0),"?"))</f>
        <v/>
      </c>
    </row>
    <row r="227" spans="1:62" x14ac:dyDescent="0.25">
      <c r="A227" s="22" t="str">
        <f>IF(DATOS_FORMS!B227="","",ROW()-1)</f>
        <v/>
      </c>
      <c r="B227" s="22" t="str">
        <f>IF(DATOS_FORMS!B227="","",IFERROR(VALUE(TRIM(DATOS_FORMS!B227)),IFERROR(VALUE(LEFT(TRIM(DATOS_FORMS!B227),FIND(" ",TRIM(DATOS_FORMS!B227)&amp;" ")-1)),"?")))</f>
        <v/>
      </c>
      <c r="C227" s="22" t="str">
        <f>IF(DATOS_FORMS!C227="","",IFERROR(VLOOKUP(TRIM(DATOS_FORMS!C227),ESCALAS!$A$54:$B$55,2,0),"?"))</f>
        <v/>
      </c>
      <c r="D227" s="22" t="str">
        <f>IF(DATOS_FORMS!D227="","",IFERROR(VLOOKUP(TRIM(DATOS_FORMS!D227),ESCALAS!$A$67:$B$68,2,0),"?"))</f>
        <v/>
      </c>
      <c r="E227" s="23" t="str">
        <f>IF(DATOS_FORMS!E227="","",DATOS_FORMS!E227)</f>
        <v/>
      </c>
      <c r="F227" s="23" t="str">
        <f>IF(DATOS_FORMS!F227="","",DATOS_FORMS!F227)</f>
        <v/>
      </c>
      <c r="G227" s="22" t="str">
        <f>IF(DATOS_FORMS!G227="","",IFERROR(VLOOKUP(TRIM(DATOS_FORMS!G227),ESCALAS!$A$60:$B$62,2,0),"?"))</f>
        <v/>
      </c>
      <c r="H227" s="23" t="str">
        <f>IF(DATOS_FORMS!H227="","",DATOS_FORMS!H227)</f>
        <v/>
      </c>
      <c r="I227" s="22" t="str">
        <f>IF(DATOS_FORMS!I227="","",IFERROR(VLOOKUP(TRIM(DATOS_FORMS!I227),ESCALAS!$A$60:$B$62,2,0),"?"))</f>
        <v/>
      </c>
      <c r="J227" s="22" t="str">
        <f>IF(DATOS_FORMS!J227="","",IFERROR(VLOOKUP(TRIM(DATOS_FORMS!J227),ESCALAS!$A$73:$B$86,2,0),7))</f>
        <v/>
      </c>
      <c r="K227" s="22" t="str">
        <f>IF(DATOS_FORMS!K227="","",IFERROR(VLOOKUP(TRIM(DATOS_FORMS!K227),ESCALAS!$A$6:$B$12,2,0),"?"))</f>
        <v/>
      </c>
      <c r="L227" s="22" t="str">
        <f>IF(DATOS_FORMS!L227="","",IFERROR(VLOOKUP(TRIM(DATOS_FORMS!L227),ESCALAS!$A$6:$B$12,2,0),"?"))</f>
        <v/>
      </c>
      <c r="M227" s="22" t="str">
        <f>IF(DATOS_FORMS!M227="","",IFERROR(VLOOKUP(TRIM(DATOS_FORMS!M227),ESCALAS!$A$6:$B$12,2,0),"?"))</f>
        <v/>
      </c>
      <c r="N227" s="22" t="str">
        <f>IF(DATOS_FORMS!N227="","",IFERROR(VLOOKUP(TRIM(DATOS_FORMS!N227),ESCALAS!$A$6:$B$12,2,0),"?"))</f>
        <v/>
      </c>
      <c r="O227" s="22" t="str">
        <f>IF(DATOS_FORMS!O227="","",IFERROR(VLOOKUP(TRIM(DATOS_FORMS!O227),ESCALAS!$A$6:$B$12,2,0),"?"))</f>
        <v/>
      </c>
      <c r="P227" s="22" t="str">
        <f>IF(DATOS_FORMS!P227="","",IFERROR(VLOOKUP(TRIM(DATOS_FORMS!P227),ESCALAS!$A$6:$B$12,2,0),"?"))</f>
        <v/>
      </c>
      <c r="Q227" s="22" t="str">
        <f>IF(DATOS_FORMS!Q227="","",IFERROR(VLOOKUP(TRIM(DATOS_FORMS!Q227),ESCALAS!$A$6:$B$12,2,0),"?"))</f>
        <v/>
      </c>
      <c r="R227" s="22" t="str">
        <f>IF(DATOS_FORMS!R227="","",IFERROR(VLOOKUP(TRIM(DATOS_FORMS!R227),ESCALAS!$A$6:$B$12,2,0),"?"))</f>
        <v/>
      </c>
      <c r="S227" s="22" t="str">
        <f>IF(DATOS_FORMS!S227="","",IFERROR(VLOOKUP(TRIM(DATOS_FORMS!S227),ESCALAS!$A$6:$B$12,2,0),"?"))</f>
        <v/>
      </c>
      <c r="T227" s="22" t="str">
        <f>IF(DATOS_FORMS!T227="","",IFERROR(VLOOKUP(TRIM(DATOS_FORMS!T227),ESCALAS!$A$6:$B$12,2,0),"?"))</f>
        <v/>
      </c>
      <c r="U227" s="22" t="str">
        <f>IF(DATOS_FORMS!U227="","",IFERROR(VLOOKUP(TRIM(DATOS_FORMS!U227),ESCALAS!$A$17:$B$20,2,0),"?"))</f>
        <v/>
      </c>
      <c r="V227" s="22" t="str">
        <f>IF(DATOS_FORMS!V227="","",IFERROR(VLOOKUP(TRIM(DATOS_FORMS!V227),ESCALAS!$A$17:$B$20,2,0),"?"))</f>
        <v/>
      </c>
      <c r="W227" s="22" t="str">
        <f>IF(DATOS_FORMS!W227="","",IFERROR(VLOOKUP(TRIM(DATOS_FORMS!W227),ESCALAS!$A$17:$B$20,2,0),"?"))</f>
        <v/>
      </c>
      <c r="X227" s="22" t="str">
        <f>IF(DATOS_FORMS!X227="","",IFERROR(VLOOKUP(TRIM(DATOS_FORMS!X227),ESCALAS!$A$17:$B$20,2,0),"?"))</f>
        <v/>
      </c>
      <c r="Y227" s="22" t="str">
        <f>IF(DATOS_FORMS!Y227="","",IFERROR(VLOOKUP(TRIM(DATOS_FORMS!Y227),ESCALAS!$A$17:$B$20,2,0),"?"))</f>
        <v/>
      </c>
      <c r="Z227" s="22" t="str">
        <f>IF(DATOS_FORMS!Z227="","",IFERROR(VLOOKUP(TRIM(DATOS_FORMS!Z227),ESCALAS!$A$17:$B$20,2,0),"?"))</f>
        <v/>
      </c>
      <c r="AA227" s="22" t="str">
        <f>IF(DATOS_FORMS!AA227="","",IFERROR(VLOOKUP(TRIM(DATOS_FORMS!AA227),ESCALAS!$A$17:$B$20,2,0),"?"))</f>
        <v/>
      </c>
      <c r="AB227" s="22" t="str">
        <f>IF(DATOS_FORMS!AB227="","",IFERROR(VLOOKUP(TRIM(DATOS_FORMS!AB227),ESCALAS!$A$17:$B$20,2,0),"?"))</f>
        <v/>
      </c>
      <c r="AC227" s="22" t="str">
        <f>IF(DATOS_FORMS!AC227="","",IFERROR(VLOOKUP(TRIM(DATOS_FORMS!AC227),ESCALAS!$A$25:$B$30,2,0),"?"))</f>
        <v/>
      </c>
      <c r="AD227" s="22" t="str">
        <f>IF(DATOS_FORMS!AD227="","",IFERROR(VLOOKUP(TRIM(DATOS_FORMS!AD227),ESCALAS!$A$25:$B$30,2,0),"?"))</f>
        <v/>
      </c>
      <c r="AE227" s="22" t="str">
        <f>IF(DATOS_FORMS!AE227="","",IFERROR(VLOOKUP(TRIM(DATOS_FORMS!AE227),ESCALAS!$A$25:$B$30,2,0),"?"))</f>
        <v/>
      </c>
      <c r="AF227" s="22" t="str">
        <f>IF(DATOS_FORMS!AF227="","",IFERROR(VLOOKUP(TRIM(DATOS_FORMS!AF227),ESCALAS!$A$25:$B$30,2,0),"?"))</f>
        <v/>
      </c>
      <c r="AG227" s="22" t="str">
        <f>IF(DATOS_FORMS!AG227="","",IFERROR(VLOOKUP(TRIM(DATOS_FORMS!AG227),ESCALAS!$A$25:$B$30,2,0),"?"))</f>
        <v/>
      </c>
      <c r="AH227" s="22" t="str">
        <f>IF(DATOS_FORMS!AH227="","",IFERROR(VLOOKUP(TRIM(DATOS_FORMS!AH227),ESCALAS!$A$25:$B$30,2,0),"?"))</f>
        <v/>
      </c>
      <c r="AI227" s="22" t="str">
        <f>IF(DATOS_FORMS!AI227="","",IFERROR(VLOOKUP(TRIM(DATOS_FORMS!AI227),ESCALAS!$A$25:$B$30,2,0),"?"))</f>
        <v/>
      </c>
      <c r="AJ227" s="22" t="str">
        <f>IF(DATOS_FORMS!AJ227="","",IFERROR(VLOOKUP(TRIM(DATOS_FORMS!AJ227),ESCALAS!$A$25:$B$30,2,0),"?"))</f>
        <v/>
      </c>
      <c r="AK227" s="22" t="str">
        <f>IF(DATOS_FORMS!AK227="","",IFERROR(VLOOKUP(TRIM(DATOS_FORMS!AK227),ESCALAS!$A$25:$B$30,2,0),"?"))</f>
        <v/>
      </c>
      <c r="AL227" s="22" t="str">
        <f>IF(DATOS_FORMS!AL227="","",IFERROR(VLOOKUP(TRIM(DATOS_FORMS!AL227),ESCALAS!$A$25:$B$30,2,0),"?"))</f>
        <v/>
      </c>
      <c r="AM227" s="22" t="str">
        <f>IF(DATOS_FORMS!AM227="","",IFERROR(VLOOKUP(TRIM(DATOS_FORMS!AM227),ESCALAS!$A$35:$B$41,2,0),"?"))</f>
        <v/>
      </c>
      <c r="AN227" s="22" t="str">
        <f>IF(DATOS_FORMS!AN227="","",IFERROR(VLOOKUP(TRIM(DATOS_FORMS!AN227),ESCALAS!$A$35:$B$41,2,0),"?"))</f>
        <v/>
      </c>
      <c r="AO227" s="22" t="str">
        <f>IF(DATOS_FORMS!AO227="","",IFERROR(VLOOKUP(TRIM(DATOS_FORMS!AO227),ESCALAS!$A$35:$B$41,2,0),"?"))</f>
        <v/>
      </c>
      <c r="AP227" s="22" t="str">
        <f>IF(DATOS_FORMS!AP227="","",IFERROR(VLOOKUP(TRIM(DATOS_FORMS!AP227),ESCALAS!$A$35:$B$41,2,0),"?"))</f>
        <v/>
      </c>
      <c r="AQ227" s="22" t="str">
        <f>IF(DATOS_FORMS!AQ227="","",IFERROR(VLOOKUP(TRIM(DATOS_FORMS!AQ227),ESCALAS!$A$35:$B$41,2,0),"?"))</f>
        <v/>
      </c>
      <c r="AR227" s="22" t="str">
        <f>IF(DATOS_FORMS!AR227="","",IFERROR(VLOOKUP(TRIM(DATOS_FORMS!AR227),ESCALAS!$A$35:$B$41,2,0),"?"))</f>
        <v/>
      </c>
      <c r="AS227" s="22" t="str">
        <f>IF(DATOS_FORMS!AS227="","",IFERROR(VLOOKUP(TRIM(DATOS_FORMS!AS227),ESCALAS!$A$35:$B$41,2,0),"?"))</f>
        <v/>
      </c>
      <c r="AT227" s="22" t="str">
        <f>IF(DATOS_FORMS!AT227="","",IFERROR(VLOOKUP(TRIM(DATOS_FORMS!AT227),ESCALAS!$A$35:$B$41,2,0),"?"))</f>
        <v/>
      </c>
      <c r="AU227" s="22" t="str">
        <f>IF(DATOS_FORMS!AU227="","",IFERROR(VLOOKUP(TRIM(DATOS_FORMS!AU227),ESCALAS!$A$35:$B$41,2,0),"?"))</f>
        <v/>
      </c>
      <c r="AV227" s="22" t="str">
        <f>IF(DATOS_FORMS!AV227="","",IFERROR(VLOOKUP(TRIM(DATOS_FORMS!AV227),ESCALAS!$A$46:$B$49,2,0),"?"))</f>
        <v/>
      </c>
      <c r="AW227" s="22" t="str">
        <f>IF(DATOS_FORMS!AW227="","",IFERROR(VLOOKUP(TRIM(DATOS_FORMS!AW227),ESCALAS!$A$46:$B$49,2,0),"?"))</f>
        <v/>
      </c>
      <c r="AX227" s="22" t="str">
        <f>IF(DATOS_FORMS!AX227="","",IFERROR(VLOOKUP(TRIM(DATOS_FORMS!AX227),ESCALAS!$A$46:$B$49,2,0),"?"))</f>
        <v/>
      </c>
      <c r="AY227" s="22" t="str">
        <f>IF(DATOS_FORMS!AY227="","",IFERROR(VLOOKUP(TRIM(DATOS_FORMS!AY227),ESCALAS!$A$46:$B$49,2,0),"?"))</f>
        <v/>
      </c>
      <c r="AZ227" s="22" t="str">
        <f>IF(DATOS_FORMS!AZ227="","",IFERROR(VLOOKUP(TRIM(DATOS_FORMS!AZ227),ESCALAS!$A$46:$B$49,2,0),"?"))</f>
        <v/>
      </c>
      <c r="BA227" s="22" t="str">
        <f>IF(DATOS_FORMS!BA227="","",IFERROR(VLOOKUP(TRIM(DATOS_FORMS!BA227),ESCALAS!$A$46:$B$49,2,0),"?"))</f>
        <v/>
      </c>
      <c r="BB227" s="22" t="str">
        <f>IF(DATOS_FORMS!BB227="","",IFERROR(VLOOKUP(TRIM(DATOS_FORMS!BB227),ESCALAS!$A$46:$B$49,2,0),"?"))</f>
        <v/>
      </c>
      <c r="BC227" s="22" t="str">
        <f>IF(DATOS_FORMS!BC227="","",IFERROR(VLOOKUP(TRIM(DATOS_FORMS!BC227),ESCALAS!$A$46:$B$49,2,0),"?"))</f>
        <v/>
      </c>
      <c r="BD227" s="22" t="str">
        <f>IF(DATOS_FORMS!BD227="","",IFERROR(VLOOKUP(TRIM(DATOS_FORMS!BD227),ESCALAS!$A$46:$B$49,2,0),"?"))</f>
        <v/>
      </c>
      <c r="BE227" s="22" t="str">
        <f>IF(DATOS_FORMS!BE227="","",IFERROR(VLOOKUP(TRIM(DATOS_FORMS!BE227),ESCALAS!$A$46:$B$49,2,0),"?"))</f>
        <v/>
      </c>
      <c r="BF227" s="22" t="str">
        <f>IF(DATOS_FORMS!BF227="","",IFERROR(VLOOKUP(TRIM(DATOS_FORMS!BF227),ESCALAS!$A$46:$B$49,2,0),"?"))</f>
        <v/>
      </c>
      <c r="BG227" s="22" t="str">
        <f>IF(DATOS_FORMS!BG227="","",IFERROR(VLOOKUP(TRIM(DATOS_FORMS!BG227),ESCALAS!$A$46:$B$49,2,0),"?"))</f>
        <v/>
      </c>
      <c r="BH227" s="22" t="str">
        <f>IF(DATOS_FORMS!BH227="","",IFERROR(VLOOKUP(TRIM(DATOS_FORMS!BH227),ESCALAS!$A$46:$B$49,2,0),"?"))</f>
        <v/>
      </c>
      <c r="BI227" s="22" t="str">
        <f>IF(DATOS_FORMS!BI227="","",IFERROR(VLOOKUP(TRIM(DATOS_FORMS!BI227),ESCALAS!$A$46:$B$49,2,0),"?"))</f>
        <v/>
      </c>
      <c r="BJ227" s="22" t="str">
        <f>IF(DATOS_FORMS!BJ227="","",IFERROR(VLOOKUP(TRIM(DATOS_FORMS!BJ227),ESCALAS!$A$46:$B$49,2,0),"?"))</f>
        <v/>
      </c>
    </row>
    <row r="228" spans="1:62" x14ac:dyDescent="0.25">
      <c r="A228" s="22" t="str">
        <f>IF(DATOS_FORMS!B228="","",ROW()-1)</f>
        <v/>
      </c>
      <c r="B228" s="22" t="str">
        <f>IF(DATOS_FORMS!B228="","",IFERROR(VALUE(TRIM(DATOS_FORMS!B228)),IFERROR(VALUE(LEFT(TRIM(DATOS_FORMS!B228),FIND(" ",TRIM(DATOS_FORMS!B228)&amp;" ")-1)),"?")))</f>
        <v/>
      </c>
      <c r="C228" s="22" t="str">
        <f>IF(DATOS_FORMS!C228="","",IFERROR(VLOOKUP(TRIM(DATOS_FORMS!C228),ESCALAS!$A$54:$B$55,2,0),"?"))</f>
        <v/>
      </c>
      <c r="D228" s="22" t="str">
        <f>IF(DATOS_FORMS!D228="","",IFERROR(VLOOKUP(TRIM(DATOS_FORMS!D228),ESCALAS!$A$67:$B$68,2,0),"?"))</f>
        <v/>
      </c>
      <c r="E228" s="23" t="str">
        <f>IF(DATOS_FORMS!E228="","",DATOS_FORMS!E228)</f>
        <v/>
      </c>
      <c r="F228" s="23" t="str">
        <f>IF(DATOS_FORMS!F228="","",DATOS_FORMS!F228)</f>
        <v/>
      </c>
      <c r="G228" s="22" t="str">
        <f>IF(DATOS_FORMS!G228="","",IFERROR(VLOOKUP(TRIM(DATOS_FORMS!G228),ESCALAS!$A$60:$B$62,2,0),"?"))</f>
        <v/>
      </c>
      <c r="H228" s="23" t="str">
        <f>IF(DATOS_FORMS!H228="","",DATOS_FORMS!H228)</f>
        <v/>
      </c>
      <c r="I228" s="22" t="str">
        <f>IF(DATOS_FORMS!I228="","",IFERROR(VLOOKUP(TRIM(DATOS_FORMS!I228),ESCALAS!$A$60:$B$62,2,0),"?"))</f>
        <v/>
      </c>
      <c r="J228" s="22" t="str">
        <f>IF(DATOS_FORMS!J228="","",IFERROR(VLOOKUP(TRIM(DATOS_FORMS!J228),ESCALAS!$A$73:$B$86,2,0),7))</f>
        <v/>
      </c>
      <c r="K228" s="22" t="str">
        <f>IF(DATOS_FORMS!K228="","",IFERROR(VLOOKUP(TRIM(DATOS_FORMS!K228),ESCALAS!$A$6:$B$12,2,0),"?"))</f>
        <v/>
      </c>
      <c r="L228" s="22" t="str">
        <f>IF(DATOS_FORMS!L228="","",IFERROR(VLOOKUP(TRIM(DATOS_FORMS!L228),ESCALAS!$A$6:$B$12,2,0),"?"))</f>
        <v/>
      </c>
      <c r="M228" s="22" t="str">
        <f>IF(DATOS_FORMS!M228="","",IFERROR(VLOOKUP(TRIM(DATOS_FORMS!M228),ESCALAS!$A$6:$B$12,2,0),"?"))</f>
        <v/>
      </c>
      <c r="N228" s="22" t="str">
        <f>IF(DATOS_FORMS!N228="","",IFERROR(VLOOKUP(TRIM(DATOS_FORMS!N228),ESCALAS!$A$6:$B$12,2,0),"?"))</f>
        <v/>
      </c>
      <c r="O228" s="22" t="str">
        <f>IF(DATOS_FORMS!O228="","",IFERROR(VLOOKUP(TRIM(DATOS_FORMS!O228),ESCALAS!$A$6:$B$12,2,0),"?"))</f>
        <v/>
      </c>
      <c r="P228" s="22" t="str">
        <f>IF(DATOS_FORMS!P228="","",IFERROR(VLOOKUP(TRIM(DATOS_FORMS!P228),ESCALAS!$A$6:$B$12,2,0),"?"))</f>
        <v/>
      </c>
      <c r="Q228" s="22" t="str">
        <f>IF(DATOS_FORMS!Q228="","",IFERROR(VLOOKUP(TRIM(DATOS_FORMS!Q228),ESCALAS!$A$6:$B$12,2,0),"?"))</f>
        <v/>
      </c>
      <c r="R228" s="22" t="str">
        <f>IF(DATOS_FORMS!R228="","",IFERROR(VLOOKUP(TRIM(DATOS_FORMS!R228),ESCALAS!$A$6:$B$12,2,0),"?"))</f>
        <v/>
      </c>
      <c r="S228" s="22" t="str">
        <f>IF(DATOS_FORMS!S228="","",IFERROR(VLOOKUP(TRIM(DATOS_FORMS!S228),ESCALAS!$A$6:$B$12,2,0),"?"))</f>
        <v/>
      </c>
      <c r="T228" s="22" t="str">
        <f>IF(DATOS_FORMS!T228="","",IFERROR(VLOOKUP(TRIM(DATOS_FORMS!T228),ESCALAS!$A$6:$B$12,2,0),"?"))</f>
        <v/>
      </c>
      <c r="U228" s="22" t="str">
        <f>IF(DATOS_FORMS!U228="","",IFERROR(VLOOKUP(TRIM(DATOS_FORMS!U228),ESCALAS!$A$17:$B$20,2,0),"?"))</f>
        <v/>
      </c>
      <c r="V228" s="22" t="str">
        <f>IF(DATOS_FORMS!V228="","",IFERROR(VLOOKUP(TRIM(DATOS_FORMS!V228),ESCALAS!$A$17:$B$20,2,0),"?"))</f>
        <v/>
      </c>
      <c r="W228" s="22" t="str">
        <f>IF(DATOS_FORMS!W228="","",IFERROR(VLOOKUP(TRIM(DATOS_FORMS!W228),ESCALAS!$A$17:$B$20,2,0),"?"))</f>
        <v/>
      </c>
      <c r="X228" s="22" t="str">
        <f>IF(DATOS_FORMS!X228="","",IFERROR(VLOOKUP(TRIM(DATOS_FORMS!X228),ESCALAS!$A$17:$B$20,2,0),"?"))</f>
        <v/>
      </c>
      <c r="Y228" s="22" t="str">
        <f>IF(DATOS_FORMS!Y228="","",IFERROR(VLOOKUP(TRIM(DATOS_FORMS!Y228),ESCALAS!$A$17:$B$20,2,0),"?"))</f>
        <v/>
      </c>
      <c r="Z228" s="22" t="str">
        <f>IF(DATOS_FORMS!Z228="","",IFERROR(VLOOKUP(TRIM(DATOS_FORMS!Z228),ESCALAS!$A$17:$B$20,2,0),"?"))</f>
        <v/>
      </c>
      <c r="AA228" s="22" t="str">
        <f>IF(DATOS_FORMS!AA228="","",IFERROR(VLOOKUP(TRIM(DATOS_FORMS!AA228),ESCALAS!$A$17:$B$20,2,0),"?"))</f>
        <v/>
      </c>
      <c r="AB228" s="22" t="str">
        <f>IF(DATOS_FORMS!AB228="","",IFERROR(VLOOKUP(TRIM(DATOS_FORMS!AB228),ESCALAS!$A$17:$B$20,2,0),"?"))</f>
        <v/>
      </c>
      <c r="AC228" s="22" t="str">
        <f>IF(DATOS_FORMS!AC228="","",IFERROR(VLOOKUP(TRIM(DATOS_FORMS!AC228),ESCALAS!$A$25:$B$30,2,0),"?"))</f>
        <v/>
      </c>
      <c r="AD228" s="22" t="str">
        <f>IF(DATOS_FORMS!AD228="","",IFERROR(VLOOKUP(TRIM(DATOS_FORMS!AD228),ESCALAS!$A$25:$B$30,2,0),"?"))</f>
        <v/>
      </c>
      <c r="AE228" s="22" t="str">
        <f>IF(DATOS_FORMS!AE228="","",IFERROR(VLOOKUP(TRIM(DATOS_FORMS!AE228),ESCALAS!$A$25:$B$30,2,0),"?"))</f>
        <v/>
      </c>
      <c r="AF228" s="22" t="str">
        <f>IF(DATOS_FORMS!AF228="","",IFERROR(VLOOKUP(TRIM(DATOS_FORMS!AF228),ESCALAS!$A$25:$B$30,2,0),"?"))</f>
        <v/>
      </c>
      <c r="AG228" s="22" t="str">
        <f>IF(DATOS_FORMS!AG228="","",IFERROR(VLOOKUP(TRIM(DATOS_FORMS!AG228),ESCALAS!$A$25:$B$30,2,0),"?"))</f>
        <v/>
      </c>
      <c r="AH228" s="22" t="str">
        <f>IF(DATOS_FORMS!AH228="","",IFERROR(VLOOKUP(TRIM(DATOS_FORMS!AH228),ESCALAS!$A$25:$B$30,2,0),"?"))</f>
        <v/>
      </c>
      <c r="AI228" s="22" t="str">
        <f>IF(DATOS_FORMS!AI228="","",IFERROR(VLOOKUP(TRIM(DATOS_FORMS!AI228),ESCALAS!$A$25:$B$30,2,0),"?"))</f>
        <v/>
      </c>
      <c r="AJ228" s="22" t="str">
        <f>IF(DATOS_FORMS!AJ228="","",IFERROR(VLOOKUP(TRIM(DATOS_FORMS!AJ228),ESCALAS!$A$25:$B$30,2,0),"?"))</f>
        <v/>
      </c>
      <c r="AK228" s="22" t="str">
        <f>IF(DATOS_FORMS!AK228="","",IFERROR(VLOOKUP(TRIM(DATOS_FORMS!AK228),ESCALAS!$A$25:$B$30,2,0),"?"))</f>
        <v/>
      </c>
      <c r="AL228" s="22" t="str">
        <f>IF(DATOS_FORMS!AL228="","",IFERROR(VLOOKUP(TRIM(DATOS_FORMS!AL228),ESCALAS!$A$25:$B$30,2,0),"?"))</f>
        <v/>
      </c>
      <c r="AM228" s="22" t="str">
        <f>IF(DATOS_FORMS!AM228="","",IFERROR(VLOOKUP(TRIM(DATOS_FORMS!AM228),ESCALAS!$A$35:$B$41,2,0),"?"))</f>
        <v/>
      </c>
      <c r="AN228" s="22" t="str">
        <f>IF(DATOS_FORMS!AN228="","",IFERROR(VLOOKUP(TRIM(DATOS_FORMS!AN228),ESCALAS!$A$35:$B$41,2,0),"?"))</f>
        <v/>
      </c>
      <c r="AO228" s="22" t="str">
        <f>IF(DATOS_FORMS!AO228="","",IFERROR(VLOOKUP(TRIM(DATOS_FORMS!AO228),ESCALAS!$A$35:$B$41,2,0),"?"))</f>
        <v/>
      </c>
      <c r="AP228" s="22" t="str">
        <f>IF(DATOS_FORMS!AP228="","",IFERROR(VLOOKUP(TRIM(DATOS_FORMS!AP228),ESCALAS!$A$35:$B$41,2,0),"?"))</f>
        <v/>
      </c>
      <c r="AQ228" s="22" t="str">
        <f>IF(DATOS_FORMS!AQ228="","",IFERROR(VLOOKUP(TRIM(DATOS_FORMS!AQ228),ESCALAS!$A$35:$B$41,2,0),"?"))</f>
        <v/>
      </c>
      <c r="AR228" s="22" t="str">
        <f>IF(DATOS_FORMS!AR228="","",IFERROR(VLOOKUP(TRIM(DATOS_FORMS!AR228),ESCALAS!$A$35:$B$41,2,0),"?"))</f>
        <v/>
      </c>
      <c r="AS228" s="22" t="str">
        <f>IF(DATOS_FORMS!AS228="","",IFERROR(VLOOKUP(TRIM(DATOS_FORMS!AS228),ESCALAS!$A$35:$B$41,2,0),"?"))</f>
        <v/>
      </c>
      <c r="AT228" s="22" t="str">
        <f>IF(DATOS_FORMS!AT228="","",IFERROR(VLOOKUP(TRIM(DATOS_FORMS!AT228),ESCALAS!$A$35:$B$41,2,0),"?"))</f>
        <v/>
      </c>
      <c r="AU228" s="22" t="str">
        <f>IF(DATOS_FORMS!AU228="","",IFERROR(VLOOKUP(TRIM(DATOS_FORMS!AU228),ESCALAS!$A$35:$B$41,2,0),"?"))</f>
        <v/>
      </c>
      <c r="AV228" s="22" t="str">
        <f>IF(DATOS_FORMS!AV228="","",IFERROR(VLOOKUP(TRIM(DATOS_FORMS!AV228),ESCALAS!$A$46:$B$49,2,0),"?"))</f>
        <v/>
      </c>
      <c r="AW228" s="22" t="str">
        <f>IF(DATOS_FORMS!AW228="","",IFERROR(VLOOKUP(TRIM(DATOS_FORMS!AW228),ESCALAS!$A$46:$B$49,2,0),"?"))</f>
        <v/>
      </c>
      <c r="AX228" s="22" t="str">
        <f>IF(DATOS_FORMS!AX228="","",IFERROR(VLOOKUP(TRIM(DATOS_FORMS!AX228),ESCALAS!$A$46:$B$49,2,0),"?"))</f>
        <v/>
      </c>
      <c r="AY228" s="22" t="str">
        <f>IF(DATOS_FORMS!AY228="","",IFERROR(VLOOKUP(TRIM(DATOS_FORMS!AY228),ESCALAS!$A$46:$B$49,2,0),"?"))</f>
        <v/>
      </c>
      <c r="AZ228" s="22" t="str">
        <f>IF(DATOS_FORMS!AZ228="","",IFERROR(VLOOKUP(TRIM(DATOS_FORMS!AZ228),ESCALAS!$A$46:$B$49,2,0),"?"))</f>
        <v/>
      </c>
      <c r="BA228" s="22" t="str">
        <f>IF(DATOS_FORMS!BA228="","",IFERROR(VLOOKUP(TRIM(DATOS_FORMS!BA228),ESCALAS!$A$46:$B$49,2,0),"?"))</f>
        <v/>
      </c>
      <c r="BB228" s="22" t="str">
        <f>IF(DATOS_FORMS!BB228="","",IFERROR(VLOOKUP(TRIM(DATOS_FORMS!BB228),ESCALAS!$A$46:$B$49,2,0),"?"))</f>
        <v/>
      </c>
      <c r="BC228" s="22" t="str">
        <f>IF(DATOS_FORMS!BC228="","",IFERROR(VLOOKUP(TRIM(DATOS_FORMS!BC228),ESCALAS!$A$46:$B$49,2,0),"?"))</f>
        <v/>
      </c>
      <c r="BD228" s="22" t="str">
        <f>IF(DATOS_FORMS!BD228="","",IFERROR(VLOOKUP(TRIM(DATOS_FORMS!BD228),ESCALAS!$A$46:$B$49,2,0),"?"))</f>
        <v/>
      </c>
      <c r="BE228" s="22" t="str">
        <f>IF(DATOS_FORMS!BE228="","",IFERROR(VLOOKUP(TRIM(DATOS_FORMS!BE228),ESCALAS!$A$46:$B$49,2,0),"?"))</f>
        <v/>
      </c>
      <c r="BF228" s="22" t="str">
        <f>IF(DATOS_FORMS!BF228="","",IFERROR(VLOOKUP(TRIM(DATOS_FORMS!BF228),ESCALAS!$A$46:$B$49,2,0),"?"))</f>
        <v/>
      </c>
      <c r="BG228" s="22" t="str">
        <f>IF(DATOS_FORMS!BG228="","",IFERROR(VLOOKUP(TRIM(DATOS_FORMS!BG228),ESCALAS!$A$46:$B$49,2,0),"?"))</f>
        <v/>
      </c>
      <c r="BH228" s="22" t="str">
        <f>IF(DATOS_FORMS!BH228="","",IFERROR(VLOOKUP(TRIM(DATOS_FORMS!BH228),ESCALAS!$A$46:$B$49,2,0),"?"))</f>
        <v/>
      </c>
      <c r="BI228" s="22" t="str">
        <f>IF(DATOS_FORMS!BI228="","",IFERROR(VLOOKUP(TRIM(DATOS_FORMS!BI228),ESCALAS!$A$46:$B$49,2,0),"?"))</f>
        <v/>
      </c>
      <c r="BJ228" s="22" t="str">
        <f>IF(DATOS_FORMS!BJ228="","",IFERROR(VLOOKUP(TRIM(DATOS_FORMS!BJ228),ESCALAS!$A$46:$B$49,2,0),"?"))</f>
        <v/>
      </c>
    </row>
    <row r="229" spans="1:62" x14ac:dyDescent="0.25">
      <c r="A229" s="22" t="str">
        <f>IF(DATOS_FORMS!B229="","",ROW()-1)</f>
        <v/>
      </c>
      <c r="B229" s="22" t="str">
        <f>IF(DATOS_FORMS!B229="","",IFERROR(VALUE(TRIM(DATOS_FORMS!B229)),IFERROR(VALUE(LEFT(TRIM(DATOS_FORMS!B229),FIND(" ",TRIM(DATOS_FORMS!B229)&amp;" ")-1)),"?")))</f>
        <v/>
      </c>
      <c r="C229" s="22" t="str">
        <f>IF(DATOS_FORMS!C229="","",IFERROR(VLOOKUP(TRIM(DATOS_FORMS!C229),ESCALAS!$A$54:$B$55,2,0),"?"))</f>
        <v/>
      </c>
      <c r="D229" s="22" t="str">
        <f>IF(DATOS_FORMS!D229="","",IFERROR(VLOOKUP(TRIM(DATOS_FORMS!D229),ESCALAS!$A$67:$B$68,2,0),"?"))</f>
        <v/>
      </c>
      <c r="E229" s="23" t="str">
        <f>IF(DATOS_FORMS!E229="","",DATOS_FORMS!E229)</f>
        <v/>
      </c>
      <c r="F229" s="23" t="str">
        <f>IF(DATOS_FORMS!F229="","",DATOS_FORMS!F229)</f>
        <v/>
      </c>
      <c r="G229" s="22" t="str">
        <f>IF(DATOS_FORMS!G229="","",IFERROR(VLOOKUP(TRIM(DATOS_FORMS!G229),ESCALAS!$A$60:$B$62,2,0),"?"))</f>
        <v/>
      </c>
      <c r="H229" s="23" t="str">
        <f>IF(DATOS_FORMS!H229="","",DATOS_FORMS!H229)</f>
        <v/>
      </c>
      <c r="I229" s="22" t="str">
        <f>IF(DATOS_FORMS!I229="","",IFERROR(VLOOKUP(TRIM(DATOS_FORMS!I229),ESCALAS!$A$60:$B$62,2,0),"?"))</f>
        <v/>
      </c>
      <c r="J229" s="22" t="str">
        <f>IF(DATOS_FORMS!J229="","",IFERROR(VLOOKUP(TRIM(DATOS_FORMS!J229),ESCALAS!$A$73:$B$86,2,0),7))</f>
        <v/>
      </c>
      <c r="K229" s="22" t="str">
        <f>IF(DATOS_FORMS!K229="","",IFERROR(VLOOKUP(TRIM(DATOS_FORMS!K229),ESCALAS!$A$6:$B$12,2,0),"?"))</f>
        <v/>
      </c>
      <c r="L229" s="22" t="str">
        <f>IF(DATOS_FORMS!L229="","",IFERROR(VLOOKUP(TRIM(DATOS_FORMS!L229),ESCALAS!$A$6:$B$12,2,0),"?"))</f>
        <v/>
      </c>
      <c r="M229" s="22" t="str">
        <f>IF(DATOS_FORMS!M229="","",IFERROR(VLOOKUP(TRIM(DATOS_FORMS!M229),ESCALAS!$A$6:$B$12,2,0),"?"))</f>
        <v/>
      </c>
      <c r="N229" s="22" t="str">
        <f>IF(DATOS_FORMS!N229="","",IFERROR(VLOOKUP(TRIM(DATOS_FORMS!N229),ESCALAS!$A$6:$B$12,2,0),"?"))</f>
        <v/>
      </c>
      <c r="O229" s="22" t="str">
        <f>IF(DATOS_FORMS!O229="","",IFERROR(VLOOKUP(TRIM(DATOS_FORMS!O229),ESCALAS!$A$6:$B$12,2,0),"?"))</f>
        <v/>
      </c>
      <c r="P229" s="22" t="str">
        <f>IF(DATOS_FORMS!P229="","",IFERROR(VLOOKUP(TRIM(DATOS_FORMS!P229),ESCALAS!$A$6:$B$12,2,0),"?"))</f>
        <v/>
      </c>
      <c r="Q229" s="22" t="str">
        <f>IF(DATOS_FORMS!Q229="","",IFERROR(VLOOKUP(TRIM(DATOS_FORMS!Q229),ESCALAS!$A$6:$B$12,2,0),"?"))</f>
        <v/>
      </c>
      <c r="R229" s="22" t="str">
        <f>IF(DATOS_FORMS!R229="","",IFERROR(VLOOKUP(TRIM(DATOS_FORMS!R229),ESCALAS!$A$6:$B$12,2,0),"?"))</f>
        <v/>
      </c>
      <c r="S229" s="22" t="str">
        <f>IF(DATOS_FORMS!S229="","",IFERROR(VLOOKUP(TRIM(DATOS_FORMS!S229),ESCALAS!$A$6:$B$12,2,0),"?"))</f>
        <v/>
      </c>
      <c r="T229" s="22" t="str">
        <f>IF(DATOS_FORMS!T229="","",IFERROR(VLOOKUP(TRIM(DATOS_FORMS!T229),ESCALAS!$A$6:$B$12,2,0),"?"))</f>
        <v/>
      </c>
      <c r="U229" s="22" t="str">
        <f>IF(DATOS_FORMS!U229="","",IFERROR(VLOOKUP(TRIM(DATOS_FORMS!U229),ESCALAS!$A$17:$B$20,2,0),"?"))</f>
        <v/>
      </c>
      <c r="V229" s="22" t="str">
        <f>IF(DATOS_FORMS!V229="","",IFERROR(VLOOKUP(TRIM(DATOS_FORMS!V229),ESCALAS!$A$17:$B$20,2,0),"?"))</f>
        <v/>
      </c>
      <c r="W229" s="22" t="str">
        <f>IF(DATOS_FORMS!W229="","",IFERROR(VLOOKUP(TRIM(DATOS_FORMS!W229),ESCALAS!$A$17:$B$20,2,0),"?"))</f>
        <v/>
      </c>
      <c r="X229" s="22" t="str">
        <f>IF(DATOS_FORMS!X229="","",IFERROR(VLOOKUP(TRIM(DATOS_FORMS!X229),ESCALAS!$A$17:$B$20,2,0),"?"))</f>
        <v/>
      </c>
      <c r="Y229" s="22" t="str">
        <f>IF(DATOS_FORMS!Y229="","",IFERROR(VLOOKUP(TRIM(DATOS_FORMS!Y229),ESCALAS!$A$17:$B$20,2,0),"?"))</f>
        <v/>
      </c>
      <c r="Z229" s="22" t="str">
        <f>IF(DATOS_FORMS!Z229="","",IFERROR(VLOOKUP(TRIM(DATOS_FORMS!Z229),ESCALAS!$A$17:$B$20,2,0),"?"))</f>
        <v/>
      </c>
      <c r="AA229" s="22" t="str">
        <f>IF(DATOS_FORMS!AA229="","",IFERROR(VLOOKUP(TRIM(DATOS_FORMS!AA229),ESCALAS!$A$17:$B$20,2,0),"?"))</f>
        <v/>
      </c>
      <c r="AB229" s="22" t="str">
        <f>IF(DATOS_FORMS!AB229="","",IFERROR(VLOOKUP(TRIM(DATOS_FORMS!AB229),ESCALAS!$A$17:$B$20,2,0),"?"))</f>
        <v/>
      </c>
      <c r="AC229" s="22" t="str">
        <f>IF(DATOS_FORMS!AC229="","",IFERROR(VLOOKUP(TRIM(DATOS_FORMS!AC229),ESCALAS!$A$25:$B$30,2,0),"?"))</f>
        <v/>
      </c>
      <c r="AD229" s="22" t="str">
        <f>IF(DATOS_FORMS!AD229="","",IFERROR(VLOOKUP(TRIM(DATOS_FORMS!AD229),ESCALAS!$A$25:$B$30,2,0),"?"))</f>
        <v/>
      </c>
      <c r="AE229" s="22" t="str">
        <f>IF(DATOS_FORMS!AE229="","",IFERROR(VLOOKUP(TRIM(DATOS_FORMS!AE229),ESCALAS!$A$25:$B$30,2,0),"?"))</f>
        <v/>
      </c>
      <c r="AF229" s="22" t="str">
        <f>IF(DATOS_FORMS!AF229="","",IFERROR(VLOOKUP(TRIM(DATOS_FORMS!AF229),ESCALAS!$A$25:$B$30,2,0),"?"))</f>
        <v/>
      </c>
      <c r="AG229" s="22" t="str">
        <f>IF(DATOS_FORMS!AG229="","",IFERROR(VLOOKUP(TRIM(DATOS_FORMS!AG229),ESCALAS!$A$25:$B$30,2,0),"?"))</f>
        <v/>
      </c>
      <c r="AH229" s="22" t="str">
        <f>IF(DATOS_FORMS!AH229="","",IFERROR(VLOOKUP(TRIM(DATOS_FORMS!AH229),ESCALAS!$A$25:$B$30,2,0),"?"))</f>
        <v/>
      </c>
      <c r="AI229" s="22" t="str">
        <f>IF(DATOS_FORMS!AI229="","",IFERROR(VLOOKUP(TRIM(DATOS_FORMS!AI229),ESCALAS!$A$25:$B$30,2,0),"?"))</f>
        <v/>
      </c>
      <c r="AJ229" s="22" t="str">
        <f>IF(DATOS_FORMS!AJ229="","",IFERROR(VLOOKUP(TRIM(DATOS_FORMS!AJ229),ESCALAS!$A$25:$B$30,2,0),"?"))</f>
        <v/>
      </c>
      <c r="AK229" s="22" t="str">
        <f>IF(DATOS_FORMS!AK229="","",IFERROR(VLOOKUP(TRIM(DATOS_FORMS!AK229),ESCALAS!$A$25:$B$30,2,0),"?"))</f>
        <v/>
      </c>
      <c r="AL229" s="22" t="str">
        <f>IF(DATOS_FORMS!AL229="","",IFERROR(VLOOKUP(TRIM(DATOS_FORMS!AL229),ESCALAS!$A$25:$B$30,2,0),"?"))</f>
        <v/>
      </c>
      <c r="AM229" s="22" t="str">
        <f>IF(DATOS_FORMS!AM229="","",IFERROR(VLOOKUP(TRIM(DATOS_FORMS!AM229),ESCALAS!$A$35:$B$41,2,0),"?"))</f>
        <v/>
      </c>
      <c r="AN229" s="22" t="str">
        <f>IF(DATOS_FORMS!AN229="","",IFERROR(VLOOKUP(TRIM(DATOS_FORMS!AN229),ESCALAS!$A$35:$B$41,2,0),"?"))</f>
        <v/>
      </c>
      <c r="AO229" s="22" t="str">
        <f>IF(DATOS_FORMS!AO229="","",IFERROR(VLOOKUP(TRIM(DATOS_FORMS!AO229),ESCALAS!$A$35:$B$41,2,0),"?"))</f>
        <v/>
      </c>
      <c r="AP229" s="22" t="str">
        <f>IF(DATOS_FORMS!AP229="","",IFERROR(VLOOKUP(TRIM(DATOS_FORMS!AP229),ESCALAS!$A$35:$B$41,2,0),"?"))</f>
        <v/>
      </c>
      <c r="AQ229" s="22" t="str">
        <f>IF(DATOS_FORMS!AQ229="","",IFERROR(VLOOKUP(TRIM(DATOS_FORMS!AQ229),ESCALAS!$A$35:$B$41,2,0),"?"))</f>
        <v/>
      </c>
      <c r="AR229" s="22" t="str">
        <f>IF(DATOS_FORMS!AR229="","",IFERROR(VLOOKUP(TRIM(DATOS_FORMS!AR229),ESCALAS!$A$35:$B$41,2,0),"?"))</f>
        <v/>
      </c>
      <c r="AS229" s="22" t="str">
        <f>IF(DATOS_FORMS!AS229="","",IFERROR(VLOOKUP(TRIM(DATOS_FORMS!AS229),ESCALAS!$A$35:$B$41,2,0),"?"))</f>
        <v/>
      </c>
      <c r="AT229" s="22" t="str">
        <f>IF(DATOS_FORMS!AT229="","",IFERROR(VLOOKUP(TRIM(DATOS_FORMS!AT229),ESCALAS!$A$35:$B$41,2,0),"?"))</f>
        <v/>
      </c>
      <c r="AU229" s="22" t="str">
        <f>IF(DATOS_FORMS!AU229="","",IFERROR(VLOOKUP(TRIM(DATOS_FORMS!AU229),ESCALAS!$A$35:$B$41,2,0),"?"))</f>
        <v/>
      </c>
      <c r="AV229" s="22" t="str">
        <f>IF(DATOS_FORMS!AV229="","",IFERROR(VLOOKUP(TRIM(DATOS_FORMS!AV229),ESCALAS!$A$46:$B$49,2,0),"?"))</f>
        <v/>
      </c>
      <c r="AW229" s="22" t="str">
        <f>IF(DATOS_FORMS!AW229="","",IFERROR(VLOOKUP(TRIM(DATOS_FORMS!AW229),ESCALAS!$A$46:$B$49,2,0),"?"))</f>
        <v/>
      </c>
      <c r="AX229" s="22" t="str">
        <f>IF(DATOS_FORMS!AX229="","",IFERROR(VLOOKUP(TRIM(DATOS_FORMS!AX229),ESCALAS!$A$46:$B$49,2,0),"?"))</f>
        <v/>
      </c>
      <c r="AY229" s="22" t="str">
        <f>IF(DATOS_FORMS!AY229="","",IFERROR(VLOOKUP(TRIM(DATOS_FORMS!AY229),ESCALAS!$A$46:$B$49,2,0),"?"))</f>
        <v/>
      </c>
      <c r="AZ229" s="22" t="str">
        <f>IF(DATOS_FORMS!AZ229="","",IFERROR(VLOOKUP(TRIM(DATOS_FORMS!AZ229),ESCALAS!$A$46:$B$49,2,0),"?"))</f>
        <v/>
      </c>
      <c r="BA229" s="22" t="str">
        <f>IF(DATOS_FORMS!BA229="","",IFERROR(VLOOKUP(TRIM(DATOS_FORMS!BA229),ESCALAS!$A$46:$B$49,2,0),"?"))</f>
        <v/>
      </c>
      <c r="BB229" s="22" t="str">
        <f>IF(DATOS_FORMS!BB229="","",IFERROR(VLOOKUP(TRIM(DATOS_FORMS!BB229),ESCALAS!$A$46:$B$49,2,0),"?"))</f>
        <v/>
      </c>
      <c r="BC229" s="22" t="str">
        <f>IF(DATOS_FORMS!BC229="","",IFERROR(VLOOKUP(TRIM(DATOS_FORMS!BC229),ESCALAS!$A$46:$B$49,2,0),"?"))</f>
        <v/>
      </c>
      <c r="BD229" s="22" t="str">
        <f>IF(DATOS_FORMS!BD229="","",IFERROR(VLOOKUP(TRIM(DATOS_FORMS!BD229),ESCALAS!$A$46:$B$49,2,0),"?"))</f>
        <v/>
      </c>
      <c r="BE229" s="22" t="str">
        <f>IF(DATOS_FORMS!BE229="","",IFERROR(VLOOKUP(TRIM(DATOS_FORMS!BE229),ESCALAS!$A$46:$B$49,2,0),"?"))</f>
        <v/>
      </c>
      <c r="BF229" s="22" t="str">
        <f>IF(DATOS_FORMS!BF229="","",IFERROR(VLOOKUP(TRIM(DATOS_FORMS!BF229),ESCALAS!$A$46:$B$49,2,0),"?"))</f>
        <v/>
      </c>
      <c r="BG229" s="22" t="str">
        <f>IF(DATOS_FORMS!BG229="","",IFERROR(VLOOKUP(TRIM(DATOS_FORMS!BG229),ESCALAS!$A$46:$B$49,2,0),"?"))</f>
        <v/>
      </c>
      <c r="BH229" s="22" t="str">
        <f>IF(DATOS_FORMS!BH229="","",IFERROR(VLOOKUP(TRIM(DATOS_FORMS!BH229),ESCALAS!$A$46:$B$49,2,0),"?"))</f>
        <v/>
      </c>
      <c r="BI229" s="22" t="str">
        <f>IF(DATOS_FORMS!BI229="","",IFERROR(VLOOKUP(TRIM(DATOS_FORMS!BI229),ESCALAS!$A$46:$B$49,2,0),"?"))</f>
        <v/>
      </c>
      <c r="BJ229" s="22" t="str">
        <f>IF(DATOS_FORMS!BJ229="","",IFERROR(VLOOKUP(TRIM(DATOS_FORMS!BJ229),ESCALAS!$A$46:$B$49,2,0),"?"))</f>
        <v/>
      </c>
    </row>
    <row r="230" spans="1:62" x14ac:dyDescent="0.25">
      <c r="A230" s="22" t="str">
        <f>IF(DATOS_FORMS!B230="","",ROW()-1)</f>
        <v/>
      </c>
      <c r="B230" s="22" t="str">
        <f>IF(DATOS_FORMS!B230="","",IFERROR(VALUE(TRIM(DATOS_FORMS!B230)),IFERROR(VALUE(LEFT(TRIM(DATOS_FORMS!B230),FIND(" ",TRIM(DATOS_FORMS!B230)&amp;" ")-1)),"?")))</f>
        <v/>
      </c>
      <c r="C230" s="22" t="str">
        <f>IF(DATOS_FORMS!C230="","",IFERROR(VLOOKUP(TRIM(DATOS_FORMS!C230),ESCALAS!$A$54:$B$55,2,0),"?"))</f>
        <v/>
      </c>
      <c r="D230" s="22" t="str">
        <f>IF(DATOS_FORMS!D230="","",IFERROR(VLOOKUP(TRIM(DATOS_FORMS!D230),ESCALAS!$A$67:$B$68,2,0),"?"))</f>
        <v/>
      </c>
      <c r="E230" s="23" t="str">
        <f>IF(DATOS_FORMS!E230="","",DATOS_FORMS!E230)</f>
        <v/>
      </c>
      <c r="F230" s="23" t="str">
        <f>IF(DATOS_FORMS!F230="","",DATOS_FORMS!F230)</f>
        <v/>
      </c>
      <c r="G230" s="22" t="str">
        <f>IF(DATOS_FORMS!G230="","",IFERROR(VLOOKUP(TRIM(DATOS_FORMS!G230),ESCALAS!$A$60:$B$62,2,0),"?"))</f>
        <v/>
      </c>
      <c r="H230" s="23" t="str">
        <f>IF(DATOS_FORMS!H230="","",DATOS_FORMS!H230)</f>
        <v/>
      </c>
      <c r="I230" s="22" t="str">
        <f>IF(DATOS_FORMS!I230="","",IFERROR(VLOOKUP(TRIM(DATOS_FORMS!I230),ESCALAS!$A$60:$B$62,2,0),"?"))</f>
        <v/>
      </c>
      <c r="J230" s="22" t="str">
        <f>IF(DATOS_FORMS!J230="","",IFERROR(VLOOKUP(TRIM(DATOS_FORMS!J230),ESCALAS!$A$73:$B$86,2,0),7))</f>
        <v/>
      </c>
      <c r="K230" s="22" t="str">
        <f>IF(DATOS_FORMS!K230="","",IFERROR(VLOOKUP(TRIM(DATOS_FORMS!K230),ESCALAS!$A$6:$B$12,2,0),"?"))</f>
        <v/>
      </c>
      <c r="L230" s="22" t="str">
        <f>IF(DATOS_FORMS!L230="","",IFERROR(VLOOKUP(TRIM(DATOS_FORMS!L230),ESCALAS!$A$6:$B$12,2,0),"?"))</f>
        <v/>
      </c>
      <c r="M230" s="22" t="str">
        <f>IF(DATOS_FORMS!M230="","",IFERROR(VLOOKUP(TRIM(DATOS_FORMS!M230),ESCALAS!$A$6:$B$12,2,0),"?"))</f>
        <v/>
      </c>
      <c r="N230" s="22" t="str">
        <f>IF(DATOS_FORMS!N230="","",IFERROR(VLOOKUP(TRIM(DATOS_FORMS!N230),ESCALAS!$A$6:$B$12,2,0),"?"))</f>
        <v/>
      </c>
      <c r="O230" s="22" t="str">
        <f>IF(DATOS_FORMS!O230="","",IFERROR(VLOOKUP(TRIM(DATOS_FORMS!O230),ESCALAS!$A$6:$B$12,2,0),"?"))</f>
        <v/>
      </c>
      <c r="P230" s="22" t="str">
        <f>IF(DATOS_FORMS!P230="","",IFERROR(VLOOKUP(TRIM(DATOS_FORMS!P230),ESCALAS!$A$6:$B$12,2,0),"?"))</f>
        <v/>
      </c>
      <c r="Q230" s="22" t="str">
        <f>IF(DATOS_FORMS!Q230="","",IFERROR(VLOOKUP(TRIM(DATOS_FORMS!Q230),ESCALAS!$A$6:$B$12,2,0),"?"))</f>
        <v/>
      </c>
      <c r="R230" s="22" t="str">
        <f>IF(DATOS_FORMS!R230="","",IFERROR(VLOOKUP(TRIM(DATOS_FORMS!R230),ESCALAS!$A$6:$B$12,2,0),"?"))</f>
        <v/>
      </c>
      <c r="S230" s="22" t="str">
        <f>IF(DATOS_FORMS!S230="","",IFERROR(VLOOKUP(TRIM(DATOS_FORMS!S230),ESCALAS!$A$6:$B$12,2,0),"?"))</f>
        <v/>
      </c>
      <c r="T230" s="22" t="str">
        <f>IF(DATOS_FORMS!T230="","",IFERROR(VLOOKUP(TRIM(DATOS_FORMS!T230),ESCALAS!$A$6:$B$12,2,0),"?"))</f>
        <v/>
      </c>
      <c r="U230" s="22" t="str">
        <f>IF(DATOS_FORMS!U230="","",IFERROR(VLOOKUP(TRIM(DATOS_FORMS!U230),ESCALAS!$A$17:$B$20,2,0),"?"))</f>
        <v/>
      </c>
      <c r="V230" s="22" t="str">
        <f>IF(DATOS_FORMS!V230="","",IFERROR(VLOOKUP(TRIM(DATOS_FORMS!V230),ESCALAS!$A$17:$B$20,2,0),"?"))</f>
        <v/>
      </c>
      <c r="W230" s="22" t="str">
        <f>IF(DATOS_FORMS!W230="","",IFERROR(VLOOKUP(TRIM(DATOS_FORMS!W230),ESCALAS!$A$17:$B$20,2,0),"?"))</f>
        <v/>
      </c>
      <c r="X230" s="22" t="str">
        <f>IF(DATOS_FORMS!X230="","",IFERROR(VLOOKUP(TRIM(DATOS_FORMS!X230),ESCALAS!$A$17:$B$20,2,0),"?"))</f>
        <v/>
      </c>
      <c r="Y230" s="22" t="str">
        <f>IF(DATOS_FORMS!Y230="","",IFERROR(VLOOKUP(TRIM(DATOS_FORMS!Y230),ESCALAS!$A$17:$B$20,2,0),"?"))</f>
        <v/>
      </c>
      <c r="Z230" s="22" t="str">
        <f>IF(DATOS_FORMS!Z230="","",IFERROR(VLOOKUP(TRIM(DATOS_FORMS!Z230),ESCALAS!$A$17:$B$20,2,0),"?"))</f>
        <v/>
      </c>
      <c r="AA230" s="22" t="str">
        <f>IF(DATOS_FORMS!AA230="","",IFERROR(VLOOKUP(TRIM(DATOS_FORMS!AA230),ESCALAS!$A$17:$B$20,2,0),"?"))</f>
        <v/>
      </c>
      <c r="AB230" s="22" t="str">
        <f>IF(DATOS_FORMS!AB230="","",IFERROR(VLOOKUP(TRIM(DATOS_FORMS!AB230),ESCALAS!$A$17:$B$20,2,0),"?"))</f>
        <v/>
      </c>
      <c r="AC230" s="22" t="str">
        <f>IF(DATOS_FORMS!AC230="","",IFERROR(VLOOKUP(TRIM(DATOS_FORMS!AC230),ESCALAS!$A$25:$B$30,2,0),"?"))</f>
        <v/>
      </c>
      <c r="AD230" s="22" t="str">
        <f>IF(DATOS_FORMS!AD230="","",IFERROR(VLOOKUP(TRIM(DATOS_FORMS!AD230),ESCALAS!$A$25:$B$30,2,0),"?"))</f>
        <v/>
      </c>
      <c r="AE230" s="22" t="str">
        <f>IF(DATOS_FORMS!AE230="","",IFERROR(VLOOKUP(TRIM(DATOS_FORMS!AE230),ESCALAS!$A$25:$B$30,2,0),"?"))</f>
        <v/>
      </c>
      <c r="AF230" s="22" t="str">
        <f>IF(DATOS_FORMS!AF230="","",IFERROR(VLOOKUP(TRIM(DATOS_FORMS!AF230),ESCALAS!$A$25:$B$30,2,0),"?"))</f>
        <v/>
      </c>
      <c r="AG230" s="22" t="str">
        <f>IF(DATOS_FORMS!AG230="","",IFERROR(VLOOKUP(TRIM(DATOS_FORMS!AG230),ESCALAS!$A$25:$B$30,2,0),"?"))</f>
        <v/>
      </c>
      <c r="AH230" s="22" t="str">
        <f>IF(DATOS_FORMS!AH230="","",IFERROR(VLOOKUP(TRIM(DATOS_FORMS!AH230),ESCALAS!$A$25:$B$30,2,0),"?"))</f>
        <v/>
      </c>
      <c r="AI230" s="22" t="str">
        <f>IF(DATOS_FORMS!AI230="","",IFERROR(VLOOKUP(TRIM(DATOS_FORMS!AI230),ESCALAS!$A$25:$B$30,2,0),"?"))</f>
        <v/>
      </c>
      <c r="AJ230" s="22" t="str">
        <f>IF(DATOS_FORMS!AJ230="","",IFERROR(VLOOKUP(TRIM(DATOS_FORMS!AJ230),ESCALAS!$A$25:$B$30,2,0),"?"))</f>
        <v/>
      </c>
      <c r="AK230" s="22" t="str">
        <f>IF(DATOS_FORMS!AK230="","",IFERROR(VLOOKUP(TRIM(DATOS_FORMS!AK230),ESCALAS!$A$25:$B$30,2,0),"?"))</f>
        <v/>
      </c>
      <c r="AL230" s="22" t="str">
        <f>IF(DATOS_FORMS!AL230="","",IFERROR(VLOOKUP(TRIM(DATOS_FORMS!AL230),ESCALAS!$A$25:$B$30,2,0),"?"))</f>
        <v/>
      </c>
      <c r="AM230" s="22" t="str">
        <f>IF(DATOS_FORMS!AM230="","",IFERROR(VLOOKUP(TRIM(DATOS_FORMS!AM230),ESCALAS!$A$35:$B$41,2,0),"?"))</f>
        <v/>
      </c>
      <c r="AN230" s="22" t="str">
        <f>IF(DATOS_FORMS!AN230="","",IFERROR(VLOOKUP(TRIM(DATOS_FORMS!AN230),ESCALAS!$A$35:$B$41,2,0),"?"))</f>
        <v/>
      </c>
      <c r="AO230" s="22" t="str">
        <f>IF(DATOS_FORMS!AO230="","",IFERROR(VLOOKUP(TRIM(DATOS_FORMS!AO230),ESCALAS!$A$35:$B$41,2,0),"?"))</f>
        <v/>
      </c>
      <c r="AP230" s="22" t="str">
        <f>IF(DATOS_FORMS!AP230="","",IFERROR(VLOOKUP(TRIM(DATOS_FORMS!AP230),ESCALAS!$A$35:$B$41,2,0),"?"))</f>
        <v/>
      </c>
      <c r="AQ230" s="22" t="str">
        <f>IF(DATOS_FORMS!AQ230="","",IFERROR(VLOOKUP(TRIM(DATOS_FORMS!AQ230),ESCALAS!$A$35:$B$41,2,0),"?"))</f>
        <v/>
      </c>
      <c r="AR230" s="22" t="str">
        <f>IF(DATOS_FORMS!AR230="","",IFERROR(VLOOKUP(TRIM(DATOS_FORMS!AR230),ESCALAS!$A$35:$B$41,2,0),"?"))</f>
        <v/>
      </c>
      <c r="AS230" s="22" t="str">
        <f>IF(DATOS_FORMS!AS230="","",IFERROR(VLOOKUP(TRIM(DATOS_FORMS!AS230),ESCALAS!$A$35:$B$41,2,0),"?"))</f>
        <v/>
      </c>
      <c r="AT230" s="22" t="str">
        <f>IF(DATOS_FORMS!AT230="","",IFERROR(VLOOKUP(TRIM(DATOS_FORMS!AT230),ESCALAS!$A$35:$B$41,2,0),"?"))</f>
        <v/>
      </c>
      <c r="AU230" s="22" t="str">
        <f>IF(DATOS_FORMS!AU230="","",IFERROR(VLOOKUP(TRIM(DATOS_FORMS!AU230),ESCALAS!$A$35:$B$41,2,0),"?"))</f>
        <v/>
      </c>
      <c r="AV230" s="22" t="str">
        <f>IF(DATOS_FORMS!AV230="","",IFERROR(VLOOKUP(TRIM(DATOS_FORMS!AV230),ESCALAS!$A$46:$B$49,2,0),"?"))</f>
        <v/>
      </c>
      <c r="AW230" s="22" t="str">
        <f>IF(DATOS_FORMS!AW230="","",IFERROR(VLOOKUP(TRIM(DATOS_FORMS!AW230),ESCALAS!$A$46:$B$49,2,0),"?"))</f>
        <v/>
      </c>
      <c r="AX230" s="22" t="str">
        <f>IF(DATOS_FORMS!AX230="","",IFERROR(VLOOKUP(TRIM(DATOS_FORMS!AX230),ESCALAS!$A$46:$B$49,2,0),"?"))</f>
        <v/>
      </c>
      <c r="AY230" s="22" t="str">
        <f>IF(DATOS_FORMS!AY230="","",IFERROR(VLOOKUP(TRIM(DATOS_FORMS!AY230),ESCALAS!$A$46:$B$49,2,0),"?"))</f>
        <v/>
      </c>
      <c r="AZ230" s="22" t="str">
        <f>IF(DATOS_FORMS!AZ230="","",IFERROR(VLOOKUP(TRIM(DATOS_FORMS!AZ230),ESCALAS!$A$46:$B$49,2,0),"?"))</f>
        <v/>
      </c>
      <c r="BA230" s="22" t="str">
        <f>IF(DATOS_FORMS!BA230="","",IFERROR(VLOOKUP(TRIM(DATOS_FORMS!BA230),ESCALAS!$A$46:$B$49,2,0),"?"))</f>
        <v/>
      </c>
      <c r="BB230" s="22" t="str">
        <f>IF(DATOS_FORMS!BB230="","",IFERROR(VLOOKUP(TRIM(DATOS_FORMS!BB230),ESCALAS!$A$46:$B$49,2,0),"?"))</f>
        <v/>
      </c>
      <c r="BC230" s="22" t="str">
        <f>IF(DATOS_FORMS!BC230="","",IFERROR(VLOOKUP(TRIM(DATOS_FORMS!BC230),ESCALAS!$A$46:$B$49,2,0),"?"))</f>
        <v/>
      </c>
      <c r="BD230" s="22" t="str">
        <f>IF(DATOS_FORMS!BD230="","",IFERROR(VLOOKUP(TRIM(DATOS_FORMS!BD230),ESCALAS!$A$46:$B$49,2,0),"?"))</f>
        <v/>
      </c>
      <c r="BE230" s="22" t="str">
        <f>IF(DATOS_FORMS!BE230="","",IFERROR(VLOOKUP(TRIM(DATOS_FORMS!BE230),ESCALAS!$A$46:$B$49,2,0),"?"))</f>
        <v/>
      </c>
      <c r="BF230" s="22" t="str">
        <f>IF(DATOS_FORMS!BF230="","",IFERROR(VLOOKUP(TRIM(DATOS_FORMS!BF230),ESCALAS!$A$46:$B$49,2,0),"?"))</f>
        <v/>
      </c>
      <c r="BG230" s="22" t="str">
        <f>IF(DATOS_FORMS!BG230="","",IFERROR(VLOOKUP(TRIM(DATOS_FORMS!BG230),ESCALAS!$A$46:$B$49,2,0),"?"))</f>
        <v/>
      </c>
      <c r="BH230" s="22" t="str">
        <f>IF(DATOS_FORMS!BH230="","",IFERROR(VLOOKUP(TRIM(DATOS_FORMS!BH230),ESCALAS!$A$46:$B$49,2,0),"?"))</f>
        <v/>
      </c>
      <c r="BI230" s="22" t="str">
        <f>IF(DATOS_FORMS!BI230="","",IFERROR(VLOOKUP(TRIM(DATOS_FORMS!BI230),ESCALAS!$A$46:$B$49,2,0),"?"))</f>
        <v/>
      </c>
      <c r="BJ230" s="22" t="str">
        <f>IF(DATOS_FORMS!BJ230="","",IFERROR(VLOOKUP(TRIM(DATOS_FORMS!BJ230),ESCALAS!$A$46:$B$49,2,0),"?"))</f>
        <v/>
      </c>
    </row>
    <row r="231" spans="1:62" x14ac:dyDescent="0.25">
      <c r="A231" s="22" t="str">
        <f>IF(DATOS_FORMS!B231="","",ROW()-1)</f>
        <v/>
      </c>
      <c r="B231" s="22" t="str">
        <f>IF(DATOS_FORMS!B231="","",IFERROR(VALUE(TRIM(DATOS_FORMS!B231)),IFERROR(VALUE(LEFT(TRIM(DATOS_FORMS!B231),FIND(" ",TRIM(DATOS_FORMS!B231)&amp;" ")-1)),"?")))</f>
        <v/>
      </c>
      <c r="C231" s="22" t="str">
        <f>IF(DATOS_FORMS!C231="","",IFERROR(VLOOKUP(TRIM(DATOS_FORMS!C231),ESCALAS!$A$54:$B$55,2,0),"?"))</f>
        <v/>
      </c>
      <c r="D231" s="22" t="str">
        <f>IF(DATOS_FORMS!D231="","",IFERROR(VLOOKUP(TRIM(DATOS_FORMS!D231),ESCALAS!$A$67:$B$68,2,0),"?"))</f>
        <v/>
      </c>
      <c r="E231" s="23" t="str">
        <f>IF(DATOS_FORMS!E231="","",DATOS_FORMS!E231)</f>
        <v/>
      </c>
      <c r="F231" s="23" t="str">
        <f>IF(DATOS_FORMS!F231="","",DATOS_FORMS!F231)</f>
        <v/>
      </c>
      <c r="G231" s="22" t="str">
        <f>IF(DATOS_FORMS!G231="","",IFERROR(VLOOKUP(TRIM(DATOS_FORMS!G231),ESCALAS!$A$60:$B$62,2,0),"?"))</f>
        <v/>
      </c>
      <c r="H231" s="23" t="str">
        <f>IF(DATOS_FORMS!H231="","",DATOS_FORMS!H231)</f>
        <v/>
      </c>
      <c r="I231" s="22" t="str">
        <f>IF(DATOS_FORMS!I231="","",IFERROR(VLOOKUP(TRIM(DATOS_FORMS!I231),ESCALAS!$A$60:$B$62,2,0),"?"))</f>
        <v/>
      </c>
      <c r="J231" s="22" t="str">
        <f>IF(DATOS_FORMS!J231="","",IFERROR(VLOOKUP(TRIM(DATOS_FORMS!J231),ESCALAS!$A$73:$B$86,2,0),7))</f>
        <v/>
      </c>
      <c r="K231" s="22" t="str">
        <f>IF(DATOS_FORMS!K231="","",IFERROR(VLOOKUP(TRIM(DATOS_FORMS!K231),ESCALAS!$A$6:$B$12,2,0),"?"))</f>
        <v/>
      </c>
      <c r="L231" s="22" t="str">
        <f>IF(DATOS_FORMS!L231="","",IFERROR(VLOOKUP(TRIM(DATOS_FORMS!L231),ESCALAS!$A$6:$B$12,2,0),"?"))</f>
        <v/>
      </c>
      <c r="M231" s="22" t="str">
        <f>IF(DATOS_FORMS!M231="","",IFERROR(VLOOKUP(TRIM(DATOS_FORMS!M231),ESCALAS!$A$6:$B$12,2,0),"?"))</f>
        <v/>
      </c>
      <c r="N231" s="22" t="str">
        <f>IF(DATOS_FORMS!N231="","",IFERROR(VLOOKUP(TRIM(DATOS_FORMS!N231),ESCALAS!$A$6:$B$12,2,0),"?"))</f>
        <v/>
      </c>
      <c r="O231" s="22" t="str">
        <f>IF(DATOS_FORMS!O231="","",IFERROR(VLOOKUP(TRIM(DATOS_FORMS!O231),ESCALAS!$A$6:$B$12,2,0),"?"))</f>
        <v/>
      </c>
      <c r="P231" s="22" t="str">
        <f>IF(DATOS_FORMS!P231="","",IFERROR(VLOOKUP(TRIM(DATOS_FORMS!P231),ESCALAS!$A$6:$B$12,2,0),"?"))</f>
        <v/>
      </c>
      <c r="Q231" s="22" t="str">
        <f>IF(DATOS_FORMS!Q231="","",IFERROR(VLOOKUP(TRIM(DATOS_FORMS!Q231),ESCALAS!$A$6:$B$12,2,0),"?"))</f>
        <v/>
      </c>
      <c r="R231" s="22" t="str">
        <f>IF(DATOS_FORMS!R231="","",IFERROR(VLOOKUP(TRIM(DATOS_FORMS!R231),ESCALAS!$A$6:$B$12,2,0),"?"))</f>
        <v/>
      </c>
      <c r="S231" s="22" t="str">
        <f>IF(DATOS_FORMS!S231="","",IFERROR(VLOOKUP(TRIM(DATOS_FORMS!S231),ESCALAS!$A$6:$B$12,2,0),"?"))</f>
        <v/>
      </c>
      <c r="T231" s="22" t="str">
        <f>IF(DATOS_FORMS!T231="","",IFERROR(VLOOKUP(TRIM(DATOS_FORMS!T231),ESCALAS!$A$6:$B$12,2,0),"?"))</f>
        <v/>
      </c>
      <c r="U231" s="22" t="str">
        <f>IF(DATOS_FORMS!U231="","",IFERROR(VLOOKUP(TRIM(DATOS_FORMS!U231),ESCALAS!$A$17:$B$20,2,0),"?"))</f>
        <v/>
      </c>
      <c r="V231" s="22" t="str">
        <f>IF(DATOS_FORMS!V231="","",IFERROR(VLOOKUP(TRIM(DATOS_FORMS!V231),ESCALAS!$A$17:$B$20,2,0),"?"))</f>
        <v/>
      </c>
      <c r="W231" s="22" t="str">
        <f>IF(DATOS_FORMS!W231="","",IFERROR(VLOOKUP(TRIM(DATOS_FORMS!W231),ESCALAS!$A$17:$B$20,2,0),"?"))</f>
        <v/>
      </c>
      <c r="X231" s="22" t="str">
        <f>IF(DATOS_FORMS!X231="","",IFERROR(VLOOKUP(TRIM(DATOS_FORMS!X231),ESCALAS!$A$17:$B$20,2,0),"?"))</f>
        <v/>
      </c>
      <c r="Y231" s="22" t="str">
        <f>IF(DATOS_FORMS!Y231="","",IFERROR(VLOOKUP(TRIM(DATOS_FORMS!Y231),ESCALAS!$A$17:$B$20,2,0),"?"))</f>
        <v/>
      </c>
      <c r="Z231" s="22" t="str">
        <f>IF(DATOS_FORMS!Z231="","",IFERROR(VLOOKUP(TRIM(DATOS_FORMS!Z231),ESCALAS!$A$17:$B$20,2,0),"?"))</f>
        <v/>
      </c>
      <c r="AA231" s="22" t="str">
        <f>IF(DATOS_FORMS!AA231="","",IFERROR(VLOOKUP(TRIM(DATOS_FORMS!AA231),ESCALAS!$A$17:$B$20,2,0),"?"))</f>
        <v/>
      </c>
      <c r="AB231" s="22" t="str">
        <f>IF(DATOS_FORMS!AB231="","",IFERROR(VLOOKUP(TRIM(DATOS_FORMS!AB231),ESCALAS!$A$17:$B$20,2,0),"?"))</f>
        <v/>
      </c>
      <c r="AC231" s="22" t="str">
        <f>IF(DATOS_FORMS!AC231="","",IFERROR(VLOOKUP(TRIM(DATOS_FORMS!AC231),ESCALAS!$A$25:$B$30,2,0),"?"))</f>
        <v/>
      </c>
      <c r="AD231" s="22" t="str">
        <f>IF(DATOS_FORMS!AD231="","",IFERROR(VLOOKUP(TRIM(DATOS_FORMS!AD231),ESCALAS!$A$25:$B$30,2,0),"?"))</f>
        <v/>
      </c>
      <c r="AE231" s="22" t="str">
        <f>IF(DATOS_FORMS!AE231="","",IFERROR(VLOOKUP(TRIM(DATOS_FORMS!AE231),ESCALAS!$A$25:$B$30,2,0),"?"))</f>
        <v/>
      </c>
      <c r="AF231" s="22" t="str">
        <f>IF(DATOS_FORMS!AF231="","",IFERROR(VLOOKUP(TRIM(DATOS_FORMS!AF231),ESCALAS!$A$25:$B$30,2,0),"?"))</f>
        <v/>
      </c>
      <c r="AG231" s="22" t="str">
        <f>IF(DATOS_FORMS!AG231="","",IFERROR(VLOOKUP(TRIM(DATOS_FORMS!AG231),ESCALAS!$A$25:$B$30,2,0),"?"))</f>
        <v/>
      </c>
      <c r="AH231" s="22" t="str">
        <f>IF(DATOS_FORMS!AH231="","",IFERROR(VLOOKUP(TRIM(DATOS_FORMS!AH231),ESCALAS!$A$25:$B$30,2,0),"?"))</f>
        <v/>
      </c>
      <c r="AI231" s="22" t="str">
        <f>IF(DATOS_FORMS!AI231="","",IFERROR(VLOOKUP(TRIM(DATOS_FORMS!AI231),ESCALAS!$A$25:$B$30,2,0),"?"))</f>
        <v/>
      </c>
      <c r="AJ231" s="22" t="str">
        <f>IF(DATOS_FORMS!AJ231="","",IFERROR(VLOOKUP(TRIM(DATOS_FORMS!AJ231),ESCALAS!$A$25:$B$30,2,0),"?"))</f>
        <v/>
      </c>
      <c r="AK231" s="22" t="str">
        <f>IF(DATOS_FORMS!AK231="","",IFERROR(VLOOKUP(TRIM(DATOS_FORMS!AK231),ESCALAS!$A$25:$B$30,2,0),"?"))</f>
        <v/>
      </c>
      <c r="AL231" s="22" t="str">
        <f>IF(DATOS_FORMS!AL231="","",IFERROR(VLOOKUP(TRIM(DATOS_FORMS!AL231),ESCALAS!$A$25:$B$30,2,0),"?"))</f>
        <v/>
      </c>
      <c r="AM231" s="22" t="str">
        <f>IF(DATOS_FORMS!AM231="","",IFERROR(VLOOKUP(TRIM(DATOS_FORMS!AM231),ESCALAS!$A$35:$B$41,2,0),"?"))</f>
        <v/>
      </c>
      <c r="AN231" s="22" t="str">
        <f>IF(DATOS_FORMS!AN231="","",IFERROR(VLOOKUP(TRIM(DATOS_FORMS!AN231),ESCALAS!$A$35:$B$41,2,0),"?"))</f>
        <v/>
      </c>
      <c r="AO231" s="22" t="str">
        <f>IF(DATOS_FORMS!AO231="","",IFERROR(VLOOKUP(TRIM(DATOS_FORMS!AO231),ESCALAS!$A$35:$B$41,2,0),"?"))</f>
        <v/>
      </c>
      <c r="AP231" s="22" t="str">
        <f>IF(DATOS_FORMS!AP231="","",IFERROR(VLOOKUP(TRIM(DATOS_FORMS!AP231),ESCALAS!$A$35:$B$41,2,0),"?"))</f>
        <v/>
      </c>
      <c r="AQ231" s="22" t="str">
        <f>IF(DATOS_FORMS!AQ231="","",IFERROR(VLOOKUP(TRIM(DATOS_FORMS!AQ231),ESCALAS!$A$35:$B$41,2,0),"?"))</f>
        <v/>
      </c>
      <c r="AR231" s="22" t="str">
        <f>IF(DATOS_FORMS!AR231="","",IFERROR(VLOOKUP(TRIM(DATOS_FORMS!AR231),ESCALAS!$A$35:$B$41,2,0),"?"))</f>
        <v/>
      </c>
      <c r="AS231" s="22" t="str">
        <f>IF(DATOS_FORMS!AS231="","",IFERROR(VLOOKUP(TRIM(DATOS_FORMS!AS231),ESCALAS!$A$35:$B$41,2,0),"?"))</f>
        <v/>
      </c>
      <c r="AT231" s="22" t="str">
        <f>IF(DATOS_FORMS!AT231="","",IFERROR(VLOOKUP(TRIM(DATOS_FORMS!AT231),ESCALAS!$A$35:$B$41,2,0),"?"))</f>
        <v/>
      </c>
      <c r="AU231" s="22" t="str">
        <f>IF(DATOS_FORMS!AU231="","",IFERROR(VLOOKUP(TRIM(DATOS_FORMS!AU231),ESCALAS!$A$35:$B$41,2,0),"?"))</f>
        <v/>
      </c>
      <c r="AV231" s="22" t="str">
        <f>IF(DATOS_FORMS!AV231="","",IFERROR(VLOOKUP(TRIM(DATOS_FORMS!AV231),ESCALAS!$A$46:$B$49,2,0),"?"))</f>
        <v/>
      </c>
      <c r="AW231" s="22" t="str">
        <f>IF(DATOS_FORMS!AW231="","",IFERROR(VLOOKUP(TRIM(DATOS_FORMS!AW231),ESCALAS!$A$46:$B$49,2,0),"?"))</f>
        <v/>
      </c>
      <c r="AX231" s="22" t="str">
        <f>IF(DATOS_FORMS!AX231="","",IFERROR(VLOOKUP(TRIM(DATOS_FORMS!AX231),ESCALAS!$A$46:$B$49,2,0),"?"))</f>
        <v/>
      </c>
      <c r="AY231" s="22" t="str">
        <f>IF(DATOS_FORMS!AY231="","",IFERROR(VLOOKUP(TRIM(DATOS_FORMS!AY231),ESCALAS!$A$46:$B$49,2,0),"?"))</f>
        <v/>
      </c>
      <c r="AZ231" s="22" t="str">
        <f>IF(DATOS_FORMS!AZ231="","",IFERROR(VLOOKUP(TRIM(DATOS_FORMS!AZ231),ESCALAS!$A$46:$B$49,2,0),"?"))</f>
        <v/>
      </c>
      <c r="BA231" s="22" t="str">
        <f>IF(DATOS_FORMS!BA231="","",IFERROR(VLOOKUP(TRIM(DATOS_FORMS!BA231),ESCALAS!$A$46:$B$49,2,0),"?"))</f>
        <v/>
      </c>
      <c r="BB231" s="22" t="str">
        <f>IF(DATOS_FORMS!BB231="","",IFERROR(VLOOKUP(TRIM(DATOS_FORMS!BB231),ESCALAS!$A$46:$B$49,2,0),"?"))</f>
        <v/>
      </c>
      <c r="BC231" s="22" t="str">
        <f>IF(DATOS_FORMS!BC231="","",IFERROR(VLOOKUP(TRIM(DATOS_FORMS!BC231),ESCALAS!$A$46:$B$49,2,0),"?"))</f>
        <v/>
      </c>
      <c r="BD231" s="22" t="str">
        <f>IF(DATOS_FORMS!BD231="","",IFERROR(VLOOKUP(TRIM(DATOS_FORMS!BD231),ESCALAS!$A$46:$B$49,2,0),"?"))</f>
        <v/>
      </c>
      <c r="BE231" s="22" t="str">
        <f>IF(DATOS_FORMS!BE231="","",IFERROR(VLOOKUP(TRIM(DATOS_FORMS!BE231),ESCALAS!$A$46:$B$49,2,0),"?"))</f>
        <v/>
      </c>
      <c r="BF231" s="22" t="str">
        <f>IF(DATOS_FORMS!BF231="","",IFERROR(VLOOKUP(TRIM(DATOS_FORMS!BF231),ESCALAS!$A$46:$B$49,2,0),"?"))</f>
        <v/>
      </c>
      <c r="BG231" s="22" t="str">
        <f>IF(DATOS_FORMS!BG231="","",IFERROR(VLOOKUP(TRIM(DATOS_FORMS!BG231),ESCALAS!$A$46:$B$49,2,0),"?"))</f>
        <v/>
      </c>
      <c r="BH231" s="22" t="str">
        <f>IF(DATOS_FORMS!BH231="","",IFERROR(VLOOKUP(TRIM(DATOS_FORMS!BH231),ESCALAS!$A$46:$B$49,2,0),"?"))</f>
        <v/>
      </c>
      <c r="BI231" s="22" t="str">
        <f>IF(DATOS_FORMS!BI231="","",IFERROR(VLOOKUP(TRIM(DATOS_FORMS!BI231),ESCALAS!$A$46:$B$49,2,0),"?"))</f>
        <v/>
      </c>
      <c r="BJ231" s="22" t="str">
        <f>IF(DATOS_FORMS!BJ231="","",IFERROR(VLOOKUP(TRIM(DATOS_FORMS!BJ231),ESCALAS!$A$46:$B$49,2,0),"?"))</f>
        <v/>
      </c>
    </row>
    <row r="232" spans="1:62" x14ac:dyDescent="0.25">
      <c r="A232" s="22" t="str">
        <f>IF(DATOS_FORMS!B232="","",ROW()-1)</f>
        <v/>
      </c>
      <c r="B232" s="22" t="str">
        <f>IF(DATOS_FORMS!B232="","",IFERROR(VALUE(TRIM(DATOS_FORMS!B232)),IFERROR(VALUE(LEFT(TRIM(DATOS_FORMS!B232),FIND(" ",TRIM(DATOS_FORMS!B232)&amp;" ")-1)),"?")))</f>
        <v/>
      </c>
      <c r="C232" s="22" t="str">
        <f>IF(DATOS_FORMS!C232="","",IFERROR(VLOOKUP(TRIM(DATOS_FORMS!C232),ESCALAS!$A$54:$B$55,2,0),"?"))</f>
        <v/>
      </c>
      <c r="D232" s="22" t="str">
        <f>IF(DATOS_FORMS!D232="","",IFERROR(VLOOKUP(TRIM(DATOS_FORMS!D232),ESCALAS!$A$67:$B$68,2,0),"?"))</f>
        <v/>
      </c>
      <c r="E232" s="23" t="str">
        <f>IF(DATOS_FORMS!E232="","",DATOS_FORMS!E232)</f>
        <v/>
      </c>
      <c r="F232" s="23" t="str">
        <f>IF(DATOS_FORMS!F232="","",DATOS_FORMS!F232)</f>
        <v/>
      </c>
      <c r="G232" s="22" t="str">
        <f>IF(DATOS_FORMS!G232="","",IFERROR(VLOOKUP(TRIM(DATOS_FORMS!G232),ESCALAS!$A$60:$B$62,2,0),"?"))</f>
        <v/>
      </c>
      <c r="H232" s="23" t="str">
        <f>IF(DATOS_FORMS!H232="","",DATOS_FORMS!H232)</f>
        <v/>
      </c>
      <c r="I232" s="22" t="str">
        <f>IF(DATOS_FORMS!I232="","",IFERROR(VLOOKUP(TRIM(DATOS_FORMS!I232),ESCALAS!$A$60:$B$62,2,0),"?"))</f>
        <v/>
      </c>
      <c r="J232" s="22" t="str">
        <f>IF(DATOS_FORMS!J232="","",IFERROR(VLOOKUP(TRIM(DATOS_FORMS!J232),ESCALAS!$A$73:$B$86,2,0),7))</f>
        <v/>
      </c>
      <c r="K232" s="22" t="str">
        <f>IF(DATOS_FORMS!K232="","",IFERROR(VLOOKUP(TRIM(DATOS_FORMS!K232),ESCALAS!$A$6:$B$12,2,0),"?"))</f>
        <v/>
      </c>
      <c r="L232" s="22" t="str">
        <f>IF(DATOS_FORMS!L232="","",IFERROR(VLOOKUP(TRIM(DATOS_FORMS!L232),ESCALAS!$A$6:$B$12,2,0),"?"))</f>
        <v/>
      </c>
      <c r="M232" s="22" t="str">
        <f>IF(DATOS_FORMS!M232="","",IFERROR(VLOOKUP(TRIM(DATOS_FORMS!M232),ESCALAS!$A$6:$B$12,2,0),"?"))</f>
        <v/>
      </c>
      <c r="N232" s="22" t="str">
        <f>IF(DATOS_FORMS!N232="","",IFERROR(VLOOKUP(TRIM(DATOS_FORMS!N232),ESCALAS!$A$6:$B$12,2,0),"?"))</f>
        <v/>
      </c>
      <c r="O232" s="22" t="str">
        <f>IF(DATOS_FORMS!O232="","",IFERROR(VLOOKUP(TRIM(DATOS_FORMS!O232),ESCALAS!$A$6:$B$12,2,0),"?"))</f>
        <v/>
      </c>
      <c r="P232" s="22" t="str">
        <f>IF(DATOS_FORMS!P232="","",IFERROR(VLOOKUP(TRIM(DATOS_FORMS!P232),ESCALAS!$A$6:$B$12,2,0),"?"))</f>
        <v/>
      </c>
      <c r="Q232" s="22" t="str">
        <f>IF(DATOS_FORMS!Q232="","",IFERROR(VLOOKUP(TRIM(DATOS_FORMS!Q232),ESCALAS!$A$6:$B$12,2,0),"?"))</f>
        <v/>
      </c>
      <c r="R232" s="22" t="str">
        <f>IF(DATOS_FORMS!R232="","",IFERROR(VLOOKUP(TRIM(DATOS_FORMS!R232),ESCALAS!$A$6:$B$12,2,0),"?"))</f>
        <v/>
      </c>
      <c r="S232" s="22" t="str">
        <f>IF(DATOS_FORMS!S232="","",IFERROR(VLOOKUP(TRIM(DATOS_FORMS!S232),ESCALAS!$A$6:$B$12,2,0),"?"))</f>
        <v/>
      </c>
      <c r="T232" s="22" t="str">
        <f>IF(DATOS_FORMS!T232="","",IFERROR(VLOOKUP(TRIM(DATOS_FORMS!T232),ESCALAS!$A$6:$B$12,2,0),"?"))</f>
        <v/>
      </c>
      <c r="U232" s="22" t="str">
        <f>IF(DATOS_FORMS!U232="","",IFERROR(VLOOKUP(TRIM(DATOS_FORMS!U232),ESCALAS!$A$17:$B$20,2,0),"?"))</f>
        <v/>
      </c>
      <c r="V232" s="22" t="str">
        <f>IF(DATOS_FORMS!V232="","",IFERROR(VLOOKUP(TRIM(DATOS_FORMS!V232),ESCALAS!$A$17:$B$20,2,0),"?"))</f>
        <v/>
      </c>
      <c r="W232" s="22" t="str">
        <f>IF(DATOS_FORMS!W232="","",IFERROR(VLOOKUP(TRIM(DATOS_FORMS!W232),ESCALAS!$A$17:$B$20,2,0),"?"))</f>
        <v/>
      </c>
      <c r="X232" s="22" t="str">
        <f>IF(DATOS_FORMS!X232="","",IFERROR(VLOOKUP(TRIM(DATOS_FORMS!X232),ESCALAS!$A$17:$B$20,2,0),"?"))</f>
        <v/>
      </c>
      <c r="Y232" s="22" t="str">
        <f>IF(DATOS_FORMS!Y232="","",IFERROR(VLOOKUP(TRIM(DATOS_FORMS!Y232),ESCALAS!$A$17:$B$20,2,0),"?"))</f>
        <v/>
      </c>
      <c r="Z232" s="22" t="str">
        <f>IF(DATOS_FORMS!Z232="","",IFERROR(VLOOKUP(TRIM(DATOS_FORMS!Z232),ESCALAS!$A$17:$B$20,2,0),"?"))</f>
        <v/>
      </c>
      <c r="AA232" s="22" t="str">
        <f>IF(DATOS_FORMS!AA232="","",IFERROR(VLOOKUP(TRIM(DATOS_FORMS!AA232),ESCALAS!$A$17:$B$20,2,0),"?"))</f>
        <v/>
      </c>
      <c r="AB232" s="22" t="str">
        <f>IF(DATOS_FORMS!AB232="","",IFERROR(VLOOKUP(TRIM(DATOS_FORMS!AB232),ESCALAS!$A$17:$B$20,2,0),"?"))</f>
        <v/>
      </c>
      <c r="AC232" s="22" t="str">
        <f>IF(DATOS_FORMS!AC232="","",IFERROR(VLOOKUP(TRIM(DATOS_FORMS!AC232),ESCALAS!$A$25:$B$30,2,0),"?"))</f>
        <v/>
      </c>
      <c r="AD232" s="22" t="str">
        <f>IF(DATOS_FORMS!AD232="","",IFERROR(VLOOKUP(TRIM(DATOS_FORMS!AD232),ESCALAS!$A$25:$B$30,2,0),"?"))</f>
        <v/>
      </c>
      <c r="AE232" s="22" t="str">
        <f>IF(DATOS_FORMS!AE232="","",IFERROR(VLOOKUP(TRIM(DATOS_FORMS!AE232),ESCALAS!$A$25:$B$30,2,0),"?"))</f>
        <v/>
      </c>
      <c r="AF232" s="22" t="str">
        <f>IF(DATOS_FORMS!AF232="","",IFERROR(VLOOKUP(TRIM(DATOS_FORMS!AF232),ESCALAS!$A$25:$B$30,2,0),"?"))</f>
        <v/>
      </c>
      <c r="AG232" s="22" t="str">
        <f>IF(DATOS_FORMS!AG232="","",IFERROR(VLOOKUP(TRIM(DATOS_FORMS!AG232),ESCALAS!$A$25:$B$30,2,0),"?"))</f>
        <v/>
      </c>
      <c r="AH232" s="22" t="str">
        <f>IF(DATOS_FORMS!AH232="","",IFERROR(VLOOKUP(TRIM(DATOS_FORMS!AH232),ESCALAS!$A$25:$B$30,2,0),"?"))</f>
        <v/>
      </c>
      <c r="AI232" s="22" t="str">
        <f>IF(DATOS_FORMS!AI232="","",IFERROR(VLOOKUP(TRIM(DATOS_FORMS!AI232),ESCALAS!$A$25:$B$30,2,0),"?"))</f>
        <v/>
      </c>
      <c r="AJ232" s="22" t="str">
        <f>IF(DATOS_FORMS!AJ232="","",IFERROR(VLOOKUP(TRIM(DATOS_FORMS!AJ232),ESCALAS!$A$25:$B$30,2,0),"?"))</f>
        <v/>
      </c>
      <c r="AK232" s="22" t="str">
        <f>IF(DATOS_FORMS!AK232="","",IFERROR(VLOOKUP(TRIM(DATOS_FORMS!AK232),ESCALAS!$A$25:$B$30,2,0),"?"))</f>
        <v/>
      </c>
      <c r="AL232" s="22" t="str">
        <f>IF(DATOS_FORMS!AL232="","",IFERROR(VLOOKUP(TRIM(DATOS_FORMS!AL232),ESCALAS!$A$25:$B$30,2,0),"?"))</f>
        <v/>
      </c>
      <c r="AM232" s="22" t="str">
        <f>IF(DATOS_FORMS!AM232="","",IFERROR(VLOOKUP(TRIM(DATOS_FORMS!AM232),ESCALAS!$A$35:$B$41,2,0),"?"))</f>
        <v/>
      </c>
      <c r="AN232" s="22" t="str">
        <f>IF(DATOS_FORMS!AN232="","",IFERROR(VLOOKUP(TRIM(DATOS_FORMS!AN232),ESCALAS!$A$35:$B$41,2,0),"?"))</f>
        <v/>
      </c>
      <c r="AO232" s="22" t="str">
        <f>IF(DATOS_FORMS!AO232="","",IFERROR(VLOOKUP(TRIM(DATOS_FORMS!AO232),ESCALAS!$A$35:$B$41,2,0),"?"))</f>
        <v/>
      </c>
      <c r="AP232" s="22" t="str">
        <f>IF(DATOS_FORMS!AP232="","",IFERROR(VLOOKUP(TRIM(DATOS_FORMS!AP232),ESCALAS!$A$35:$B$41,2,0),"?"))</f>
        <v/>
      </c>
      <c r="AQ232" s="22" t="str">
        <f>IF(DATOS_FORMS!AQ232="","",IFERROR(VLOOKUP(TRIM(DATOS_FORMS!AQ232),ESCALAS!$A$35:$B$41,2,0),"?"))</f>
        <v/>
      </c>
      <c r="AR232" s="22" t="str">
        <f>IF(DATOS_FORMS!AR232="","",IFERROR(VLOOKUP(TRIM(DATOS_FORMS!AR232),ESCALAS!$A$35:$B$41,2,0),"?"))</f>
        <v/>
      </c>
      <c r="AS232" s="22" t="str">
        <f>IF(DATOS_FORMS!AS232="","",IFERROR(VLOOKUP(TRIM(DATOS_FORMS!AS232),ESCALAS!$A$35:$B$41,2,0),"?"))</f>
        <v/>
      </c>
      <c r="AT232" s="22" t="str">
        <f>IF(DATOS_FORMS!AT232="","",IFERROR(VLOOKUP(TRIM(DATOS_FORMS!AT232),ESCALAS!$A$35:$B$41,2,0),"?"))</f>
        <v/>
      </c>
      <c r="AU232" s="22" t="str">
        <f>IF(DATOS_FORMS!AU232="","",IFERROR(VLOOKUP(TRIM(DATOS_FORMS!AU232),ESCALAS!$A$35:$B$41,2,0),"?"))</f>
        <v/>
      </c>
      <c r="AV232" s="22" t="str">
        <f>IF(DATOS_FORMS!AV232="","",IFERROR(VLOOKUP(TRIM(DATOS_FORMS!AV232),ESCALAS!$A$46:$B$49,2,0),"?"))</f>
        <v/>
      </c>
      <c r="AW232" s="22" t="str">
        <f>IF(DATOS_FORMS!AW232="","",IFERROR(VLOOKUP(TRIM(DATOS_FORMS!AW232),ESCALAS!$A$46:$B$49,2,0),"?"))</f>
        <v/>
      </c>
      <c r="AX232" s="22" t="str">
        <f>IF(DATOS_FORMS!AX232="","",IFERROR(VLOOKUP(TRIM(DATOS_FORMS!AX232),ESCALAS!$A$46:$B$49,2,0),"?"))</f>
        <v/>
      </c>
      <c r="AY232" s="22" t="str">
        <f>IF(DATOS_FORMS!AY232="","",IFERROR(VLOOKUP(TRIM(DATOS_FORMS!AY232),ESCALAS!$A$46:$B$49,2,0),"?"))</f>
        <v/>
      </c>
      <c r="AZ232" s="22" t="str">
        <f>IF(DATOS_FORMS!AZ232="","",IFERROR(VLOOKUP(TRIM(DATOS_FORMS!AZ232),ESCALAS!$A$46:$B$49,2,0),"?"))</f>
        <v/>
      </c>
      <c r="BA232" s="22" t="str">
        <f>IF(DATOS_FORMS!BA232="","",IFERROR(VLOOKUP(TRIM(DATOS_FORMS!BA232),ESCALAS!$A$46:$B$49,2,0),"?"))</f>
        <v/>
      </c>
      <c r="BB232" s="22" t="str">
        <f>IF(DATOS_FORMS!BB232="","",IFERROR(VLOOKUP(TRIM(DATOS_FORMS!BB232),ESCALAS!$A$46:$B$49,2,0),"?"))</f>
        <v/>
      </c>
      <c r="BC232" s="22" t="str">
        <f>IF(DATOS_FORMS!BC232="","",IFERROR(VLOOKUP(TRIM(DATOS_FORMS!BC232),ESCALAS!$A$46:$B$49,2,0),"?"))</f>
        <v/>
      </c>
      <c r="BD232" s="22" t="str">
        <f>IF(DATOS_FORMS!BD232="","",IFERROR(VLOOKUP(TRIM(DATOS_FORMS!BD232),ESCALAS!$A$46:$B$49,2,0),"?"))</f>
        <v/>
      </c>
      <c r="BE232" s="22" t="str">
        <f>IF(DATOS_FORMS!BE232="","",IFERROR(VLOOKUP(TRIM(DATOS_FORMS!BE232),ESCALAS!$A$46:$B$49,2,0),"?"))</f>
        <v/>
      </c>
      <c r="BF232" s="22" t="str">
        <f>IF(DATOS_FORMS!BF232="","",IFERROR(VLOOKUP(TRIM(DATOS_FORMS!BF232),ESCALAS!$A$46:$B$49,2,0),"?"))</f>
        <v/>
      </c>
      <c r="BG232" s="22" t="str">
        <f>IF(DATOS_FORMS!BG232="","",IFERROR(VLOOKUP(TRIM(DATOS_FORMS!BG232),ESCALAS!$A$46:$B$49,2,0),"?"))</f>
        <v/>
      </c>
      <c r="BH232" s="22" t="str">
        <f>IF(DATOS_FORMS!BH232="","",IFERROR(VLOOKUP(TRIM(DATOS_FORMS!BH232),ESCALAS!$A$46:$B$49,2,0),"?"))</f>
        <v/>
      </c>
      <c r="BI232" s="22" t="str">
        <f>IF(DATOS_FORMS!BI232="","",IFERROR(VLOOKUP(TRIM(DATOS_FORMS!BI232),ESCALAS!$A$46:$B$49,2,0),"?"))</f>
        <v/>
      </c>
      <c r="BJ232" s="22" t="str">
        <f>IF(DATOS_FORMS!BJ232="","",IFERROR(VLOOKUP(TRIM(DATOS_FORMS!BJ232),ESCALAS!$A$46:$B$49,2,0),"?"))</f>
        <v/>
      </c>
    </row>
    <row r="233" spans="1:62" x14ac:dyDescent="0.25">
      <c r="A233" s="22" t="str">
        <f>IF(DATOS_FORMS!B233="","",ROW()-1)</f>
        <v/>
      </c>
      <c r="B233" s="22" t="str">
        <f>IF(DATOS_FORMS!B233="","",IFERROR(VALUE(TRIM(DATOS_FORMS!B233)),IFERROR(VALUE(LEFT(TRIM(DATOS_FORMS!B233),FIND(" ",TRIM(DATOS_FORMS!B233)&amp;" ")-1)),"?")))</f>
        <v/>
      </c>
      <c r="C233" s="22" t="str">
        <f>IF(DATOS_FORMS!C233="","",IFERROR(VLOOKUP(TRIM(DATOS_FORMS!C233),ESCALAS!$A$54:$B$55,2,0),"?"))</f>
        <v/>
      </c>
      <c r="D233" s="22" t="str">
        <f>IF(DATOS_FORMS!D233="","",IFERROR(VLOOKUP(TRIM(DATOS_FORMS!D233),ESCALAS!$A$67:$B$68,2,0),"?"))</f>
        <v/>
      </c>
      <c r="E233" s="23" t="str">
        <f>IF(DATOS_FORMS!E233="","",DATOS_FORMS!E233)</f>
        <v/>
      </c>
      <c r="F233" s="23" t="str">
        <f>IF(DATOS_FORMS!F233="","",DATOS_FORMS!F233)</f>
        <v/>
      </c>
      <c r="G233" s="22" t="str">
        <f>IF(DATOS_FORMS!G233="","",IFERROR(VLOOKUP(TRIM(DATOS_FORMS!G233),ESCALAS!$A$60:$B$62,2,0),"?"))</f>
        <v/>
      </c>
      <c r="H233" s="23" t="str">
        <f>IF(DATOS_FORMS!H233="","",DATOS_FORMS!H233)</f>
        <v/>
      </c>
      <c r="I233" s="22" t="str">
        <f>IF(DATOS_FORMS!I233="","",IFERROR(VLOOKUP(TRIM(DATOS_FORMS!I233),ESCALAS!$A$60:$B$62,2,0),"?"))</f>
        <v/>
      </c>
      <c r="J233" s="22" t="str">
        <f>IF(DATOS_FORMS!J233="","",IFERROR(VLOOKUP(TRIM(DATOS_FORMS!J233),ESCALAS!$A$73:$B$86,2,0),7))</f>
        <v/>
      </c>
      <c r="K233" s="22" t="str">
        <f>IF(DATOS_FORMS!K233="","",IFERROR(VLOOKUP(TRIM(DATOS_FORMS!K233),ESCALAS!$A$6:$B$12,2,0),"?"))</f>
        <v/>
      </c>
      <c r="L233" s="22" t="str">
        <f>IF(DATOS_FORMS!L233="","",IFERROR(VLOOKUP(TRIM(DATOS_FORMS!L233),ESCALAS!$A$6:$B$12,2,0),"?"))</f>
        <v/>
      </c>
      <c r="M233" s="22" t="str">
        <f>IF(DATOS_FORMS!M233="","",IFERROR(VLOOKUP(TRIM(DATOS_FORMS!M233),ESCALAS!$A$6:$B$12,2,0),"?"))</f>
        <v/>
      </c>
      <c r="N233" s="22" t="str">
        <f>IF(DATOS_FORMS!N233="","",IFERROR(VLOOKUP(TRIM(DATOS_FORMS!N233),ESCALAS!$A$6:$B$12,2,0),"?"))</f>
        <v/>
      </c>
      <c r="O233" s="22" t="str">
        <f>IF(DATOS_FORMS!O233="","",IFERROR(VLOOKUP(TRIM(DATOS_FORMS!O233),ESCALAS!$A$6:$B$12,2,0),"?"))</f>
        <v/>
      </c>
      <c r="P233" s="22" t="str">
        <f>IF(DATOS_FORMS!P233="","",IFERROR(VLOOKUP(TRIM(DATOS_FORMS!P233),ESCALAS!$A$6:$B$12,2,0),"?"))</f>
        <v/>
      </c>
      <c r="Q233" s="22" t="str">
        <f>IF(DATOS_FORMS!Q233="","",IFERROR(VLOOKUP(TRIM(DATOS_FORMS!Q233),ESCALAS!$A$6:$B$12,2,0),"?"))</f>
        <v/>
      </c>
      <c r="R233" s="22" t="str">
        <f>IF(DATOS_FORMS!R233="","",IFERROR(VLOOKUP(TRIM(DATOS_FORMS!R233),ESCALAS!$A$6:$B$12,2,0),"?"))</f>
        <v/>
      </c>
      <c r="S233" s="22" t="str">
        <f>IF(DATOS_FORMS!S233="","",IFERROR(VLOOKUP(TRIM(DATOS_FORMS!S233),ESCALAS!$A$6:$B$12,2,0),"?"))</f>
        <v/>
      </c>
      <c r="T233" s="22" t="str">
        <f>IF(DATOS_FORMS!T233="","",IFERROR(VLOOKUP(TRIM(DATOS_FORMS!T233),ESCALAS!$A$6:$B$12,2,0),"?"))</f>
        <v/>
      </c>
      <c r="U233" s="22" t="str">
        <f>IF(DATOS_FORMS!U233="","",IFERROR(VLOOKUP(TRIM(DATOS_FORMS!U233),ESCALAS!$A$17:$B$20,2,0),"?"))</f>
        <v/>
      </c>
      <c r="V233" s="22" t="str">
        <f>IF(DATOS_FORMS!V233="","",IFERROR(VLOOKUP(TRIM(DATOS_FORMS!V233),ESCALAS!$A$17:$B$20,2,0),"?"))</f>
        <v/>
      </c>
      <c r="W233" s="22" t="str">
        <f>IF(DATOS_FORMS!W233="","",IFERROR(VLOOKUP(TRIM(DATOS_FORMS!W233),ESCALAS!$A$17:$B$20,2,0),"?"))</f>
        <v/>
      </c>
      <c r="X233" s="22" t="str">
        <f>IF(DATOS_FORMS!X233="","",IFERROR(VLOOKUP(TRIM(DATOS_FORMS!X233),ESCALAS!$A$17:$B$20,2,0),"?"))</f>
        <v/>
      </c>
      <c r="Y233" s="22" t="str">
        <f>IF(DATOS_FORMS!Y233="","",IFERROR(VLOOKUP(TRIM(DATOS_FORMS!Y233),ESCALAS!$A$17:$B$20,2,0),"?"))</f>
        <v/>
      </c>
      <c r="Z233" s="22" t="str">
        <f>IF(DATOS_FORMS!Z233="","",IFERROR(VLOOKUP(TRIM(DATOS_FORMS!Z233),ESCALAS!$A$17:$B$20,2,0),"?"))</f>
        <v/>
      </c>
      <c r="AA233" s="22" t="str">
        <f>IF(DATOS_FORMS!AA233="","",IFERROR(VLOOKUP(TRIM(DATOS_FORMS!AA233),ESCALAS!$A$17:$B$20,2,0),"?"))</f>
        <v/>
      </c>
      <c r="AB233" s="22" t="str">
        <f>IF(DATOS_FORMS!AB233="","",IFERROR(VLOOKUP(TRIM(DATOS_FORMS!AB233),ESCALAS!$A$17:$B$20,2,0),"?"))</f>
        <v/>
      </c>
      <c r="AC233" s="22" t="str">
        <f>IF(DATOS_FORMS!AC233="","",IFERROR(VLOOKUP(TRIM(DATOS_FORMS!AC233),ESCALAS!$A$25:$B$30,2,0),"?"))</f>
        <v/>
      </c>
      <c r="AD233" s="22" t="str">
        <f>IF(DATOS_FORMS!AD233="","",IFERROR(VLOOKUP(TRIM(DATOS_FORMS!AD233),ESCALAS!$A$25:$B$30,2,0),"?"))</f>
        <v/>
      </c>
      <c r="AE233" s="22" t="str">
        <f>IF(DATOS_FORMS!AE233="","",IFERROR(VLOOKUP(TRIM(DATOS_FORMS!AE233),ESCALAS!$A$25:$B$30,2,0),"?"))</f>
        <v/>
      </c>
      <c r="AF233" s="22" t="str">
        <f>IF(DATOS_FORMS!AF233="","",IFERROR(VLOOKUP(TRIM(DATOS_FORMS!AF233),ESCALAS!$A$25:$B$30,2,0),"?"))</f>
        <v/>
      </c>
      <c r="AG233" s="22" t="str">
        <f>IF(DATOS_FORMS!AG233="","",IFERROR(VLOOKUP(TRIM(DATOS_FORMS!AG233),ESCALAS!$A$25:$B$30,2,0),"?"))</f>
        <v/>
      </c>
      <c r="AH233" s="22" t="str">
        <f>IF(DATOS_FORMS!AH233="","",IFERROR(VLOOKUP(TRIM(DATOS_FORMS!AH233),ESCALAS!$A$25:$B$30,2,0),"?"))</f>
        <v/>
      </c>
      <c r="AI233" s="22" t="str">
        <f>IF(DATOS_FORMS!AI233="","",IFERROR(VLOOKUP(TRIM(DATOS_FORMS!AI233),ESCALAS!$A$25:$B$30,2,0),"?"))</f>
        <v/>
      </c>
      <c r="AJ233" s="22" t="str">
        <f>IF(DATOS_FORMS!AJ233="","",IFERROR(VLOOKUP(TRIM(DATOS_FORMS!AJ233),ESCALAS!$A$25:$B$30,2,0),"?"))</f>
        <v/>
      </c>
      <c r="AK233" s="22" t="str">
        <f>IF(DATOS_FORMS!AK233="","",IFERROR(VLOOKUP(TRIM(DATOS_FORMS!AK233),ESCALAS!$A$25:$B$30,2,0),"?"))</f>
        <v/>
      </c>
      <c r="AL233" s="22" t="str">
        <f>IF(DATOS_FORMS!AL233="","",IFERROR(VLOOKUP(TRIM(DATOS_FORMS!AL233),ESCALAS!$A$25:$B$30,2,0),"?"))</f>
        <v/>
      </c>
      <c r="AM233" s="22" t="str">
        <f>IF(DATOS_FORMS!AM233="","",IFERROR(VLOOKUP(TRIM(DATOS_FORMS!AM233),ESCALAS!$A$35:$B$41,2,0),"?"))</f>
        <v/>
      </c>
      <c r="AN233" s="22" t="str">
        <f>IF(DATOS_FORMS!AN233="","",IFERROR(VLOOKUP(TRIM(DATOS_FORMS!AN233),ESCALAS!$A$35:$B$41,2,0),"?"))</f>
        <v/>
      </c>
      <c r="AO233" s="22" t="str">
        <f>IF(DATOS_FORMS!AO233="","",IFERROR(VLOOKUP(TRIM(DATOS_FORMS!AO233),ESCALAS!$A$35:$B$41,2,0),"?"))</f>
        <v/>
      </c>
      <c r="AP233" s="22" t="str">
        <f>IF(DATOS_FORMS!AP233="","",IFERROR(VLOOKUP(TRIM(DATOS_FORMS!AP233),ESCALAS!$A$35:$B$41,2,0),"?"))</f>
        <v/>
      </c>
      <c r="AQ233" s="22" t="str">
        <f>IF(DATOS_FORMS!AQ233="","",IFERROR(VLOOKUP(TRIM(DATOS_FORMS!AQ233),ESCALAS!$A$35:$B$41,2,0),"?"))</f>
        <v/>
      </c>
      <c r="AR233" s="22" t="str">
        <f>IF(DATOS_FORMS!AR233="","",IFERROR(VLOOKUP(TRIM(DATOS_FORMS!AR233),ESCALAS!$A$35:$B$41,2,0),"?"))</f>
        <v/>
      </c>
      <c r="AS233" s="22" t="str">
        <f>IF(DATOS_FORMS!AS233="","",IFERROR(VLOOKUP(TRIM(DATOS_FORMS!AS233),ESCALAS!$A$35:$B$41,2,0),"?"))</f>
        <v/>
      </c>
      <c r="AT233" s="22" t="str">
        <f>IF(DATOS_FORMS!AT233="","",IFERROR(VLOOKUP(TRIM(DATOS_FORMS!AT233),ESCALAS!$A$35:$B$41,2,0),"?"))</f>
        <v/>
      </c>
      <c r="AU233" s="22" t="str">
        <f>IF(DATOS_FORMS!AU233="","",IFERROR(VLOOKUP(TRIM(DATOS_FORMS!AU233),ESCALAS!$A$35:$B$41,2,0),"?"))</f>
        <v/>
      </c>
      <c r="AV233" s="22" t="str">
        <f>IF(DATOS_FORMS!AV233="","",IFERROR(VLOOKUP(TRIM(DATOS_FORMS!AV233),ESCALAS!$A$46:$B$49,2,0),"?"))</f>
        <v/>
      </c>
      <c r="AW233" s="22" t="str">
        <f>IF(DATOS_FORMS!AW233="","",IFERROR(VLOOKUP(TRIM(DATOS_FORMS!AW233),ESCALAS!$A$46:$B$49,2,0),"?"))</f>
        <v/>
      </c>
      <c r="AX233" s="22" t="str">
        <f>IF(DATOS_FORMS!AX233="","",IFERROR(VLOOKUP(TRIM(DATOS_FORMS!AX233),ESCALAS!$A$46:$B$49,2,0),"?"))</f>
        <v/>
      </c>
      <c r="AY233" s="22" t="str">
        <f>IF(DATOS_FORMS!AY233="","",IFERROR(VLOOKUP(TRIM(DATOS_FORMS!AY233),ESCALAS!$A$46:$B$49,2,0),"?"))</f>
        <v/>
      </c>
      <c r="AZ233" s="22" t="str">
        <f>IF(DATOS_FORMS!AZ233="","",IFERROR(VLOOKUP(TRIM(DATOS_FORMS!AZ233),ESCALAS!$A$46:$B$49,2,0),"?"))</f>
        <v/>
      </c>
      <c r="BA233" s="22" t="str">
        <f>IF(DATOS_FORMS!BA233="","",IFERROR(VLOOKUP(TRIM(DATOS_FORMS!BA233),ESCALAS!$A$46:$B$49,2,0),"?"))</f>
        <v/>
      </c>
      <c r="BB233" s="22" t="str">
        <f>IF(DATOS_FORMS!BB233="","",IFERROR(VLOOKUP(TRIM(DATOS_FORMS!BB233),ESCALAS!$A$46:$B$49,2,0),"?"))</f>
        <v/>
      </c>
      <c r="BC233" s="22" t="str">
        <f>IF(DATOS_FORMS!BC233="","",IFERROR(VLOOKUP(TRIM(DATOS_FORMS!BC233),ESCALAS!$A$46:$B$49,2,0),"?"))</f>
        <v/>
      </c>
      <c r="BD233" s="22" t="str">
        <f>IF(DATOS_FORMS!BD233="","",IFERROR(VLOOKUP(TRIM(DATOS_FORMS!BD233),ESCALAS!$A$46:$B$49,2,0),"?"))</f>
        <v/>
      </c>
      <c r="BE233" s="22" t="str">
        <f>IF(DATOS_FORMS!BE233="","",IFERROR(VLOOKUP(TRIM(DATOS_FORMS!BE233),ESCALAS!$A$46:$B$49,2,0),"?"))</f>
        <v/>
      </c>
      <c r="BF233" s="22" t="str">
        <f>IF(DATOS_FORMS!BF233="","",IFERROR(VLOOKUP(TRIM(DATOS_FORMS!BF233),ESCALAS!$A$46:$B$49,2,0),"?"))</f>
        <v/>
      </c>
      <c r="BG233" s="22" t="str">
        <f>IF(DATOS_FORMS!BG233="","",IFERROR(VLOOKUP(TRIM(DATOS_FORMS!BG233),ESCALAS!$A$46:$B$49,2,0),"?"))</f>
        <v/>
      </c>
      <c r="BH233" s="22" t="str">
        <f>IF(DATOS_FORMS!BH233="","",IFERROR(VLOOKUP(TRIM(DATOS_FORMS!BH233),ESCALAS!$A$46:$B$49,2,0),"?"))</f>
        <v/>
      </c>
      <c r="BI233" s="22" t="str">
        <f>IF(DATOS_FORMS!BI233="","",IFERROR(VLOOKUP(TRIM(DATOS_FORMS!BI233),ESCALAS!$A$46:$B$49,2,0),"?"))</f>
        <v/>
      </c>
      <c r="BJ233" s="22" t="str">
        <f>IF(DATOS_FORMS!BJ233="","",IFERROR(VLOOKUP(TRIM(DATOS_FORMS!BJ233),ESCALAS!$A$46:$B$49,2,0),"?"))</f>
        <v/>
      </c>
    </row>
    <row r="234" spans="1:62" x14ac:dyDescent="0.25">
      <c r="A234" s="22" t="str">
        <f>IF(DATOS_FORMS!B234="","",ROW()-1)</f>
        <v/>
      </c>
      <c r="B234" s="22" t="str">
        <f>IF(DATOS_FORMS!B234="","",IFERROR(VALUE(TRIM(DATOS_FORMS!B234)),IFERROR(VALUE(LEFT(TRIM(DATOS_FORMS!B234),FIND(" ",TRIM(DATOS_FORMS!B234)&amp;" ")-1)),"?")))</f>
        <v/>
      </c>
      <c r="C234" s="22" t="str">
        <f>IF(DATOS_FORMS!C234="","",IFERROR(VLOOKUP(TRIM(DATOS_FORMS!C234),ESCALAS!$A$54:$B$55,2,0),"?"))</f>
        <v/>
      </c>
      <c r="D234" s="22" t="str">
        <f>IF(DATOS_FORMS!D234="","",IFERROR(VLOOKUP(TRIM(DATOS_FORMS!D234),ESCALAS!$A$67:$B$68,2,0),"?"))</f>
        <v/>
      </c>
      <c r="E234" s="23" t="str">
        <f>IF(DATOS_FORMS!E234="","",DATOS_FORMS!E234)</f>
        <v/>
      </c>
      <c r="F234" s="23" t="str">
        <f>IF(DATOS_FORMS!F234="","",DATOS_FORMS!F234)</f>
        <v/>
      </c>
      <c r="G234" s="22" t="str">
        <f>IF(DATOS_FORMS!G234="","",IFERROR(VLOOKUP(TRIM(DATOS_FORMS!G234),ESCALAS!$A$60:$B$62,2,0),"?"))</f>
        <v/>
      </c>
      <c r="H234" s="23" t="str">
        <f>IF(DATOS_FORMS!H234="","",DATOS_FORMS!H234)</f>
        <v/>
      </c>
      <c r="I234" s="22" t="str">
        <f>IF(DATOS_FORMS!I234="","",IFERROR(VLOOKUP(TRIM(DATOS_FORMS!I234),ESCALAS!$A$60:$B$62,2,0),"?"))</f>
        <v/>
      </c>
      <c r="J234" s="22" t="str">
        <f>IF(DATOS_FORMS!J234="","",IFERROR(VLOOKUP(TRIM(DATOS_FORMS!J234),ESCALAS!$A$73:$B$86,2,0),7))</f>
        <v/>
      </c>
      <c r="K234" s="22" t="str">
        <f>IF(DATOS_FORMS!K234="","",IFERROR(VLOOKUP(TRIM(DATOS_FORMS!K234),ESCALAS!$A$6:$B$12,2,0),"?"))</f>
        <v/>
      </c>
      <c r="L234" s="22" t="str">
        <f>IF(DATOS_FORMS!L234="","",IFERROR(VLOOKUP(TRIM(DATOS_FORMS!L234),ESCALAS!$A$6:$B$12,2,0),"?"))</f>
        <v/>
      </c>
      <c r="M234" s="22" t="str">
        <f>IF(DATOS_FORMS!M234="","",IFERROR(VLOOKUP(TRIM(DATOS_FORMS!M234),ESCALAS!$A$6:$B$12,2,0),"?"))</f>
        <v/>
      </c>
      <c r="N234" s="22" t="str">
        <f>IF(DATOS_FORMS!N234="","",IFERROR(VLOOKUP(TRIM(DATOS_FORMS!N234),ESCALAS!$A$6:$B$12,2,0),"?"))</f>
        <v/>
      </c>
      <c r="O234" s="22" t="str">
        <f>IF(DATOS_FORMS!O234="","",IFERROR(VLOOKUP(TRIM(DATOS_FORMS!O234),ESCALAS!$A$6:$B$12,2,0),"?"))</f>
        <v/>
      </c>
      <c r="P234" s="22" t="str">
        <f>IF(DATOS_FORMS!P234="","",IFERROR(VLOOKUP(TRIM(DATOS_FORMS!P234),ESCALAS!$A$6:$B$12,2,0),"?"))</f>
        <v/>
      </c>
      <c r="Q234" s="22" t="str">
        <f>IF(DATOS_FORMS!Q234="","",IFERROR(VLOOKUP(TRIM(DATOS_FORMS!Q234),ESCALAS!$A$6:$B$12,2,0),"?"))</f>
        <v/>
      </c>
      <c r="R234" s="22" t="str">
        <f>IF(DATOS_FORMS!R234="","",IFERROR(VLOOKUP(TRIM(DATOS_FORMS!R234),ESCALAS!$A$6:$B$12,2,0),"?"))</f>
        <v/>
      </c>
      <c r="S234" s="22" t="str">
        <f>IF(DATOS_FORMS!S234="","",IFERROR(VLOOKUP(TRIM(DATOS_FORMS!S234),ESCALAS!$A$6:$B$12,2,0),"?"))</f>
        <v/>
      </c>
      <c r="T234" s="22" t="str">
        <f>IF(DATOS_FORMS!T234="","",IFERROR(VLOOKUP(TRIM(DATOS_FORMS!T234),ESCALAS!$A$6:$B$12,2,0),"?"))</f>
        <v/>
      </c>
      <c r="U234" s="22" t="str">
        <f>IF(DATOS_FORMS!U234="","",IFERROR(VLOOKUP(TRIM(DATOS_FORMS!U234),ESCALAS!$A$17:$B$20,2,0),"?"))</f>
        <v/>
      </c>
      <c r="V234" s="22" t="str">
        <f>IF(DATOS_FORMS!V234="","",IFERROR(VLOOKUP(TRIM(DATOS_FORMS!V234),ESCALAS!$A$17:$B$20,2,0),"?"))</f>
        <v/>
      </c>
      <c r="W234" s="22" t="str">
        <f>IF(DATOS_FORMS!W234="","",IFERROR(VLOOKUP(TRIM(DATOS_FORMS!W234),ESCALAS!$A$17:$B$20,2,0),"?"))</f>
        <v/>
      </c>
      <c r="X234" s="22" t="str">
        <f>IF(DATOS_FORMS!X234="","",IFERROR(VLOOKUP(TRIM(DATOS_FORMS!X234),ESCALAS!$A$17:$B$20,2,0),"?"))</f>
        <v/>
      </c>
      <c r="Y234" s="22" t="str">
        <f>IF(DATOS_FORMS!Y234="","",IFERROR(VLOOKUP(TRIM(DATOS_FORMS!Y234),ESCALAS!$A$17:$B$20,2,0),"?"))</f>
        <v/>
      </c>
      <c r="Z234" s="22" t="str">
        <f>IF(DATOS_FORMS!Z234="","",IFERROR(VLOOKUP(TRIM(DATOS_FORMS!Z234),ESCALAS!$A$17:$B$20,2,0),"?"))</f>
        <v/>
      </c>
      <c r="AA234" s="22" t="str">
        <f>IF(DATOS_FORMS!AA234="","",IFERROR(VLOOKUP(TRIM(DATOS_FORMS!AA234),ESCALAS!$A$17:$B$20,2,0),"?"))</f>
        <v/>
      </c>
      <c r="AB234" s="22" t="str">
        <f>IF(DATOS_FORMS!AB234="","",IFERROR(VLOOKUP(TRIM(DATOS_FORMS!AB234),ESCALAS!$A$17:$B$20,2,0),"?"))</f>
        <v/>
      </c>
      <c r="AC234" s="22" t="str">
        <f>IF(DATOS_FORMS!AC234="","",IFERROR(VLOOKUP(TRIM(DATOS_FORMS!AC234),ESCALAS!$A$25:$B$30,2,0),"?"))</f>
        <v/>
      </c>
      <c r="AD234" s="22" t="str">
        <f>IF(DATOS_FORMS!AD234="","",IFERROR(VLOOKUP(TRIM(DATOS_FORMS!AD234),ESCALAS!$A$25:$B$30,2,0),"?"))</f>
        <v/>
      </c>
      <c r="AE234" s="22" t="str">
        <f>IF(DATOS_FORMS!AE234="","",IFERROR(VLOOKUP(TRIM(DATOS_FORMS!AE234),ESCALAS!$A$25:$B$30,2,0),"?"))</f>
        <v/>
      </c>
      <c r="AF234" s="22" t="str">
        <f>IF(DATOS_FORMS!AF234="","",IFERROR(VLOOKUP(TRIM(DATOS_FORMS!AF234),ESCALAS!$A$25:$B$30,2,0),"?"))</f>
        <v/>
      </c>
      <c r="AG234" s="22" t="str">
        <f>IF(DATOS_FORMS!AG234="","",IFERROR(VLOOKUP(TRIM(DATOS_FORMS!AG234),ESCALAS!$A$25:$B$30,2,0),"?"))</f>
        <v/>
      </c>
      <c r="AH234" s="22" t="str">
        <f>IF(DATOS_FORMS!AH234="","",IFERROR(VLOOKUP(TRIM(DATOS_FORMS!AH234),ESCALAS!$A$25:$B$30,2,0),"?"))</f>
        <v/>
      </c>
      <c r="AI234" s="22" t="str">
        <f>IF(DATOS_FORMS!AI234="","",IFERROR(VLOOKUP(TRIM(DATOS_FORMS!AI234),ESCALAS!$A$25:$B$30,2,0),"?"))</f>
        <v/>
      </c>
      <c r="AJ234" s="22" t="str">
        <f>IF(DATOS_FORMS!AJ234="","",IFERROR(VLOOKUP(TRIM(DATOS_FORMS!AJ234),ESCALAS!$A$25:$B$30,2,0),"?"))</f>
        <v/>
      </c>
      <c r="AK234" s="22" t="str">
        <f>IF(DATOS_FORMS!AK234="","",IFERROR(VLOOKUP(TRIM(DATOS_FORMS!AK234),ESCALAS!$A$25:$B$30,2,0),"?"))</f>
        <v/>
      </c>
      <c r="AL234" s="22" t="str">
        <f>IF(DATOS_FORMS!AL234="","",IFERROR(VLOOKUP(TRIM(DATOS_FORMS!AL234),ESCALAS!$A$25:$B$30,2,0),"?"))</f>
        <v/>
      </c>
      <c r="AM234" s="22" t="str">
        <f>IF(DATOS_FORMS!AM234="","",IFERROR(VLOOKUP(TRIM(DATOS_FORMS!AM234),ESCALAS!$A$35:$B$41,2,0),"?"))</f>
        <v/>
      </c>
      <c r="AN234" s="22" t="str">
        <f>IF(DATOS_FORMS!AN234="","",IFERROR(VLOOKUP(TRIM(DATOS_FORMS!AN234),ESCALAS!$A$35:$B$41,2,0),"?"))</f>
        <v/>
      </c>
      <c r="AO234" s="22" t="str">
        <f>IF(DATOS_FORMS!AO234="","",IFERROR(VLOOKUP(TRIM(DATOS_FORMS!AO234),ESCALAS!$A$35:$B$41,2,0),"?"))</f>
        <v/>
      </c>
      <c r="AP234" s="22" t="str">
        <f>IF(DATOS_FORMS!AP234="","",IFERROR(VLOOKUP(TRIM(DATOS_FORMS!AP234),ESCALAS!$A$35:$B$41,2,0),"?"))</f>
        <v/>
      </c>
      <c r="AQ234" s="22" t="str">
        <f>IF(DATOS_FORMS!AQ234="","",IFERROR(VLOOKUP(TRIM(DATOS_FORMS!AQ234),ESCALAS!$A$35:$B$41,2,0),"?"))</f>
        <v/>
      </c>
      <c r="AR234" s="22" t="str">
        <f>IF(DATOS_FORMS!AR234="","",IFERROR(VLOOKUP(TRIM(DATOS_FORMS!AR234),ESCALAS!$A$35:$B$41,2,0),"?"))</f>
        <v/>
      </c>
      <c r="AS234" s="22" t="str">
        <f>IF(DATOS_FORMS!AS234="","",IFERROR(VLOOKUP(TRIM(DATOS_FORMS!AS234),ESCALAS!$A$35:$B$41,2,0),"?"))</f>
        <v/>
      </c>
      <c r="AT234" s="22" t="str">
        <f>IF(DATOS_FORMS!AT234="","",IFERROR(VLOOKUP(TRIM(DATOS_FORMS!AT234),ESCALAS!$A$35:$B$41,2,0),"?"))</f>
        <v/>
      </c>
      <c r="AU234" s="22" t="str">
        <f>IF(DATOS_FORMS!AU234="","",IFERROR(VLOOKUP(TRIM(DATOS_FORMS!AU234),ESCALAS!$A$35:$B$41,2,0),"?"))</f>
        <v/>
      </c>
      <c r="AV234" s="22" t="str">
        <f>IF(DATOS_FORMS!AV234="","",IFERROR(VLOOKUP(TRIM(DATOS_FORMS!AV234),ESCALAS!$A$46:$B$49,2,0),"?"))</f>
        <v/>
      </c>
      <c r="AW234" s="22" t="str">
        <f>IF(DATOS_FORMS!AW234="","",IFERROR(VLOOKUP(TRIM(DATOS_FORMS!AW234),ESCALAS!$A$46:$B$49,2,0),"?"))</f>
        <v/>
      </c>
      <c r="AX234" s="22" t="str">
        <f>IF(DATOS_FORMS!AX234="","",IFERROR(VLOOKUP(TRIM(DATOS_FORMS!AX234),ESCALAS!$A$46:$B$49,2,0),"?"))</f>
        <v/>
      </c>
      <c r="AY234" s="22" t="str">
        <f>IF(DATOS_FORMS!AY234="","",IFERROR(VLOOKUP(TRIM(DATOS_FORMS!AY234),ESCALAS!$A$46:$B$49,2,0),"?"))</f>
        <v/>
      </c>
      <c r="AZ234" s="22" t="str">
        <f>IF(DATOS_FORMS!AZ234="","",IFERROR(VLOOKUP(TRIM(DATOS_FORMS!AZ234),ESCALAS!$A$46:$B$49,2,0),"?"))</f>
        <v/>
      </c>
      <c r="BA234" s="22" t="str">
        <f>IF(DATOS_FORMS!BA234="","",IFERROR(VLOOKUP(TRIM(DATOS_FORMS!BA234),ESCALAS!$A$46:$B$49,2,0),"?"))</f>
        <v/>
      </c>
      <c r="BB234" s="22" t="str">
        <f>IF(DATOS_FORMS!BB234="","",IFERROR(VLOOKUP(TRIM(DATOS_FORMS!BB234),ESCALAS!$A$46:$B$49,2,0),"?"))</f>
        <v/>
      </c>
      <c r="BC234" s="22" t="str">
        <f>IF(DATOS_FORMS!BC234="","",IFERROR(VLOOKUP(TRIM(DATOS_FORMS!BC234),ESCALAS!$A$46:$B$49,2,0),"?"))</f>
        <v/>
      </c>
      <c r="BD234" s="22" t="str">
        <f>IF(DATOS_FORMS!BD234="","",IFERROR(VLOOKUP(TRIM(DATOS_FORMS!BD234),ESCALAS!$A$46:$B$49,2,0),"?"))</f>
        <v/>
      </c>
      <c r="BE234" s="22" t="str">
        <f>IF(DATOS_FORMS!BE234="","",IFERROR(VLOOKUP(TRIM(DATOS_FORMS!BE234),ESCALAS!$A$46:$B$49,2,0),"?"))</f>
        <v/>
      </c>
      <c r="BF234" s="22" t="str">
        <f>IF(DATOS_FORMS!BF234="","",IFERROR(VLOOKUP(TRIM(DATOS_FORMS!BF234),ESCALAS!$A$46:$B$49,2,0),"?"))</f>
        <v/>
      </c>
      <c r="BG234" s="22" t="str">
        <f>IF(DATOS_FORMS!BG234="","",IFERROR(VLOOKUP(TRIM(DATOS_FORMS!BG234),ESCALAS!$A$46:$B$49,2,0),"?"))</f>
        <v/>
      </c>
      <c r="BH234" s="22" t="str">
        <f>IF(DATOS_FORMS!BH234="","",IFERROR(VLOOKUP(TRIM(DATOS_FORMS!BH234),ESCALAS!$A$46:$B$49,2,0),"?"))</f>
        <v/>
      </c>
      <c r="BI234" s="22" t="str">
        <f>IF(DATOS_FORMS!BI234="","",IFERROR(VLOOKUP(TRIM(DATOS_FORMS!BI234),ESCALAS!$A$46:$B$49,2,0),"?"))</f>
        <v/>
      </c>
      <c r="BJ234" s="22" t="str">
        <f>IF(DATOS_FORMS!BJ234="","",IFERROR(VLOOKUP(TRIM(DATOS_FORMS!BJ234),ESCALAS!$A$46:$B$49,2,0),"?"))</f>
        <v/>
      </c>
    </row>
    <row r="235" spans="1:62" x14ac:dyDescent="0.25">
      <c r="A235" s="22" t="str">
        <f>IF(DATOS_FORMS!B235="","",ROW()-1)</f>
        <v/>
      </c>
      <c r="B235" s="22" t="str">
        <f>IF(DATOS_FORMS!B235="","",IFERROR(VALUE(TRIM(DATOS_FORMS!B235)),IFERROR(VALUE(LEFT(TRIM(DATOS_FORMS!B235),FIND(" ",TRIM(DATOS_FORMS!B235)&amp;" ")-1)),"?")))</f>
        <v/>
      </c>
      <c r="C235" s="22" t="str">
        <f>IF(DATOS_FORMS!C235="","",IFERROR(VLOOKUP(TRIM(DATOS_FORMS!C235),ESCALAS!$A$54:$B$55,2,0),"?"))</f>
        <v/>
      </c>
      <c r="D235" s="22" t="str">
        <f>IF(DATOS_FORMS!D235="","",IFERROR(VLOOKUP(TRIM(DATOS_FORMS!D235),ESCALAS!$A$67:$B$68,2,0),"?"))</f>
        <v/>
      </c>
      <c r="E235" s="23" t="str">
        <f>IF(DATOS_FORMS!E235="","",DATOS_FORMS!E235)</f>
        <v/>
      </c>
      <c r="F235" s="23" t="str">
        <f>IF(DATOS_FORMS!F235="","",DATOS_FORMS!F235)</f>
        <v/>
      </c>
      <c r="G235" s="22" t="str">
        <f>IF(DATOS_FORMS!G235="","",IFERROR(VLOOKUP(TRIM(DATOS_FORMS!G235),ESCALAS!$A$60:$B$62,2,0),"?"))</f>
        <v/>
      </c>
      <c r="H235" s="23" t="str">
        <f>IF(DATOS_FORMS!H235="","",DATOS_FORMS!H235)</f>
        <v/>
      </c>
      <c r="I235" s="22" t="str">
        <f>IF(DATOS_FORMS!I235="","",IFERROR(VLOOKUP(TRIM(DATOS_FORMS!I235),ESCALAS!$A$60:$B$62,2,0),"?"))</f>
        <v/>
      </c>
      <c r="J235" s="22" t="str">
        <f>IF(DATOS_FORMS!J235="","",IFERROR(VLOOKUP(TRIM(DATOS_FORMS!J235),ESCALAS!$A$73:$B$86,2,0),7))</f>
        <v/>
      </c>
      <c r="K235" s="22" t="str">
        <f>IF(DATOS_FORMS!K235="","",IFERROR(VLOOKUP(TRIM(DATOS_FORMS!K235),ESCALAS!$A$6:$B$12,2,0),"?"))</f>
        <v/>
      </c>
      <c r="L235" s="22" t="str">
        <f>IF(DATOS_FORMS!L235="","",IFERROR(VLOOKUP(TRIM(DATOS_FORMS!L235),ESCALAS!$A$6:$B$12,2,0),"?"))</f>
        <v/>
      </c>
      <c r="M235" s="22" t="str">
        <f>IF(DATOS_FORMS!M235="","",IFERROR(VLOOKUP(TRIM(DATOS_FORMS!M235),ESCALAS!$A$6:$B$12,2,0),"?"))</f>
        <v/>
      </c>
      <c r="N235" s="22" t="str">
        <f>IF(DATOS_FORMS!N235="","",IFERROR(VLOOKUP(TRIM(DATOS_FORMS!N235),ESCALAS!$A$6:$B$12,2,0),"?"))</f>
        <v/>
      </c>
      <c r="O235" s="22" t="str">
        <f>IF(DATOS_FORMS!O235="","",IFERROR(VLOOKUP(TRIM(DATOS_FORMS!O235),ESCALAS!$A$6:$B$12,2,0),"?"))</f>
        <v/>
      </c>
      <c r="P235" s="22" t="str">
        <f>IF(DATOS_FORMS!P235="","",IFERROR(VLOOKUP(TRIM(DATOS_FORMS!P235),ESCALAS!$A$6:$B$12,2,0),"?"))</f>
        <v/>
      </c>
      <c r="Q235" s="22" t="str">
        <f>IF(DATOS_FORMS!Q235="","",IFERROR(VLOOKUP(TRIM(DATOS_FORMS!Q235),ESCALAS!$A$6:$B$12,2,0),"?"))</f>
        <v/>
      </c>
      <c r="R235" s="22" t="str">
        <f>IF(DATOS_FORMS!R235="","",IFERROR(VLOOKUP(TRIM(DATOS_FORMS!R235),ESCALAS!$A$6:$B$12,2,0),"?"))</f>
        <v/>
      </c>
      <c r="S235" s="22" t="str">
        <f>IF(DATOS_FORMS!S235="","",IFERROR(VLOOKUP(TRIM(DATOS_FORMS!S235),ESCALAS!$A$6:$B$12,2,0),"?"))</f>
        <v/>
      </c>
      <c r="T235" s="22" t="str">
        <f>IF(DATOS_FORMS!T235="","",IFERROR(VLOOKUP(TRIM(DATOS_FORMS!T235),ESCALAS!$A$6:$B$12,2,0),"?"))</f>
        <v/>
      </c>
      <c r="U235" s="22" t="str">
        <f>IF(DATOS_FORMS!U235="","",IFERROR(VLOOKUP(TRIM(DATOS_FORMS!U235),ESCALAS!$A$17:$B$20,2,0),"?"))</f>
        <v/>
      </c>
      <c r="V235" s="22" t="str">
        <f>IF(DATOS_FORMS!V235="","",IFERROR(VLOOKUP(TRIM(DATOS_FORMS!V235),ESCALAS!$A$17:$B$20,2,0),"?"))</f>
        <v/>
      </c>
      <c r="W235" s="22" t="str">
        <f>IF(DATOS_FORMS!W235="","",IFERROR(VLOOKUP(TRIM(DATOS_FORMS!W235),ESCALAS!$A$17:$B$20,2,0),"?"))</f>
        <v/>
      </c>
      <c r="X235" s="22" t="str">
        <f>IF(DATOS_FORMS!X235="","",IFERROR(VLOOKUP(TRIM(DATOS_FORMS!X235),ESCALAS!$A$17:$B$20,2,0),"?"))</f>
        <v/>
      </c>
      <c r="Y235" s="22" t="str">
        <f>IF(DATOS_FORMS!Y235="","",IFERROR(VLOOKUP(TRIM(DATOS_FORMS!Y235),ESCALAS!$A$17:$B$20,2,0),"?"))</f>
        <v/>
      </c>
      <c r="Z235" s="22" t="str">
        <f>IF(DATOS_FORMS!Z235="","",IFERROR(VLOOKUP(TRIM(DATOS_FORMS!Z235),ESCALAS!$A$17:$B$20,2,0),"?"))</f>
        <v/>
      </c>
      <c r="AA235" s="22" t="str">
        <f>IF(DATOS_FORMS!AA235="","",IFERROR(VLOOKUP(TRIM(DATOS_FORMS!AA235),ESCALAS!$A$17:$B$20,2,0),"?"))</f>
        <v/>
      </c>
      <c r="AB235" s="22" t="str">
        <f>IF(DATOS_FORMS!AB235="","",IFERROR(VLOOKUP(TRIM(DATOS_FORMS!AB235),ESCALAS!$A$17:$B$20,2,0),"?"))</f>
        <v/>
      </c>
      <c r="AC235" s="22" t="str">
        <f>IF(DATOS_FORMS!AC235="","",IFERROR(VLOOKUP(TRIM(DATOS_FORMS!AC235),ESCALAS!$A$25:$B$30,2,0),"?"))</f>
        <v/>
      </c>
      <c r="AD235" s="22" t="str">
        <f>IF(DATOS_FORMS!AD235="","",IFERROR(VLOOKUP(TRIM(DATOS_FORMS!AD235),ESCALAS!$A$25:$B$30,2,0),"?"))</f>
        <v/>
      </c>
      <c r="AE235" s="22" t="str">
        <f>IF(DATOS_FORMS!AE235="","",IFERROR(VLOOKUP(TRIM(DATOS_FORMS!AE235),ESCALAS!$A$25:$B$30,2,0),"?"))</f>
        <v/>
      </c>
      <c r="AF235" s="22" t="str">
        <f>IF(DATOS_FORMS!AF235="","",IFERROR(VLOOKUP(TRIM(DATOS_FORMS!AF235),ESCALAS!$A$25:$B$30,2,0),"?"))</f>
        <v/>
      </c>
      <c r="AG235" s="22" t="str">
        <f>IF(DATOS_FORMS!AG235="","",IFERROR(VLOOKUP(TRIM(DATOS_FORMS!AG235),ESCALAS!$A$25:$B$30,2,0),"?"))</f>
        <v/>
      </c>
      <c r="AH235" s="22" t="str">
        <f>IF(DATOS_FORMS!AH235="","",IFERROR(VLOOKUP(TRIM(DATOS_FORMS!AH235),ESCALAS!$A$25:$B$30,2,0),"?"))</f>
        <v/>
      </c>
      <c r="AI235" s="22" t="str">
        <f>IF(DATOS_FORMS!AI235="","",IFERROR(VLOOKUP(TRIM(DATOS_FORMS!AI235),ESCALAS!$A$25:$B$30,2,0),"?"))</f>
        <v/>
      </c>
      <c r="AJ235" s="22" t="str">
        <f>IF(DATOS_FORMS!AJ235="","",IFERROR(VLOOKUP(TRIM(DATOS_FORMS!AJ235),ESCALAS!$A$25:$B$30,2,0),"?"))</f>
        <v/>
      </c>
      <c r="AK235" s="22" t="str">
        <f>IF(DATOS_FORMS!AK235="","",IFERROR(VLOOKUP(TRIM(DATOS_FORMS!AK235),ESCALAS!$A$25:$B$30,2,0),"?"))</f>
        <v/>
      </c>
      <c r="AL235" s="22" t="str">
        <f>IF(DATOS_FORMS!AL235="","",IFERROR(VLOOKUP(TRIM(DATOS_FORMS!AL235),ESCALAS!$A$25:$B$30,2,0),"?"))</f>
        <v/>
      </c>
      <c r="AM235" s="22" t="str">
        <f>IF(DATOS_FORMS!AM235="","",IFERROR(VLOOKUP(TRIM(DATOS_FORMS!AM235),ESCALAS!$A$35:$B$41,2,0),"?"))</f>
        <v/>
      </c>
      <c r="AN235" s="22" t="str">
        <f>IF(DATOS_FORMS!AN235="","",IFERROR(VLOOKUP(TRIM(DATOS_FORMS!AN235),ESCALAS!$A$35:$B$41,2,0),"?"))</f>
        <v/>
      </c>
      <c r="AO235" s="22" t="str">
        <f>IF(DATOS_FORMS!AO235="","",IFERROR(VLOOKUP(TRIM(DATOS_FORMS!AO235),ESCALAS!$A$35:$B$41,2,0),"?"))</f>
        <v/>
      </c>
      <c r="AP235" s="22" t="str">
        <f>IF(DATOS_FORMS!AP235="","",IFERROR(VLOOKUP(TRIM(DATOS_FORMS!AP235),ESCALAS!$A$35:$B$41,2,0),"?"))</f>
        <v/>
      </c>
      <c r="AQ235" s="22" t="str">
        <f>IF(DATOS_FORMS!AQ235="","",IFERROR(VLOOKUP(TRIM(DATOS_FORMS!AQ235),ESCALAS!$A$35:$B$41,2,0),"?"))</f>
        <v/>
      </c>
      <c r="AR235" s="22" t="str">
        <f>IF(DATOS_FORMS!AR235="","",IFERROR(VLOOKUP(TRIM(DATOS_FORMS!AR235),ESCALAS!$A$35:$B$41,2,0),"?"))</f>
        <v/>
      </c>
      <c r="AS235" s="22" t="str">
        <f>IF(DATOS_FORMS!AS235="","",IFERROR(VLOOKUP(TRIM(DATOS_FORMS!AS235),ESCALAS!$A$35:$B$41,2,0),"?"))</f>
        <v/>
      </c>
      <c r="AT235" s="22" t="str">
        <f>IF(DATOS_FORMS!AT235="","",IFERROR(VLOOKUP(TRIM(DATOS_FORMS!AT235),ESCALAS!$A$35:$B$41,2,0),"?"))</f>
        <v/>
      </c>
      <c r="AU235" s="22" t="str">
        <f>IF(DATOS_FORMS!AU235="","",IFERROR(VLOOKUP(TRIM(DATOS_FORMS!AU235),ESCALAS!$A$35:$B$41,2,0),"?"))</f>
        <v/>
      </c>
      <c r="AV235" s="22" t="str">
        <f>IF(DATOS_FORMS!AV235="","",IFERROR(VLOOKUP(TRIM(DATOS_FORMS!AV235),ESCALAS!$A$46:$B$49,2,0),"?"))</f>
        <v/>
      </c>
      <c r="AW235" s="22" t="str">
        <f>IF(DATOS_FORMS!AW235="","",IFERROR(VLOOKUP(TRIM(DATOS_FORMS!AW235),ESCALAS!$A$46:$B$49,2,0),"?"))</f>
        <v/>
      </c>
      <c r="AX235" s="22" t="str">
        <f>IF(DATOS_FORMS!AX235="","",IFERROR(VLOOKUP(TRIM(DATOS_FORMS!AX235),ESCALAS!$A$46:$B$49,2,0),"?"))</f>
        <v/>
      </c>
      <c r="AY235" s="22" t="str">
        <f>IF(DATOS_FORMS!AY235="","",IFERROR(VLOOKUP(TRIM(DATOS_FORMS!AY235),ESCALAS!$A$46:$B$49,2,0),"?"))</f>
        <v/>
      </c>
      <c r="AZ235" s="22" t="str">
        <f>IF(DATOS_FORMS!AZ235="","",IFERROR(VLOOKUP(TRIM(DATOS_FORMS!AZ235),ESCALAS!$A$46:$B$49,2,0),"?"))</f>
        <v/>
      </c>
      <c r="BA235" s="22" t="str">
        <f>IF(DATOS_FORMS!BA235="","",IFERROR(VLOOKUP(TRIM(DATOS_FORMS!BA235),ESCALAS!$A$46:$B$49,2,0),"?"))</f>
        <v/>
      </c>
      <c r="BB235" s="22" t="str">
        <f>IF(DATOS_FORMS!BB235="","",IFERROR(VLOOKUP(TRIM(DATOS_FORMS!BB235),ESCALAS!$A$46:$B$49,2,0),"?"))</f>
        <v/>
      </c>
      <c r="BC235" s="22" t="str">
        <f>IF(DATOS_FORMS!BC235="","",IFERROR(VLOOKUP(TRIM(DATOS_FORMS!BC235),ESCALAS!$A$46:$B$49,2,0),"?"))</f>
        <v/>
      </c>
      <c r="BD235" s="22" t="str">
        <f>IF(DATOS_FORMS!BD235="","",IFERROR(VLOOKUP(TRIM(DATOS_FORMS!BD235),ESCALAS!$A$46:$B$49,2,0),"?"))</f>
        <v/>
      </c>
      <c r="BE235" s="22" t="str">
        <f>IF(DATOS_FORMS!BE235="","",IFERROR(VLOOKUP(TRIM(DATOS_FORMS!BE235),ESCALAS!$A$46:$B$49,2,0),"?"))</f>
        <v/>
      </c>
      <c r="BF235" s="22" t="str">
        <f>IF(DATOS_FORMS!BF235="","",IFERROR(VLOOKUP(TRIM(DATOS_FORMS!BF235),ESCALAS!$A$46:$B$49,2,0),"?"))</f>
        <v/>
      </c>
      <c r="BG235" s="22" t="str">
        <f>IF(DATOS_FORMS!BG235="","",IFERROR(VLOOKUP(TRIM(DATOS_FORMS!BG235),ESCALAS!$A$46:$B$49,2,0),"?"))</f>
        <v/>
      </c>
      <c r="BH235" s="22" t="str">
        <f>IF(DATOS_FORMS!BH235="","",IFERROR(VLOOKUP(TRIM(DATOS_FORMS!BH235),ESCALAS!$A$46:$B$49,2,0),"?"))</f>
        <v/>
      </c>
      <c r="BI235" s="22" t="str">
        <f>IF(DATOS_FORMS!BI235="","",IFERROR(VLOOKUP(TRIM(DATOS_FORMS!BI235),ESCALAS!$A$46:$B$49,2,0),"?"))</f>
        <v/>
      </c>
      <c r="BJ235" s="22" t="str">
        <f>IF(DATOS_FORMS!BJ235="","",IFERROR(VLOOKUP(TRIM(DATOS_FORMS!BJ235),ESCALAS!$A$46:$B$49,2,0),"?"))</f>
        <v/>
      </c>
    </row>
    <row r="236" spans="1:62" x14ac:dyDescent="0.25">
      <c r="A236" s="22" t="str">
        <f>IF(DATOS_FORMS!B236="","",ROW()-1)</f>
        <v/>
      </c>
      <c r="B236" s="22" t="str">
        <f>IF(DATOS_FORMS!B236="","",IFERROR(VALUE(TRIM(DATOS_FORMS!B236)),IFERROR(VALUE(LEFT(TRIM(DATOS_FORMS!B236),FIND(" ",TRIM(DATOS_FORMS!B236)&amp;" ")-1)),"?")))</f>
        <v/>
      </c>
      <c r="C236" s="22" t="str">
        <f>IF(DATOS_FORMS!C236="","",IFERROR(VLOOKUP(TRIM(DATOS_FORMS!C236),ESCALAS!$A$54:$B$55,2,0),"?"))</f>
        <v/>
      </c>
      <c r="D236" s="22" t="str">
        <f>IF(DATOS_FORMS!D236="","",IFERROR(VLOOKUP(TRIM(DATOS_FORMS!D236),ESCALAS!$A$67:$B$68,2,0),"?"))</f>
        <v/>
      </c>
      <c r="E236" s="23" t="str">
        <f>IF(DATOS_FORMS!E236="","",DATOS_FORMS!E236)</f>
        <v/>
      </c>
      <c r="F236" s="23" t="str">
        <f>IF(DATOS_FORMS!F236="","",DATOS_FORMS!F236)</f>
        <v/>
      </c>
      <c r="G236" s="22" t="str">
        <f>IF(DATOS_FORMS!G236="","",IFERROR(VLOOKUP(TRIM(DATOS_FORMS!G236),ESCALAS!$A$60:$B$62,2,0),"?"))</f>
        <v/>
      </c>
      <c r="H236" s="23" t="str">
        <f>IF(DATOS_FORMS!H236="","",DATOS_FORMS!H236)</f>
        <v/>
      </c>
      <c r="I236" s="22" t="str">
        <f>IF(DATOS_FORMS!I236="","",IFERROR(VLOOKUP(TRIM(DATOS_FORMS!I236),ESCALAS!$A$60:$B$62,2,0),"?"))</f>
        <v/>
      </c>
      <c r="J236" s="22" t="str">
        <f>IF(DATOS_FORMS!J236="","",IFERROR(VLOOKUP(TRIM(DATOS_FORMS!J236),ESCALAS!$A$73:$B$86,2,0),7))</f>
        <v/>
      </c>
      <c r="K236" s="22" t="str">
        <f>IF(DATOS_FORMS!K236="","",IFERROR(VLOOKUP(TRIM(DATOS_FORMS!K236),ESCALAS!$A$6:$B$12,2,0),"?"))</f>
        <v/>
      </c>
      <c r="L236" s="22" t="str">
        <f>IF(DATOS_FORMS!L236="","",IFERROR(VLOOKUP(TRIM(DATOS_FORMS!L236),ESCALAS!$A$6:$B$12,2,0),"?"))</f>
        <v/>
      </c>
      <c r="M236" s="22" t="str">
        <f>IF(DATOS_FORMS!M236="","",IFERROR(VLOOKUP(TRIM(DATOS_FORMS!M236),ESCALAS!$A$6:$B$12,2,0),"?"))</f>
        <v/>
      </c>
      <c r="N236" s="22" t="str">
        <f>IF(DATOS_FORMS!N236="","",IFERROR(VLOOKUP(TRIM(DATOS_FORMS!N236),ESCALAS!$A$6:$B$12,2,0),"?"))</f>
        <v/>
      </c>
      <c r="O236" s="22" t="str">
        <f>IF(DATOS_FORMS!O236="","",IFERROR(VLOOKUP(TRIM(DATOS_FORMS!O236),ESCALAS!$A$6:$B$12,2,0),"?"))</f>
        <v/>
      </c>
      <c r="P236" s="22" t="str">
        <f>IF(DATOS_FORMS!P236="","",IFERROR(VLOOKUP(TRIM(DATOS_FORMS!P236),ESCALAS!$A$6:$B$12,2,0),"?"))</f>
        <v/>
      </c>
      <c r="Q236" s="22" t="str">
        <f>IF(DATOS_FORMS!Q236="","",IFERROR(VLOOKUP(TRIM(DATOS_FORMS!Q236),ESCALAS!$A$6:$B$12,2,0),"?"))</f>
        <v/>
      </c>
      <c r="R236" s="22" t="str">
        <f>IF(DATOS_FORMS!R236="","",IFERROR(VLOOKUP(TRIM(DATOS_FORMS!R236),ESCALAS!$A$6:$B$12,2,0),"?"))</f>
        <v/>
      </c>
      <c r="S236" s="22" t="str">
        <f>IF(DATOS_FORMS!S236="","",IFERROR(VLOOKUP(TRIM(DATOS_FORMS!S236),ESCALAS!$A$6:$B$12,2,0),"?"))</f>
        <v/>
      </c>
      <c r="T236" s="22" t="str">
        <f>IF(DATOS_FORMS!T236="","",IFERROR(VLOOKUP(TRIM(DATOS_FORMS!T236),ESCALAS!$A$6:$B$12,2,0),"?"))</f>
        <v/>
      </c>
      <c r="U236" s="22" t="str">
        <f>IF(DATOS_FORMS!U236="","",IFERROR(VLOOKUP(TRIM(DATOS_FORMS!U236),ESCALAS!$A$17:$B$20,2,0),"?"))</f>
        <v/>
      </c>
      <c r="V236" s="22" t="str">
        <f>IF(DATOS_FORMS!V236="","",IFERROR(VLOOKUP(TRIM(DATOS_FORMS!V236),ESCALAS!$A$17:$B$20,2,0),"?"))</f>
        <v/>
      </c>
      <c r="W236" s="22" t="str">
        <f>IF(DATOS_FORMS!W236="","",IFERROR(VLOOKUP(TRIM(DATOS_FORMS!W236),ESCALAS!$A$17:$B$20,2,0),"?"))</f>
        <v/>
      </c>
      <c r="X236" s="22" t="str">
        <f>IF(DATOS_FORMS!X236="","",IFERROR(VLOOKUP(TRIM(DATOS_FORMS!X236),ESCALAS!$A$17:$B$20,2,0),"?"))</f>
        <v/>
      </c>
      <c r="Y236" s="22" t="str">
        <f>IF(DATOS_FORMS!Y236="","",IFERROR(VLOOKUP(TRIM(DATOS_FORMS!Y236),ESCALAS!$A$17:$B$20,2,0),"?"))</f>
        <v/>
      </c>
      <c r="Z236" s="22" t="str">
        <f>IF(DATOS_FORMS!Z236="","",IFERROR(VLOOKUP(TRIM(DATOS_FORMS!Z236),ESCALAS!$A$17:$B$20,2,0),"?"))</f>
        <v/>
      </c>
      <c r="AA236" s="22" t="str">
        <f>IF(DATOS_FORMS!AA236="","",IFERROR(VLOOKUP(TRIM(DATOS_FORMS!AA236),ESCALAS!$A$17:$B$20,2,0),"?"))</f>
        <v/>
      </c>
      <c r="AB236" s="22" t="str">
        <f>IF(DATOS_FORMS!AB236="","",IFERROR(VLOOKUP(TRIM(DATOS_FORMS!AB236),ESCALAS!$A$17:$B$20,2,0),"?"))</f>
        <v/>
      </c>
      <c r="AC236" s="22" t="str">
        <f>IF(DATOS_FORMS!AC236="","",IFERROR(VLOOKUP(TRIM(DATOS_FORMS!AC236),ESCALAS!$A$25:$B$30,2,0),"?"))</f>
        <v/>
      </c>
      <c r="AD236" s="22" t="str">
        <f>IF(DATOS_FORMS!AD236="","",IFERROR(VLOOKUP(TRIM(DATOS_FORMS!AD236),ESCALAS!$A$25:$B$30,2,0),"?"))</f>
        <v/>
      </c>
      <c r="AE236" s="22" t="str">
        <f>IF(DATOS_FORMS!AE236="","",IFERROR(VLOOKUP(TRIM(DATOS_FORMS!AE236),ESCALAS!$A$25:$B$30,2,0),"?"))</f>
        <v/>
      </c>
      <c r="AF236" s="22" t="str">
        <f>IF(DATOS_FORMS!AF236="","",IFERROR(VLOOKUP(TRIM(DATOS_FORMS!AF236),ESCALAS!$A$25:$B$30,2,0),"?"))</f>
        <v/>
      </c>
      <c r="AG236" s="22" t="str">
        <f>IF(DATOS_FORMS!AG236="","",IFERROR(VLOOKUP(TRIM(DATOS_FORMS!AG236),ESCALAS!$A$25:$B$30,2,0),"?"))</f>
        <v/>
      </c>
      <c r="AH236" s="22" t="str">
        <f>IF(DATOS_FORMS!AH236="","",IFERROR(VLOOKUP(TRIM(DATOS_FORMS!AH236),ESCALAS!$A$25:$B$30,2,0),"?"))</f>
        <v/>
      </c>
      <c r="AI236" s="22" t="str">
        <f>IF(DATOS_FORMS!AI236="","",IFERROR(VLOOKUP(TRIM(DATOS_FORMS!AI236),ESCALAS!$A$25:$B$30,2,0),"?"))</f>
        <v/>
      </c>
      <c r="AJ236" s="22" t="str">
        <f>IF(DATOS_FORMS!AJ236="","",IFERROR(VLOOKUP(TRIM(DATOS_FORMS!AJ236),ESCALAS!$A$25:$B$30,2,0),"?"))</f>
        <v/>
      </c>
      <c r="AK236" s="22" t="str">
        <f>IF(DATOS_FORMS!AK236="","",IFERROR(VLOOKUP(TRIM(DATOS_FORMS!AK236),ESCALAS!$A$25:$B$30,2,0),"?"))</f>
        <v/>
      </c>
      <c r="AL236" s="22" t="str">
        <f>IF(DATOS_FORMS!AL236="","",IFERROR(VLOOKUP(TRIM(DATOS_FORMS!AL236),ESCALAS!$A$25:$B$30,2,0),"?"))</f>
        <v/>
      </c>
      <c r="AM236" s="22" t="str">
        <f>IF(DATOS_FORMS!AM236="","",IFERROR(VLOOKUP(TRIM(DATOS_FORMS!AM236),ESCALAS!$A$35:$B$41,2,0),"?"))</f>
        <v/>
      </c>
      <c r="AN236" s="22" t="str">
        <f>IF(DATOS_FORMS!AN236="","",IFERROR(VLOOKUP(TRIM(DATOS_FORMS!AN236),ESCALAS!$A$35:$B$41,2,0),"?"))</f>
        <v/>
      </c>
      <c r="AO236" s="22" t="str">
        <f>IF(DATOS_FORMS!AO236="","",IFERROR(VLOOKUP(TRIM(DATOS_FORMS!AO236),ESCALAS!$A$35:$B$41,2,0),"?"))</f>
        <v/>
      </c>
      <c r="AP236" s="22" t="str">
        <f>IF(DATOS_FORMS!AP236="","",IFERROR(VLOOKUP(TRIM(DATOS_FORMS!AP236),ESCALAS!$A$35:$B$41,2,0),"?"))</f>
        <v/>
      </c>
      <c r="AQ236" s="22" t="str">
        <f>IF(DATOS_FORMS!AQ236="","",IFERROR(VLOOKUP(TRIM(DATOS_FORMS!AQ236),ESCALAS!$A$35:$B$41,2,0),"?"))</f>
        <v/>
      </c>
      <c r="AR236" s="22" t="str">
        <f>IF(DATOS_FORMS!AR236="","",IFERROR(VLOOKUP(TRIM(DATOS_FORMS!AR236),ESCALAS!$A$35:$B$41,2,0),"?"))</f>
        <v/>
      </c>
      <c r="AS236" s="22" t="str">
        <f>IF(DATOS_FORMS!AS236="","",IFERROR(VLOOKUP(TRIM(DATOS_FORMS!AS236),ESCALAS!$A$35:$B$41,2,0),"?"))</f>
        <v/>
      </c>
      <c r="AT236" s="22" t="str">
        <f>IF(DATOS_FORMS!AT236="","",IFERROR(VLOOKUP(TRIM(DATOS_FORMS!AT236),ESCALAS!$A$35:$B$41,2,0),"?"))</f>
        <v/>
      </c>
      <c r="AU236" s="22" t="str">
        <f>IF(DATOS_FORMS!AU236="","",IFERROR(VLOOKUP(TRIM(DATOS_FORMS!AU236),ESCALAS!$A$35:$B$41,2,0),"?"))</f>
        <v/>
      </c>
      <c r="AV236" s="22" t="str">
        <f>IF(DATOS_FORMS!AV236="","",IFERROR(VLOOKUP(TRIM(DATOS_FORMS!AV236),ESCALAS!$A$46:$B$49,2,0),"?"))</f>
        <v/>
      </c>
      <c r="AW236" s="22" t="str">
        <f>IF(DATOS_FORMS!AW236="","",IFERROR(VLOOKUP(TRIM(DATOS_FORMS!AW236),ESCALAS!$A$46:$B$49,2,0),"?"))</f>
        <v/>
      </c>
      <c r="AX236" s="22" t="str">
        <f>IF(DATOS_FORMS!AX236="","",IFERROR(VLOOKUP(TRIM(DATOS_FORMS!AX236),ESCALAS!$A$46:$B$49,2,0),"?"))</f>
        <v/>
      </c>
      <c r="AY236" s="22" t="str">
        <f>IF(DATOS_FORMS!AY236="","",IFERROR(VLOOKUP(TRIM(DATOS_FORMS!AY236),ESCALAS!$A$46:$B$49,2,0),"?"))</f>
        <v/>
      </c>
      <c r="AZ236" s="22" t="str">
        <f>IF(DATOS_FORMS!AZ236="","",IFERROR(VLOOKUP(TRIM(DATOS_FORMS!AZ236),ESCALAS!$A$46:$B$49,2,0),"?"))</f>
        <v/>
      </c>
      <c r="BA236" s="22" t="str">
        <f>IF(DATOS_FORMS!BA236="","",IFERROR(VLOOKUP(TRIM(DATOS_FORMS!BA236),ESCALAS!$A$46:$B$49,2,0),"?"))</f>
        <v/>
      </c>
      <c r="BB236" s="22" t="str">
        <f>IF(DATOS_FORMS!BB236="","",IFERROR(VLOOKUP(TRIM(DATOS_FORMS!BB236),ESCALAS!$A$46:$B$49,2,0),"?"))</f>
        <v/>
      </c>
      <c r="BC236" s="22" t="str">
        <f>IF(DATOS_FORMS!BC236="","",IFERROR(VLOOKUP(TRIM(DATOS_FORMS!BC236),ESCALAS!$A$46:$B$49,2,0),"?"))</f>
        <v/>
      </c>
      <c r="BD236" s="22" t="str">
        <f>IF(DATOS_FORMS!BD236="","",IFERROR(VLOOKUP(TRIM(DATOS_FORMS!BD236),ESCALAS!$A$46:$B$49,2,0),"?"))</f>
        <v/>
      </c>
      <c r="BE236" s="22" t="str">
        <f>IF(DATOS_FORMS!BE236="","",IFERROR(VLOOKUP(TRIM(DATOS_FORMS!BE236),ESCALAS!$A$46:$B$49,2,0),"?"))</f>
        <v/>
      </c>
      <c r="BF236" s="22" t="str">
        <f>IF(DATOS_FORMS!BF236="","",IFERROR(VLOOKUP(TRIM(DATOS_FORMS!BF236),ESCALAS!$A$46:$B$49,2,0),"?"))</f>
        <v/>
      </c>
      <c r="BG236" s="22" t="str">
        <f>IF(DATOS_FORMS!BG236="","",IFERROR(VLOOKUP(TRIM(DATOS_FORMS!BG236),ESCALAS!$A$46:$B$49,2,0),"?"))</f>
        <v/>
      </c>
      <c r="BH236" s="22" t="str">
        <f>IF(DATOS_FORMS!BH236="","",IFERROR(VLOOKUP(TRIM(DATOS_FORMS!BH236),ESCALAS!$A$46:$B$49,2,0),"?"))</f>
        <v/>
      </c>
      <c r="BI236" s="22" t="str">
        <f>IF(DATOS_FORMS!BI236="","",IFERROR(VLOOKUP(TRIM(DATOS_FORMS!BI236),ESCALAS!$A$46:$B$49,2,0),"?"))</f>
        <v/>
      </c>
      <c r="BJ236" s="22" t="str">
        <f>IF(DATOS_FORMS!BJ236="","",IFERROR(VLOOKUP(TRIM(DATOS_FORMS!BJ236),ESCALAS!$A$46:$B$49,2,0),"?"))</f>
        <v/>
      </c>
    </row>
    <row r="237" spans="1:62" x14ac:dyDescent="0.25">
      <c r="A237" s="22" t="str">
        <f>IF(DATOS_FORMS!B237="","",ROW()-1)</f>
        <v/>
      </c>
      <c r="B237" s="22" t="str">
        <f>IF(DATOS_FORMS!B237="","",IFERROR(VALUE(TRIM(DATOS_FORMS!B237)),IFERROR(VALUE(LEFT(TRIM(DATOS_FORMS!B237),FIND(" ",TRIM(DATOS_FORMS!B237)&amp;" ")-1)),"?")))</f>
        <v/>
      </c>
      <c r="C237" s="22" t="str">
        <f>IF(DATOS_FORMS!C237="","",IFERROR(VLOOKUP(TRIM(DATOS_FORMS!C237),ESCALAS!$A$54:$B$55,2,0),"?"))</f>
        <v/>
      </c>
      <c r="D237" s="22" t="str">
        <f>IF(DATOS_FORMS!D237="","",IFERROR(VLOOKUP(TRIM(DATOS_FORMS!D237),ESCALAS!$A$67:$B$68,2,0),"?"))</f>
        <v/>
      </c>
      <c r="E237" s="23" t="str">
        <f>IF(DATOS_FORMS!E237="","",DATOS_FORMS!E237)</f>
        <v/>
      </c>
      <c r="F237" s="23" t="str">
        <f>IF(DATOS_FORMS!F237="","",DATOS_FORMS!F237)</f>
        <v/>
      </c>
      <c r="G237" s="22" t="str">
        <f>IF(DATOS_FORMS!G237="","",IFERROR(VLOOKUP(TRIM(DATOS_FORMS!G237),ESCALAS!$A$60:$B$62,2,0),"?"))</f>
        <v/>
      </c>
      <c r="H237" s="23" t="str">
        <f>IF(DATOS_FORMS!H237="","",DATOS_FORMS!H237)</f>
        <v/>
      </c>
      <c r="I237" s="22" t="str">
        <f>IF(DATOS_FORMS!I237="","",IFERROR(VLOOKUP(TRIM(DATOS_FORMS!I237),ESCALAS!$A$60:$B$62,2,0),"?"))</f>
        <v/>
      </c>
      <c r="J237" s="22" t="str">
        <f>IF(DATOS_FORMS!J237="","",IFERROR(VLOOKUP(TRIM(DATOS_FORMS!J237),ESCALAS!$A$73:$B$86,2,0),7))</f>
        <v/>
      </c>
      <c r="K237" s="22" t="str">
        <f>IF(DATOS_FORMS!K237="","",IFERROR(VLOOKUP(TRIM(DATOS_FORMS!K237),ESCALAS!$A$6:$B$12,2,0),"?"))</f>
        <v/>
      </c>
      <c r="L237" s="22" t="str">
        <f>IF(DATOS_FORMS!L237="","",IFERROR(VLOOKUP(TRIM(DATOS_FORMS!L237),ESCALAS!$A$6:$B$12,2,0),"?"))</f>
        <v/>
      </c>
      <c r="M237" s="22" t="str">
        <f>IF(DATOS_FORMS!M237="","",IFERROR(VLOOKUP(TRIM(DATOS_FORMS!M237),ESCALAS!$A$6:$B$12,2,0),"?"))</f>
        <v/>
      </c>
      <c r="N237" s="22" t="str">
        <f>IF(DATOS_FORMS!N237="","",IFERROR(VLOOKUP(TRIM(DATOS_FORMS!N237),ESCALAS!$A$6:$B$12,2,0),"?"))</f>
        <v/>
      </c>
      <c r="O237" s="22" t="str">
        <f>IF(DATOS_FORMS!O237="","",IFERROR(VLOOKUP(TRIM(DATOS_FORMS!O237),ESCALAS!$A$6:$B$12,2,0),"?"))</f>
        <v/>
      </c>
      <c r="P237" s="22" t="str">
        <f>IF(DATOS_FORMS!P237="","",IFERROR(VLOOKUP(TRIM(DATOS_FORMS!P237),ESCALAS!$A$6:$B$12,2,0),"?"))</f>
        <v/>
      </c>
      <c r="Q237" s="22" t="str">
        <f>IF(DATOS_FORMS!Q237="","",IFERROR(VLOOKUP(TRIM(DATOS_FORMS!Q237),ESCALAS!$A$6:$B$12,2,0),"?"))</f>
        <v/>
      </c>
      <c r="R237" s="22" t="str">
        <f>IF(DATOS_FORMS!R237="","",IFERROR(VLOOKUP(TRIM(DATOS_FORMS!R237),ESCALAS!$A$6:$B$12,2,0),"?"))</f>
        <v/>
      </c>
      <c r="S237" s="22" t="str">
        <f>IF(DATOS_FORMS!S237="","",IFERROR(VLOOKUP(TRIM(DATOS_FORMS!S237),ESCALAS!$A$6:$B$12,2,0),"?"))</f>
        <v/>
      </c>
      <c r="T237" s="22" t="str">
        <f>IF(DATOS_FORMS!T237="","",IFERROR(VLOOKUP(TRIM(DATOS_FORMS!T237),ESCALAS!$A$6:$B$12,2,0),"?"))</f>
        <v/>
      </c>
      <c r="U237" s="22" t="str">
        <f>IF(DATOS_FORMS!U237="","",IFERROR(VLOOKUP(TRIM(DATOS_FORMS!U237),ESCALAS!$A$17:$B$20,2,0),"?"))</f>
        <v/>
      </c>
      <c r="V237" s="22" t="str">
        <f>IF(DATOS_FORMS!V237="","",IFERROR(VLOOKUP(TRIM(DATOS_FORMS!V237),ESCALAS!$A$17:$B$20,2,0),"?"))</f>
        <v/>
      </c>
      <c r="W237" s="22" t="str">
        <f>IF(DATOS_FORMS!W237="","",IFERROR(VLOOKUP(TRIM(DATOS_FORMS!W237),ESCALAS!$A$17:$B$20,2,0),"?"))</f>
        <v/>
      </c>
      <c r="X237" s="22" t="str">
        <f>IF(DATOS_FORMS!X237="","",IFERROR(VLOOKUP(TRIM(DATOS_FORMS!X237),ESCALAS!$A$17:$B$20,2,0),"?"))</f>
        <v/>
      </c>
      <c r="Y237" s="22" t="str">
        <f>IF(DATOS_FORMS!Y237="","",IFERROR(VLOOKUP(TRIM(DATOS_FORMS!Y237),ESCALAS!$A$17:$B$20,2,0),"?"))</f>
        <v/>
      </c>
      <c r="Z237" s="22" t="str">
        <f>IF(DATOS_FORMS!Z237="","",IFERROR(VLOOKUP(TRIM(DATOS_FORMS!Z237),ESCALAS!$A$17:$B$20,2,0),"?"))</f>
        <v/>
      </c>
      <c r="AA237" s="22" t="str">
        <f>IF(DATOS_FORMS!AA237="","",IFERROR(VLOOKUP(TRIM(DATOS_FORMS!AA237),ESCALAS!$A$17:$B$20,2,0),"?"))</f>
        <v/>
      </c>
      <c r="AB237" s="22" t="str">
        <f>IF(DATOS_FORMS!AB237="","",IFERROR(VLOOKUP(TRIM(DATOS_FORMS!AB237),ESCALAS!$A$17:$B$20,2,0),"?"))</f>
        <v/>
      </c>
      <c r="AC237" s="22" t="str">
        <f>IF(DATOS_FORMS!AC237="","",IFERROR(VLOOKUP(TRIM(DATOS_FORMS!AC237),ESCALAS!$A$25:$B$30,2,0),"?"))</f>
        <v/>
      </c>
      <c r="AD237" s="22" t="str">
        <f>IF(DATOS_FORMS!AD237="","",IFERROR(VLOOKUP(TRIM(DATOS_FORMS!AD237),ESCALAS!$A$25:$B$30,2,0),"?"))</f>
        <v/>
      </c>
      <c r="AE237" s="22" t="str">
        <f>IF(DATOS_FORMS!AE237="","",IFERROR(VLOOKUP(TRIM(DATOS_FORMS!AE237),ESCALAS!$A$25:$B$30,2,0),"?"))</f>
        <v/>
      </c>
      <c r="AF237" s="22" t="str">
        <f>IF(DATOS_FORMS!AF237="","",IFERROR(VLOOKUP(TRIM(DATOS_FORMS!AF237),ESCALAS!$A$25:$B$30,2,0),"?"))</f>
        <v/>
      </c>
      <c r="AG237" s="22" t="str">
        <f>IF(DATOS_FORMS!AG237="","",IFERROR(VLOOKUP(TRIM(DATOS_FORMS!AG237),ESCALAS!$A$25:$B$30,2,0),"?"))</f>
        <v/>
      </c>
      <c r="AH237" s="22" t="str">
        <f>IF(DATOS_FORMS!AH237="","",IFERROR(VLOOKUP(TRIM(DATOS_FORMS!AH237),ESCALAS!$A$25:$B$30,2,0),"?"))</f>
        <v/>
      </c>
      <c r="AI237" s="22" t="str">
        <f>IF(DATOS_FORMS!AI237="","",IFERROR(VLOOKUP(TRIM(DATOS_FORMS!AI237),ESCALAS!$A$25:$B$30,2,0),"?"))</f>
        <v/>
      </c>
      <c r="AJ237" s="22" t="str">
        <f>IF(DATOS_FORMS!AJ237="","",IFERROR(VLOOKUP(TRIM(DATOS_FORMS!AJ237),ESCALAS!$A$25:$B$30,2,0),"?"))</f>
        <v/>
      </c>
      <c r="AK237" s="22" t="str">
        <f>IF(DATOS_FORMS!AK237="","",IFERROR(VLOOKUP(TRIM(DATOS_FORMS!AK237),ESCALAS!$A$25:$B$30,2,0),"?"))</f>
        <v/>
      </c>
      <c r="AL237" s="22" t="str">
        <f>IF(DATOS_FORMS!AL237="","",IFERROR(VLOOKUP(TRIM(DATOS_FORMS!AL237),ESCALAS!$A$25:$B$30,2,0),"?"))</f>
        <v/>
      </c>
      <c r="AM237" s="22" t="str">
        <f>IF(DATOS_FORMS!AM237="","",IFERROR(VLOOKUP(TRIM(DATOS_FORMS!AM237),ESCALAS!$A$35:$B$41,2,0),"?"))</f>
        <v/>
      </c>
      <c r="AN237" s="22" t="str">
        <f>IF(DATOS_FORMS!AN237="","",IFERROR(VLOOKUP(TRIM(DATOS_FORMS!AN237),ESCALAS!$A$35:$B$41,2,0),"?"))</f>
        <v/>
      </c>
      <c r="AO237" s="22" t="str">
        <f>IF(DATOS_FORMS!AO237="","",IFERROR(VLOOKUP(TRIM(DATOS_FORMS!AO237),ESCALAS!$A$35:$B$41,2,0),"?"))</f>
        <v/>
      </c>
      <c r="AP237" s="22" t="str">
        <f>IF(DATOS_FORMS!AP237="","",IFERROR(VLOOKUP(TRIM(DATOS_FORMS!AP237),ESCALAS!$A$35:$B$41,2,0),"?"))</f>
        <v/>
      </c>
      <c r="AQ237" s="22" t="str">
        <f>IF(DATOS_FORMS!AQ237="","",IFERROR(VLOOKUP(TRIM(DATOS_FORMS!AQ237),ESCALAS!$A$35:$B$41,2,0),"?"))</f>
        <v/>
      </c>
      <c r="AR237" s="22" t="str">
        <f>IF(DATOS_FORMS!AR237="","",IFERROR(VLOOKUP(TRIM(DATOS_FORMS!AR237),ESCALAS!$A$35:$B$41,2,0),"?"))</f>
        <v/>
      </c>
      <c r="AS237" s="22" t="str">
        <f>IF(DATOS_FORMS!AS237="","",IFERROR(VLOOKUP(TRIM(DATOS_FORMS!AS237),ESCALAS!$A$35:$B$41,2,0),"?"))</f>
        <v/>
      </c>
      <c r="AT237" s="22" t="str">
        <f>IF(DATOS_FORMS!AT237="","",IFERROR(VLOOKUP(TRIM(DATOS_FORMS!AT237),ESCALAS!$A$35:$B$41,2,0),"?"))</f>
        <v/>
      </c>
      <c r="AU237" s="22" t="str">
        <f>IF(DATOS_FORMS!AU237="","",IFERROR(VLOOKUP(TRIM(DATOS_FORMS!AU237),ESCALAS!$A$35:$B$41,2,0),"?"))</f>
        <v/>
      </c>
      <c r="AV237" s="22" t="str">
        <f>IF(DATOS_FORMS!AV237="","",IFERROR(VLOOKUP(TRIM(DATOS_FORMS!AV237),ESCALAS!$A$46:$B$49,2,0),"?"))</f>
        <v/>
      </c>
      <c r="AW237" s="22" t="str">
        <f>IF(DATOS_FORMS!AW237="","",IFERROR(VLOOKUP(TRIM(DATOS_FORMS!AW237),ESCALAS!$A$46:$B$49,2,0),"?"))</f>
        <v/>
      </c>
      <c r="AX237" s="22" t="str">
        <f>IF(DATOS_FORMS!AX237="","",IFERROR(VLOOKUP(TRIM(DATOS_FORMS!AX237),ESCALAS!$A$46:$B$49,2,0),"?"))</f>
        <v/>
      </c>
      <c r="AY237" s="22" t="str">
        <f>IF(DATOS_FORMS!AY237="","",IFERROR(VLOOKUP(TRIM(DATOS_FORMS!AY237),ESCALAS!$A$46:$B$49,2,0),"?"))</f>
        <v/>
      </c>
      <c r="AZ237" s="22" t="str">
        <f>IF(DATOS_FORMS!AZ237="","",IFERROR(VLOOKUP(TRIM(DATOS_FORMS!AZ237),ESCALAS!$A$46:$B$49,2,0),"?"))</f>
        <v/>
      </c>
      <c r="BA237" s="22" t="str">
        <f>IF(DATOS_FORMS!BA237="","",IFERROR(VLOOKUP(TRIM(DATOS_FORMS!BA237),ESCALAS!$A$46:$B$49,2,0),"?"))</f>
        <v/>
      </c>
      <c r="BB237" s="22" t="str">
        <f>IF(DATOS_FORMS!BB237="","",IFERROR(VLOOKUP(TRIM(DATOS_FORMS!BB237),ESCALAS!$A$46:$B$49,2,0),"?"))</f>
        <v/>
      </c>
      <c r="BC237" s="22" t="str">
        <f>IF(DATOS_FORMS!BC237="","",IFERROR(VLOOKUP(TRIM(DATOS_FORMS!BC237),ESCALAS!$A$46:$B$49,2,0),"?"))</f>
        <v/>
      </c>
      <c r="BD237" s="22" t="str">
        <f>IF(DATOS_FORMS!BD237="","",IFERROR(VLOOKUP(TRIM(DATOS_FORMS!BD237),ESCALAS!$A$46:$B$49,2,0),"?"))</f>
        <v/>
      </c>
      <c r="BE237" s="22" t="str">
        <f>IF(DATOS_FORMS!BE237="","",IFERROR(VLOOKUP(TRIM(DATOS_FORMS!BE237),ESCALAS!$A$46:$B$49,2,0),"?"))</f>
        <v/>
      </c>
      <c r="BF237" s="22" t="str">
        <f>IF(DATOS_FORMS!BF237="","",IFERROR(VLOOKUP(TRIM(DATOS_FORMS!BF237),ESCALAS!$A$46:$B$49,2,0),"?"))</f>
        <v/>
      </c>
      <c r="BG237" s="22" t="str">
        <f>IF(DATOS_FORMS!BG237="","",IFERROR(VLOOKUP(TRIM(DATOS_FORMS!BG237),ESCALAS!$A$46:$B$49,2,0),"?"))</f>
        <v/>
      </c>
      <c r="BH237" s="22" t="str">
        <f>IF(DATOS_FORMS!BH237="","",IFERROR(VLOOKUP(TRIM(DATOS_FORMS!BH237),ESCALAS!$A$46:$B$49,2,0),"?"))</f>
        <v/>
      </c>
      <c r="BI237" s="22" t="str">
        <f>IF(DATOS_FORMS!BI237="","",IFERROR(VLOOKUP(TRIM(DATOS_FORMS!BI237),ESCALAS!$A$46:$B$49,2,0),"?"))</f>
        <v/>
      </c>
      <c r="BJ237" s="22" t="str">
        <f>IF(DATOS_FORMS!BJ237="","",IFERROR(VLOOKUP(TRIM(DATOS_FORMS!BJ237),ESCALAS!$A$46:$B$49,2,0),"?"))</f>
        <v/>
      </c>
    </row>
    <row r="238" spans="1:62" x14ac:dyDescent="0.25">
      <c r="A238" s="22" t="str">
        <f>IF(DATOS_FORMS!B238="","",ROW()-1)</f>
        <v/>
      </c>
      <c r="B238" s="22" t="str">
        <f>IF(DATOS_FORMS!B238="","",IFERROR(VALUE(TRIM(DATOS_FORMS!B238)),IFERROR(VALUE(LEFT(TRIM(DATOS_FORMS!B238),FIND(" ",TRIM(DATOS_FORMS!B238)&amp;" ")-1)),"?")))</f>
        <v/>
      </c>
      <c r="C238" s="22" t="str">
        <f>IF(DATOS_FORMS!C238="","",IFERROR(VLOOKUP(TRIM(DATOS_FORMS!C238),ESCALAS!$A$54:$B$55,2,0),"?"))</f>
        <v/>
      </c>
      <c r="D238" s="22" t="str">
        <f>IF(DATOS_FORMS!D238="","",IFERROR(VLOOKUP(TRIM(DATOS_FORMS!D238),ESCALAS!$A$67:$B$68,2,0),"?"))</f>
        <v/>
      </c>
      <c r="E238" s="23" t="str">
        <f>IF(DATOS_FORMS!E238="","",DATOS_FORMS!E238)</f>
        <v/>
      </c>
      <c r="F238" s="23" t="str">
        <f>IF(DATOS_FORMS!F238="","",DATOS_FORMS!F238)</f>
        <v/>
      </c>
      <c r="G238" s="22" t="str">
        <f>IF(DATOS_FORMS!G238="","",IFERROR(VLOOKUP(TRIM(DATOS_FORMS!G238),ESCALAS!$A$60:$B$62,2,0),"?"))</f>
        <v/>
      </c>
      <c r="H238" s="23" t="str">
        <f>IF(DATOS_FORMS!H238="","",DATOS_FORMS!H238)</f>
        <v/>
      </c>
      <c r="I238" s="22" t="str">
        <f>IF(DATOS_FORMS!I238="","",IFERROR(VLOOKUP(TRIM(DATOS_FORMS!I238),ESCALAS!$A$60:$B$62,2,0),"?"))</f>
        <v/>
      </c>
      <c r="J238" s="22" t="str">
        <f>IF(DATOS_FORMS!J238="","",IFERROR(VLOOKUP(TRIM(DATOS_FORMS!J238),ESCALAS!$A$73:$B$86,2,0),7))</f>
        <v/>
      </c>
      <c r="K238" s="22" t="str">
        <f>IF(DATOS_FORMS!K238="","",IFERROR(VLOOKUP(TRIM(DATOS_FORMS!K238),ESCALAS!$A$6:$B$12,2,0),"?"))</f>
        <v/>
      </c>
      <c r="L238" s="22" t="str">
        <f>IF(DATOS_FORMS!L238="","",IFERROR(VLOOKUP(TRIM(DATOS_FORMS!L238),ESCALAS!$A$6:$B$12,2,0),"?"))</f>
        <v/>
      </c>
      <c r="M238" s="22" t="str">
        <f>IF(DATOS_FORMS!M238="","",IFERROR(VLOOKUP(TRIM(DATOS_FORMS!M238),ESCALAS!$A$6:$B$12,2,0),"?"))</f>
        <v/>
      </c>
      <c r="N238" s="22" t="str">
        <f>IF(DATOS_FORMS!N238="","",IFERROR(VLOOKUP(TRIM(DATOS_FORMS!N238),ESCALAS!$A$6:$B$12,2,0),"?"))</f>
        <v/>
      </c>
      <c r="O238" s="22" t="str">
        <f>IF(DATOS_FORMS!O238="","",IFERROR(VLOOKUP(TRIM(DATOS_FORMS!O238),ESCALAS!$A$6:$B$12,2,0),"?"))</f>
        <v/>
      </c>
      <c r="P238" s="22" t="str">
        <f>IF(DATOS_FORMS!P238="","",IFERROR(VLOOKUP(TRIM(DATOS_FORMS!P238),ESCALAS!$A$6:$B$12,2,0),"?"))</f>
        <v/>
      </c>
      <c r="Q238" s="22" t="str">
        <f>IF(DATOS_FORMS!Q238="","",IFERROR(VLOOKUP(TRIM(DATOS_FORMS!Q238),ESCALAS!$A$6:$B$12,2,0),"?"))</f>
        <v/>
      </c>
      <c r="R238" s="22" t="str">
        <f>IF(DATOS_FORMS!R238="","",IFERROR(VLOOKUP(TRIM(DATOS_FORMS!R238),ESCALAS!$A$6:$B$12,2,0),"?"))</f>
        <v/>
      </c>
      <c r="S238" s="22" t="str">
        <f>IF(DATOS_FORMS!S238="","",IFERROR(VLOOKUP(TRIM(DATOS_FORMS!S238),ESCALAS!$A$6:$B$12,2,0),"?"))</f>
        <v/>
      </c>
      <c r="T238" s="22" t="str">
        <f>IF(DATOS_FORMS!T238="","",IFERROR(VLOOKUP(TRIM(DATOS_FORMS!T238),ESCALAS!$A$6:$B$12,2,0),"?"))</f>
        <v/>
      </c>
      <c r="U238" s="22" t="str">
        <f>IF(DATOS_FORMS!U238="","",IFERROR(VLOOKUP(TRIM(DATOS_FORMS!U238),ESCALAS!$A$17:$B$20,2,0),"?"))</f>
        <v/>
      </c>
      <c r="V238" s="22" t="str">
        <f>IF(DATOS_FORMS!V238="","",IFERROR(VLOOKUP(TRIM(DATOS_FORMS!V238),ESCALAS!$A$17:$B$20,2,0),"?"))</f>
        <v/>
      </c>
      <c r="W238" s="22" t="str">
        <f>IF(DATOS_FORMS!W238="","",IFERROR(VLOOKUP(TRIM(DATOS_FORMS!W238),ESCALAS!$A$17:$B$20,2,0),"?"))</f>
        <v/>
      </c>
      <c r="X238" s="22" t="str">
        <f>IF(DATOS_FORMS!X238="","",IFERROR(VLOOKUP(TRIM(DATOS_FORMS!X238),ESCALAS!$A$17:$B$20,2,0),"?"))</f>
        <v/>
      </c>
      <c r="Y238" s="22" t="str">
        <f>IF(DATOS_FORMS!Y238="","",IFERROR(VLOOKUP(TRIM(DATOS_FORMS!Y238),ESCALAS!$A$17:$B$20,2,0),"?"))</f>
        <v/>
      </c>
      <c r="Z238" s="22" t="str">
        <f>IF(DATOS_FORMS!Z238="","",IFERROR(VLOOKUP(TRIM(DATOS_FORMS!Z238),ESCALAS!$A$17:$B$20,2,0),"?"))</f>
        <v/>
      </c>
      <c r="AA238" s="22" t="str">
        <f>IF(DATOS_FORMS!AA238="","",IFERROR(VLOOKUP(TRIM(DATOS_FORMS!AA238),ESCALAS!$A$17:$B$20,2,0),"?"))</f>
        <v/>
      </c>
      <c r="AB238" s="22" t="str">
        <f>IF(DATOS_FORMS!AB238="","",IFERROR(VLOOKUP(TRIM(DATOS_FORMS!AB238),ESCALAS!$A$17:$B$20,2,0),"?"))</f>
        <v/>
      </c>
      <c r="AC238" s="22" t="str">
        <f>IF(DATOS_FORMS!AC238="","",IFERROR(VLOOKUP(TRIM(DATOS_FORMS!AC238),ESCALAS!$A$25:$B$30,2,0),"?"))</f>
        <v/>
      </c>
      <c r="AD238" s="22" t="str">
        <f>IF(DATOS_FORMS!AD238="","",IFERROR(VLOOKUP(TRIM(DATOS_FORMS!AD238),ESCALAS!$A$25:$B$30,2,0),"?"))</f>
        <v/>
      </c>
      <c r="AE238" s="22" t="str">
        <f>IF(DATOS_FORMS!AE238="","",IFERROR(VLOOKUP(TRIM(DATOS_FORMS!AE238),ESCALAS!$A$25:$B$30,2,0),"?"))</f>
        <v/>
      </c>
      <c r="AF238" s="22" t="str">
        <f>IF(DATOS_FORMS!AF238="","",IFERROR(VLOOKUP(TRIM(DATOS_FORMS!AF238),ESCALAS!$A$25:$B$30,2,0),"?"))</f>
        <v/>
      </c>
      <c r="AG238" s="22" t="str">
        <f>IF(DATOS_FORMS!AG238="","",IFERROR(VLOOKUP(TRIM(DATOS_FORMS!AG238),ESCALAS!$A$25:$B$30,2,0),"?"))</f>
        <v/>
      </c>
      <c r="AH238" s="22" t="str">
        <f>IF(DATOS_FORMS!AH238="","",IFERROR(VLOOKUP(TRIM(DATOS_FORMS!AH238),ESCALAS!$A$25:$B$30,2,0),"?"))</f>
        <v/>
      </c>
      <c r="AI238" s="22" t="str">
        <f>IF(DATOS_FORMS!AI238="","",IFERROR(VLOOKUP(TRIM(DATOS_FORMS!AI238),ESCALAS!$A$25:$B$30,2,0),"?"))</f>
        <v/>
      </c>
      <c r="AJ238" s="22" t="str">
        <f>IF(DATOS_FORMS!AJ238="","",IFERROR(VLOOKUP(TRIM(DATOS_FORMS!AJ238),ESCALAS!$A$25:$B$30,2,0),"?"))</f>
        <v/>
      </c>
      <c r="AK238" s="22" t="str">
        <f>IF(DATOS_FORMS!AK238="","",IFERROR(VLOOKUP(TRIM(DATOS_FORMS!AK238),ESCALAS!$A$25:$B$30,2,0),"?"))</f>
        <v/>
      </c>
      <c r="AL238" s="22" t="str">
        <f>IF(DATOS_FORMS!AL238="","",IFERROR(VLOOKUP(TRIM(DATOS_FORMS!AL238),ESCALAS!$A$25:$B$30,2,0),"?"))</f>
        <v/>
      </c>
      <c r="AM238" s="22" t="str">
        <f>IF(DATOS_FORMS!AM238="","",IFERROR(VLOOKUP(TRIM(DATOS_FORMS!AM238),ESCALAS!$A$35:$B$41,2,0),"?"))</f>
        <v/>
      </c>
      <c r="AN238" s="22" t="str">
        <f>IF(DATOS_FORMS!AN238="","",IFERROR(VLOOKUP(TRIM(DATOS_FORMS!AN238),ESCALAS!$A$35:$B$41,2,0),"?"))</f>
        <v/>
      </c>
      <c r="AO238" s="22" t="str">
        <f>IF(DATOS_FORMS!AO238="","",IFERROR(VLOOKUP(TRIM(DATOS_FORMS!AO238),ESCALAS!$A$35:$B$41,2,0),"?"))</f>
        <v/>
      </c>
      <c r="AP238" s="22" t="str">
        <f>IF(DATOS_FORMS!AP238="","",IFERROR(VLOOKUP(TRIM(DATOS_FORMS!AP238),ESCALAS!$A$35:$B$41,2,0),"?"))</f>
        <v/>
      </c>
      <c r="AQ238" s="22" t="str">
        <f>IF(DATOS_FORMS!AQ238="","",IFERROR(VLOOKUP(TRIM(DATOS_FORMS!AQ238),ESCALAS!$A$35:$B$41,2,0),"?"))</f>
        <v/>
      </c>
      <c r="AR238" s="22" t="str">
        <f>IF(DATOS_FORMS!AR238="","",IFERROR(VLOOKUP(TRIM(DATOS_FORMS!AR238),ESCALAS!$A$35:$B$41,2,0),"?"))</f>
        <v/>
      </c>
      <c r="AS238" s="22" t="str">
        <f>IF(DATOS_FORMS!AS238="","",IFERROR(VLOOKUP(TRIM(DATOS_FORMS!AS238),ESCALAS!$A$35:$B$41,2,0),"?"))</f>
        <v/>
      </c>
      <c r="AT238" s="22" t="str">
        <f>IF(DATOS_FORMS!AT238="","",IFERROR(VLOOKUP(TRIM(DATOS_FORMS!AT238),ESCALAS!$A$35:$B$41,2,0),"?"))</f>
        <v/>
      </c>
      <c r="AU238" s="22" t="str">
        <f>IF(DATOS_FORMS!AU238="","",IFERROR(VLOOKUP(TRIM(DATOS_FORMS!AU238),ESCALAS!$A$35:$B$41,2,0),"?"))</f>
        <v/>
      </c>
      <c r="AV238" s="22" t="str">
        <f>IF(DATOS_FORMS!AV238="","",IFERROR(VLOOKUP(TRIM(DATOS_FORMS!AV238),ESCALAS!$A$46:$B$49,2,0),"?"))</f>
        <v/>
      </c>
      <c r="AW238" s="22" t="str">
        <f>IF(DATOS_FORMS!AW238="","",IFERROR(VLOOKUP(TRIM(DATOS_FORMS!AW238),ESCALAS!$A$46:$B$49,2,0),"?"))</f>
        <v/>
      </c>
      <c r="AX238" s="22" t="str">
        <f>IF(DATOS_FORMS!AX238="","",IFERROR(VLOOKUP(TRIM(DATOS_FORMS!AX238),ESCALAS!$A$46:$B$49,2,0),"?"))</f>
        <v/>
      </c>
      <c r="AY238" s="22" t="str">
        <f>IF(DATOS_FORMS!AY238="","",IFERROR(VLOOKUP(TRIM(DATOS_FORMS!AY238),ESCALAS!$A$46:$B$49,2,0),"?"))</f>
        <v/>
      </c>
      <c r="AZ238" s="22" t="str">
        <f>IF(DATOS_FORMS!AZ238="","",IFERROR(VLOOKUP(TRIM(DATOS_FORMS!AZ238),ESCALAS!$A$46:$B$49,2,0),"?"))</f>
        <v/>
      </c>
      <c r="BA238" s="22" t="str">
        <f>IF(DATOS_FORMS!BA238="","",IFERROR(VLOOKUP(TRIM(DATOS_FORMS!BA238),ESCALAS!$A$46:$B$49,2,0),"?"))</f>
        <v/>
      </c>
      <c r="BB238" s="22" t="str">
        <f>IF(DATOS_FORMS!BB238="","",IFERROR(VLOOKUP(TRIM(DATOS_FORMS!BB238),ESCALAS!$A$46:$B$49,2,0),"?"))</f>
        <v/>
      </c>
      <c r="BC238" s="22" t="str">
        <f>IF(DATOS_FORMS!BC238="","",IFERROR(VLOOKUP(TRIM(DATOS_FORMS!BC238),ESCALAS!$A$46:$B$49,2,0),"?"))</f>
        <v/>
      </c>
      <c r="BD238" s="22" t="str">
        <f>IF(DATOS_FORMS!BD238="","",IFERROR(VLOOKUP(TRIM(DATOS_FORMS!BD238),ESCALAS!$A$46:$B$49,2,0),"?"))</f>
        <v/>
      </c>
      <c r="BE238" s="22" t="str">
        <f>IF(DATOS_FORMS!BE238="","",IFERROR(VLOOKUP(TRIM(DATOS_FORMS!BE238),ESCALAS!$A$46:$B$49,2,0),"?"))</f>
        <v/>
      </c>
      <c r="BF238" s="22" t="str">
        <f>IF(DATOS_FORMS!BF238="","",IFERROR(VLOOKUP(TRIM(DATOS_FORMS!BF238),ESCALAS!$A$46:$B$49,2,0),"?"))</f>
        <v/>
      </c>
      <c r="BG238" s="22" t="str">
        <f>IF(DATOS_FORMS!BG238="","",IFERROR(VLOOKUP(TRIM(DATOS_FORMS!BG238),ESCALAS!$A$46:$B$49,2,0),"?"))</f>
        <v/>
      </c>
      <c r="BH238" s="22" t="str">
        <f>IF(DATOS_FORMS!BH238="","",IFERROR(VLOOKUP(TRIM(DATOS_FORMS!BH238),ESCALAS!$A$46:$B$49,2,0),"?"))</f>
        <v/>
      </c>
      <c r="BI238" s="22" t="str">
        <f>IF(DATOS_FORMS!BI238="","",IFERROR(VLOOKUP(TRIM(DATOS_FORMS!BI238),ESCALAS!$A$46:$B$49,2,0),"?"))</f>
        <v/>
      </c>
      <c r="BJ238" s="22" t="str">
        <f>IF(DATOS_FORMS!BJ238="","",IFERROR(VLOOKUP(TRIM(DATOS_FORMS!BJ238),ESCALAS!$A$46:$B$49,2,0),"?"))</f>
        <v/>
      </c>
    </row>
    <row r="239" spans="1:62" x14ac:dyDescent="0.25">
      <c r="A239" s="22" t="str">
        <f>IF(DATOS_FORMS!B239="","",ROW()-1)</f>
        <v/>
      </c>
      <c r="B239" s="22" t="str">
        <f>IF(DATOS_FORMS!B239="","",IFERROR(VALUE(TRIM(DATOS_FORMS!B239)),IFERROR(VALUE(LEFT(TRIM(DATOS_FORMS!B239),FIND(" ",TRIM(DATOS_FORMS!B239)&amp;" ")-1)),"?")))</f>
        <v/>
      </c>
      <c r="C239" s="22" t="str">
        <f>IF(DATOS_FORMS!C239="","",IFERROR(VLOOKUP(TRIM(DATOS_FORMS!C239),ESCALAS!$A$54:$B$55,2,0),"?"))</f>
        <v/>
      </c>
      <c r="D239" s="22" t="str">
        <f>IF(DATOS_FORMS!D239="","",IFERROR(VLOOKUP(TRIM(DATOS_FORMS!D239),ESCALAS!$A$67:$B$68,2,0),"?"))</f>
        <v/>
      </c>
      <c r="E239" s="23" t="str">
        <f>IF(DATOS_FORMS!E239="","",DATOS_FORMS!E239)</f>
        <v/>
      </c>
      <c r="F239" s="23" t="str">
        <f>IF(DATOS_FORMS!F239="","",DATOS_FORMS!F239)</f>
        <v/>
      </c>
      <c r="G239" s="22" t="str">
        <f>IF(DATOS_FORMS!G239="","",IFERROR(VLOOKUP(TRIM(DATOS_FORMS!G239),ESCALAS!$A$60:$B$62,2,0),"?"))</f>
        <v/>
      </c>
      <c r="H239" s="23" t="str">
        <f>IF(DATOS_FORMS!H239="","",DATOS_FORMS!H239)</f>
        <v/>
      </c>
      <c r="I239" s="22" t="str">
        <f>IF(DATOS_FORMS!I239="","",IFERROR(VLOOKUP(TRIM(DATOS_FORMS!I239),ESCALAS!$A$60:$B$62,2,0),"?"))</f>
        <v/>
      </c>
      <c r="J239" s="22" t="str">
        <f>IF(DATOS_FORMS!J239="","",IFERROR(VLOOKUP(TRIM(DATOS_FORMS!J239),ESCALAS!$A$73:$B$86,2,0),7))</f>
        <v/>
      </c>
      <c r="K239" s="22" t="str">
        <f>IF(DATOS_FORMS!K239="","",IFERROR(VLOOKUP(TRIM(DATOS_FORMS!K239),ESCALAS!$A$6:$B$12,2,0),"?"))</f>
        <v/>
      </c>
      <c r="L239" s="22" t="str">
        <f>IF(DATOS_FORMS!L239="","",IFERROR(VLOOKUP(TRIM(DATOS_FORMS!L239),ESCALAS!$A$6:$B$12,2,0),"?"))</f>
        <v/>
      </c>
      <c r="M239" s="22" t="str">
        <f>IF(DATOS_FORMS!M239="","",IFERROR(VLOOKUP(TRIM(DATOS_FORMS!M239),ESCALAS!$A$6:$B$12,2,0),"?"))</f>
        <v/>
      </c>
      <c r="N239" s="22" t="str">
        <f>IF(DATOS_FORMS!N239="","",IFERROR(VLOOKUP(TRIM(DATOS_FORMS!N239),ESCALAS!$A$6:$B$12,2,0),"?"))</f>
        <v/>
      </c>
      <c r="O239" s="22" t="str">
        <f>IF(DATOS_FORMS!O239="","",IFERROR(VLOOKUP(TRIM(DATOS_FORMS!O239),ESCALAS!$A$6:$B$12,2,0),"?"))</f>
        <v/>
      </c>
      <c r="P239" s="22" t="str">
        <f>IF(DATOS_FORMS!P239="","",IFERROR(VLOOKUP(TRIM(DATOS_FORMS!P239),ESCALAS!$A$6:$B$12,2,0),"?"))</f>
        <v/>
      </c>
      <c r="Q239" s="22" t="str">
        <f>IF(DATOS_FORMS!Q239="","",IFERROR(VLOOKUP(TRIM(DATOS_FORMS!Q239),ESCALAS!$A$6:$B$12,2,0),"?"))</f>
        <v/>
      </c>
      <c r="R239" s="22" t="str">
        <f>IF(DATOS_FORMS!R239="","",IFERROR(VLOOKUP(TRIM(DATOS_FORMS!R239),ESCALAS!$A$6:$B$12,2,0),"?"))</f>
        <v/>
      </c>
      <c r="S239" s="22" t="str">
        <f>IF(DATOS_FORMS!S239="","",IFERROR(VLOOKUP(TRIM(DATOS_FORMS!S239),ESCALAS!$A$6:$B$12,2,0),"?"))</f>
        <v/>
      </c>
      <c r="T239" s="22" t="str">
        <f>IF(DATOS_FORMS!T239="","",IFERROR(VLOOKUP(TRIM(DATOS_FORMS!T239),ESCALAS!$A$6:$B$12,2,0),"?"))</f>
        <v/>
      </c>
      <c r="U239" s="22" t="str">
        <f>IF(DATOS_FORMS!U239="","",IFERROR(VLOOKUP(TRIM(DATOS_FORMS!U239),ESCALAS!$A$17:$B$20,2,0),"?"))</f>
        <v/>
      </c>
      <c r="V239" s="22" t="str">
        <f>IF(DATOS_FORMS!V239="","",IFERROR(VLOOKUP(TRIM(DATOS_FORMS!V239),ESCALAS!$A$17:$B$20,2,0),"?"))</f>
        <v/>
      </c>
      <c r="W239" s="22" t="str">
        <f>IF(DATOS_FORMS!W239="","",IFERROR(VLOOKUP(TRIM(DATOS_FORMS!W239),ESCALAS!$A$17:$B$20,2,0),"?"))</f>
        <v/>
      </c>
      <c r="X239" s="22" t="str">
        <f>IF(DATOS_FORMS!X239="","",IFERROR(VLOOKUP(TRIM(DATOS_FORMS!X239),ESCALAS!$A$17:$B$20,2,0),"?"))</f>
        <v/>
      </c>
      <c r="Y239" s="22" t="str">
        <f>IF(DATOS_FORMS!Y239="","",IFERROR(VLOOKUP(TRIM(DATOS_FORMS!Y239),ESCALAS!$A$17:$B$20,2,0),"?"))</f>
        <v/>
      </c>
      <c r="Z239" s="22" t="str">
        <f>IF(DATOS_FORMS!Z239="","",IFERROR(VLOOKUP(TRIM(DATOS_FORMS!Z239),ESCALAS!$A$17:$B$20,2,0),"?"))</f>
        <v/>
      </c>
      <c r="AA239" s="22" t="str">
        <f>IF(DATOS_FORMS!AA239="","",IFERROR(VLOOKUP(TRIM(DATOS_FORMS!AA239),ESCALAS!$A$17:$B$20,2,0),"?"))</f>
        <v/>
      </c>
      <c r="AB239" s="22" t="str">
        <f>IF(DATOS_FORMS!AB239="","",IFERROR(VLOOKUP(TRIM(DATOS_FORMS!AB239),ESCALAS!$A$17:$B$20,2,0),"?"))</f>
        <v/>
      </c>
      <c r="AC239" s="22" t="str">
        <f>IF(DATOS_FORMS!AC239="","",IFERROR(VLOOKUP(TRIM(DATOS_FORMS!AC239),ESCALAS!$A$25:$B$30,2,0),"?"))</f>
        <v/>
      </c>
      <c r="AD239" s="22" t="str">
        <f>IF(DATOS_FORMS!AD239="","",IFERROR(VLOOKUP(TRIM(DATOS_FORMS!AD239),ESCALAS!$A$25:$B$30,2,0),"?"))</f>
        <v/>
      </c>
      <c r="AE239" s="22" t="str">
        <f>IF(DATOS_FORMS!AE239="","",IFERROR(VLOOKUP(TRIM(DATOS_FORMS!AE239),ESCALAS!$A$25:$B$30,2,0),"?"))</f>
        <v/>
      </c>
      <c r="AF239" s="22" t="str">
        <f>IF(DATOS_FORMS!AF239="","",IFERROR(VLOOKUP(TRIM(DATOS_FORMS!AF239),ESCALAS!$A$25:$B$30,2,0),"?"))</f>
        <v/>
      </c>
      <c r="AG239" s="22" t="str">
        <f>IF(DATOS_FORMS!AG239="","",IFERROR(VLOOKUP(TRIM(DATOS_FORMS!AG239),ESCALAS!$A$25:$B$30,2,0),"?"))</f>
        <v/>
      </c>
      <c r="AH239" s="22" t="str">
        <f>IF(DATOS_FORMS!AH239="","",IFERROR(VLOOKUP(TRIM(DATOS_FORMS!AH239),ESCALAS!$A$25:$B$30,2,0),"?"))</f>
        <v/>
      </c>
      <c r="AI239" s="22" t="str">
        <f>IF(DATOS_FORMS!AI239="","",IFERROR(VLOOKUP(TRIM(DATOS_FORMS!AI239),ESCALAS!$A$25:$B$30,2,0),"?"))</f>
        <v/>
      </c>
      <c r="AJ239" s="22" t="str">
        <f>IF(DATOS_FORMS!AJ239="","",IFERROR(VLOOKUP(TRIM(DATOS_FORMS!AJ239),ESCALAS!$A$25:$B$30,2,0),"?"))</f>
        <v/>
      </c>
      <c r="AK239" s="22" t="str">
        <f>IF(DATOS_FORMS!AK239="","",IFERROR(VLOOKUP(TRIM(DATOS_FORMS!AK239),ESCALAS!$A$25:$B$30,2,0),"?"))</f>
        <v/>
      </c>
      <c r="AL239" s="22" t="str">
        <f>IF(DATOS_FORMS!AL239="","",IFERROR(VLOOKUP(TRIM(DATOS_FORMS!AL239),ESCALAS!$A$25:$B$30,2,0),"?"))</f>
        <v/>
      </c>
      <c r="AM239" s="22" t="str">
        <f>IF(DATOS_FORMS!AM239="","",IFERROR(VLOOKUP(TRIM(DATOS_FORMS!AM239),ESCALAS!$A$35:$B$41,2,0),"?"))</f>
        <v/>
      </c>
      <c r="AN239" s="22" t="str">
        <f>IF(DATOS_FORMS!AN239="","",IFERROR(VLOOKUP(TRIM(DATOS_FORMS!AN239),ESCALAS!$A$35:$B$41,2,0),"?"))</f>
        <v/>
      </c>
      <c r="AO239" s="22" t="str">
        <f>IF(DATOS_FORMS!AO239="","",IFERROR(VLOOKUP(TRIM(DATOS_FORMS!AO239),ESCALAS!$A$35:$B$41,2,0),"?"))</f>
        <v/>
      </c>
      <c r="AP239" s="22" t="str">
        <f>IF(DATOS_FORMS!AP239="","",IFERROR(VLOOKUP(TRIM(DATOS_FORMS!AP239),ESCALAS!$A$35:$B$41,2,0),"?"))</f>
        <v/>
      </c>
      <c r="AQ239" s="22" t="str">
        <f>IF(DATOS_FORMS!AQ239="","",IFERROR(VLOOKUP(TRIM(DATOS_FORMS!AQ239),ESCALAS!$A$35:$B$41,2,0),"?"))</f>
        <v/>
      </c>
      <c r="AR239" s="22" t="str">
        <f>IF(DATOS_FORMS!AR239="","",IFERROR(VLOOKUP(TRIM(DATOS_FORMS!AR239),ESCALAS!$A$35:$B$41,2,0),"?"))</f>
        <v/>
      </c>
      <c r="AS239" s="22" t="str">
        <f>IF(DATOS_FORMS!AS239="","",IFERROR(VLOOKUP(TRIM(DATOS_FORMS!AS239),ESCALAS!$A$35:$B$41,2,0),"?"))</f>
        <v/>
      </c>
      <c r="AT239" s="22" t="str">
        <f>IF(DATOS_FORMS!AT239="","",IFERROR(VLOOKUP(TRIM(DATOS_FORMS!AT239),ESCALAS!$A$35:$B$41,2,0),"?"))</f>
        <v/>
      </c>
      <c r="AU239" s="22" t="str">
        <f>IF(DATOS_FORMS!AU239="","",IFERROR(VLOOKUP(TRIM(DATOS_FORMS!AU239),ESCALAS!$A$35:$B$41,2,0),"?"))</f>
        <v/>
      </c>
      <c r="AV239" s="22" t="str">
        <f>IF(DATOS_FORMS!AV239="","",IFERROR(VLOOKUP(TRIM(DATOS_FORMS!AV239),ESCALAS!$A$46:$B$49,2,0),"?"))</f>
        <v/>
      </c>
      <c r="AW239" s="22" t="str">
        <f>IF(DATOS_FORMS!AW239="","",IFERROR(VLOOKUP(TRIM(DATOS_FORMS!AW239),ESCALAS!$A$46:$B$49,2,0),"?"))</f>
        <v/>
      </c>
      <c r="AX239" s="22" t="str">
        <f>IF(DATOS_FORMS!AX239="","",IFERROR(VLOOKUP(TRIM(DATOS_FORMS!AX239),ESCALAS!$A$46:$B$49,2,0),"?"))</f>
        <v/>
      </c>
      <c r="AY239" s="22" t="str">
        <f>IF(DATOS_FORMS!AY239="","",IFERROR(VLOOKUP(TRIM(DATOS_FORMS!AY239),ESCALAS!$A$46:$B$49,2,0),"?"))</f>
        <v/>
      </c>
      <c r="AZ239" s="22" t="str">
        <f>IF(DATOS_FORMS!AZ239="","",IFERROR(VLOOKUP(TRIM(DATOS_FORMS!AZ239),ESCALAS!$A$46:$B$49,2,0),"?"))</f>
        <v/>
      </c>
      <c r="BA239" s="22" t="str">
        <f>IF(DATOS_FORMS!BA239="","",IFERROR(VLOOKUP(TRIM(DATOS_FORMS!BA239),ESCALAS!$A$46:$B$49,2,0),"?"))</f>
        <v/>
      </c>
      <c r="BB239" s="22" t="str">
        <f>IF(DATOS_FORMS!BB239="","",IFERROR(VLOOKUP(TRIM(DATOS_FORMS!BB239),ESCALAS!$A$46:$B$49,2,0),"?"))</f>
        <v/>
      </c>
      <c r="BC239" s="22" t="str">
        <f>IF(DATOS_FORMS!BC239="","",IFERROR(VLOOKUP(TRIM(DATOS_FORMS!BC239),ESCALAS!$A$46:$B$49,2,0),"?"))</f>
        <v/>
      </c>
      <c r="BD239" s="22" t="str">
        <f>IF(DATOS_FORMS!BD239="","",IFERROR(VLOOKUP(TRIM(DATOS_FORMS!BD239),ESCALAS!$A$46:$B$49,2,0),"?"))</f>
        <v/>
      </c>
      <c r="BE239" s="22" t="str">
        <f>IF(DATOS_FORMS!BE239="","",IFERROR(VLOOKUP(TRIM(DATOS_FORMS!BE239),ESCALAS!$A$46:$B$49,2,0),"?"))</f>
        <v/>
      </c>
      <c r="BF239" s="22" t="str">
        <f>IF(DATOS_FORMS!BF239="","",IFERROR(VLOOKUP(TRIM(DATOS_FORMS!BF239),ESCALAS!$A$46:$B$49,2,0),"?"))</f>
        <v/>
      </c>
      <c r="BG239" s="22" t="str">
        <f>IF(DATOS_FORMS!BG239="","",IFERROR(VLOOKUP(TRIM(DATOS_FORMS!BG239),ESCALAS!$A$46:$B$49,2,0),"?"))</f>
        <v/>
      </c>
      <c r="BH239" s="22" t="str">
        <f>IF(DATOS_FORMS!BH239="","",IFERROR(VLOOKUP(TRIM(DATOS_FORMS!BH239),ESCALAS!$A$46:$B$49,2,0),"?"))</f>
        <v/>
      </c>
      <c r="BI239" s="22" t="str">
        <f>IF(DATOS_FORMS!BI239="","",IFERROR(VLOOKUP(TRIM(DATOS_FORMS!BI239),ESCALAS!$A$46:$B$49,2,0),"?"))</f>
        <v/>
      </c>
      <c r="BJ239" s="22" t="str">
        <f>IF(DATOS_FORMS!BJ239="","",IFERROR(VLOOKUP(TRIM(DATOS_FORMS!BJ239),ESCALAS!$A$46:$B$49,2,0),"?"))</f>
        <v/>
      </c>
    </row>
    <row r="240" spans="1:62" x14ac:dyDescent="0.25">
      <c r="A240" s="22" t="str">
        <f>IF(DATOS_FORMS!B240="","",ROW()-1)</f>
        <v/>
      </c>
      <c r="B240" s="22" t="str">
        <f>IF(DATOS_FORMS!B240="","",IFERROR(VALUE(TRIM(DATOS_FORMS!B240)),IFERROR(VALUE(LEFT(TRIM(DATOS_FORMS!B240),FIND(" ",TRIM(DATOS_FORMS!B240)&amp;" ")-1)),"?")))</f>
        <v/>
      </c>
      <c r="C240" s="22" t="str">
        <f>IF(DATOS_FORMS!C240="","",IFERROR(VLOOKUP(TRIM(DATOS_FORMS!C240),ESCALAS!$A$54:$B$55,2,0),"?"))</f>
        <v/>
      </c>
      <c r="D240" s="22" t="str">
        <f>IF(DATOS_FORMS!D240="","",IFERROR(VLOOKUP(TRIM(DATOS_FORMS!D240),ESCALAS!$A$67:$B$68,2,0),"?"))</f>
        <v/>
      </c>
      <c r="E240" s="23" t="str">
        <f>IF(DATOS_FORMS!E240="","",DATOS_FORMS!E240)</f>
        <v/>
      </c>
      <c r="F240" s="23" t="str">
        <f>IF(DATOS_FORMS!F240="","",DATOS_FORMS!F240)</f>
        <v/>
      </c>
      <c r="G240" s="22" t="str">
        <f>IF(DATOS_FORMS!G240="","",IFERROR(VLOOKUP(TRIM(DATOS_FORMS!G240),ESCALAS!$A$60:$B$62,2,0),"?"))</f>
        <v/>
      </c>
      <c r="H240" s="23" t="str">
        <f>IF(DATOS_FORMS!H240="","",DATOS_FORMS!H240)</f>
        <v/>
      </c>
      <c r="I240" s="22" t="str">
        <f>IF(DATOS_FORMS!I240="","",IFERROR(VLOOKUP(TRIM(DATOS_FORMS!I240),ESCALAS!$A$60:$B$62,2,0),"?"))</f>
        <v/>
      </c>
      <c r="J240" s="22" t="str">
        <f>IF(DATOS_FORMS!J240="","",IFERROR(VLOOKUP(TRIM(DATOS_FORMS!J240),ESCALAS!$A$73:$B$86,2,0),7))</f>
        <v/>
      </c>
      <c r="K240" s="22" t="str">
        <f>IF(DATOS_FORMS!K240="","",IFERROR(VLOOKUP(TRIM(DATOS_FORMS!K240),ESCALAS!$A$6:$B$12,2,0),"?"))</f>
        <v/>
      </c>
      <c r="L240" s="22" t="str">
        <f>IF(DATOS_FORMS!L240="","",IFERROR(VLOOKUP(TRIM(DATOS_FORMS!L240),ESCALAS!$A$6:$B$12,2,0),"?"))</f>
        <v/>
      </c>
      <c r="M240" s="22" t="str">
        <f>IF(DATOS_FORMS!M240="","",IFERROR(VLOOKUP(TRIM(DATOS_FORMS!M240),ESCALAS!$A$6:$B$12,2,0),"?"))</f>
        <v/>
      </c>
      <c r="N240" s="22" t="str">
        <f>IF(DATOS_FORMS!N240="","",IFERROR(VLOOKUP(TRIM(DATOS_FORMS!N240),ESCALAS!$A$6:$B$12,2,0),"?"))</f>
        <v/>
      </c>
      <c r="O240" s="22" t="str">
        <f>IF(DATOS_FORMS!O240="","",IFERROR(VLOOKUP(TRIM(DATOS_FORMS!O240),ESCALAS!$A$6:$B$12,2,0),"?"))</f>
        <v/>
      </c>
      <c r="P240" s="22" t="str">
        <f>IF(DATOS_FORMS!P240="","",IFERROR(VLOOKUP(TRIM(DATOS_FORMS!P240),ESCALAS!$A$6:$B$12,2,0),"?"))</f>
        <v/>
      </c>
      <c r="Q240" s="22" t="str">
        <f>IF(DATOS_FORMS!Q240="","",IFERROR(VLOOKUP(TRIM(DATOS_FORMS!Q240),ESCALAS!$A$6:$B$12,2,0),"?"))</f>
        <v/>
      </c>
      <c r="R240" s="22" t="str">
        <f>IF(DATOS_FORMS!R240="","",IFERROR(VLOOKUP(TRIM(DATOS_FORMS!R240),ESCALAS!$A$6:$B$12,2,0),"?"))</f>
        <v/>
      </c>
      <c r="S240" s="22" t="str">
        <f>IF(DATOS_FORMS!S240="","",IFERROR(VLOOKUP(TRIM(DATOS_FORMS!S240),ESCALAS!$A$6:$B$12,2,0),"?"))</f>
        <v/>
      </c>
      <c r="T240" s="22" t="str">
        <f>IF(DATOS_FORMS!T240="","",IFERROR(VLOOKUP(TRIM(DATOS_FORMS!T240),ESCALAS!$A$6:$B$12,2,0),"?"))</f>
        <v/>
      </c>
      <c r="U240" s="22" t="str">
        <f>IF(DATOS_FORMS!U240="","",IFERROR(VLOOKUP(TRIM(DATOS_FORMS!U240),ESCALAS!$A$17:$B$20,2,0),"?"))</f>
        <v/>
      </c>
      <c r="V240" s="22" t="str">
        <f>IF(DATOS_FORMS!V240="","",IFERROR(VLOOKUP(TRIM(DATOS_FORMS!V240),ESCALAS!$A$17:$B$20,2,0),"?"))</f>
        <v/>
      </c>
      <c r="W240" s="22" t="str">
        <f>IF(DATOS_FORMS!W240="","",IFERROR(VLOOKUP(TRIM(DATOS_FORMS!W240),ESCALAS!$A$17:$B$20,2,0),"?"))</f>
        <v/>
      </c>
      <c r="X240" s="22" t="str">
        <f>IF(DATOS_FORMS!X240="","",IFERROR(VLOOKUP(TRIM(DATOS_FORMS!X240),ESCALAS!$A$17:$B$20,2,0),"?"))</f>
        <v/>
      </c>
      <c r="Y240" s="22" t="str">
        <f>IF(DATOS_FORMS!Y240="","",IFERROR(VLOOKUP(TRIM(DATOS_FORMS!Y240),ESCALAS!$A$17:$B$20,2,0),"?"))</f>
        <v/>
      </c>
      <c r="Z240" s="22" t="str">
        <f>IF(DATOS_FORMS!Z240="","",IFERROR(VLOOKUP(TRIM(DATOS_FORMS!Z240),ESCALAS!$A$17:$B$20,2,0),"?"))</f>
        <v/>
      </c>
      <c r="AA240" s="22" t="str">
        <f>IF(DATOS_FORMS!AA240="","",IFERROR(VLOOKUP(TRIM(DATOS_FORMS!AA240),ESCALAS!$A$17:$B$20,2,0),"?"))</f>
        <v/>
      </c>
      <c r="AB240" s="22" t="str">
        <f>IF(DATOS_FORMS!AB240="","",IFERROR(VLOOKUP(TRIM(DATOS_FORMS!AB240),ESCALAS!$A$17:$B$20,2,0),"?"))</f>
        <v/>
      </c>
      <c r="AC240" s="22" t="str">
        <f>IF(DATOS_FORMS!AC240="","",IFERROR(VLOOKUP(TRIM(DATOS_FORMS!AC240),ESCALAS!$A$25:$B$30,2,0),"?"))</f>
        <v/>
      </c>
      <c r="AD240" s="22" t="str">
        <f>IF(DATOS_FORMS!AD240="","",IFERROR(VLOOKUP(TRIM(DATOS_FORMS!AD240),ESCALAS!$A$25:$B$30,2,0),"?"))</f>
        <v/>
      </c>
      <c r="AE240" s="22" t="str">
        <f>IF(DATOS_FORMS!AE240="","",IFERROR(VLOOKUP(TRIM(DATOS_FORMS!AE240),ESCALAS!$A$25:$B$30,2,0),"?"))</f>
        <v/>
      </c>
      <c r="AF240" s="22" t="str">
        <f>IF(DATOS_FORMS!AF240="","",IFERROR(VLOOKUP(TRIM(DATOS_FORMS!AF240),ESCALAS!$A$25:$B$30,2,0),"?"))</f>
        <v/>
      </c>
      <c r="AG240" s="22" t="str">
        <f>IF(DATOS_FORMS!AG240="","",IFERROR(VLOOKUP(TRIM(DATOS_FORMS!AG240),ESCALAS!$A$25:$B$30,2,0),"?"))</f>
        <v/>
      </c>
      <c r="AH240" s="22" t="str">
        <f>IF(DATOS_FORMS!AH240="","",IFERROR(VLOOKUP(TRIM(DATOS_FORMS!AH240),ESCALAS!$A$25:$B$30,2,0),"?"))</f>
        <v/>
      </c>
      <c r="AI240" s="22" t="str">
        <f>IF(DATOS_FORMS!AI240="","",IFERROR(VLOOKUP(TRIM(DATOS_FORMS!AI240),ESCALAS!$A$25:$B$30,2,0),"?"))</f>
        <v/>
      </c>
      <c r="AJ240" s="22" t="str">
        <f>IF(DATOS_FORMS!AJ240="","",IFERROR(VLOOKUP(TRIM(DATOS_FORMS!AJ240),ESCALAS!$A$25:$B$30,2,0),"?"))</f>
        <v/>
      </c>
      <c r="AK240" s="22" t="str">
        <f>IF(DATOS_FORMS!AK240="","",IFERROR(VLOOKUP(TRIM(DATOS_FORMS!AK240),ESCALAS!$A$25:$B$30,2,0),"?"))</f>
        <v/>
      </c>
      <c r="AL240" s="22" t="str">
        <f>IF(DATOS_FORMS!AL240="","",IFERROR(VLOOKUP(TRIM(DATOS_FORMS!AL240),ESCALAS!$A$25:$B$30,2,0),"?"))</f>
        <v/>
      </c>
      <c r="AM240" s="22" t="str">
        <f>IF(DATOS_FORMS!AM240="","",IFERROR(VLOOKUP(TRIM(DATOS_FORMS!AM240),ESCALAS!$A$35:$B$41,2,0),"?"))</f>
        <v/>
      </c>
      <c r="AN240" s="22" t="str">
        <f>IF(DATOS_FORMS!AN240="","",IFERROR(VLOOKUP(TRIM(DATOS_FORMS!AN240),ESCALAS!$A$35:$B$41,2,0),"?"))</f>
        <v/>
      </c>
      <c r="AO240" s="22" t="str">
        <f>IF(DATOS_FORMS!AO240="","",IFERROR(VLOOKUP(TRIM(DATOS_FORMS!AO240),ESCALAS!$A$35:$B$41,2,0),"?"))</f>
        <v/>
      </c>
      <c r="AP240" s="22" t="str">
        <f>IF(DATOS_FORMS!AP240="","",IFERROR(VLOOKUP(TRIM(DATOS_FORMS!AP240),ESCALAS!$A$35:$B$41,2,0),"?"))</f>
        <v/>
      </c>
      <c r="AQ240" s="22" t="str">
        <f>IF(DATOS_FORMS!AQ240="","",IFERROR(VLOOKUP(TRIM(DATOS_FORMS!AQ240),ESCALAS!$A$35:$B$41,2,0),"?"))</f>
        <v/>
      </c>
      <c r="AR240" s="22" t="str">
        <f>IF(DATOS_FORMS!AR240="","",IFERROR(VLOOKUP(TRIM(DATOS_FORMS!AR240),ESCALAS!$A$35:$B$41,2,0),"?"))</f>
        <v/>
      </c>
      <c r="AS240" s="22" t="str">
        <f>IF(DATOS_FORMS!AS240="","",IFERROR(VLOOKUP(TRIM(DATOS_FORMS!AS240),ESCALAS!$A$35:$B$41,2,0),"?"))</f>
        <v/>
      </c>
      <c r="AT240" s="22" t="str">
        <f>IF(DATOS_FORMS!AT240="","",IFERROR(VLOOKUP(TRIM(DATOS_FORMS!AT240),ESCALAS!$A$35:$B$41,2,0),"?"))</f>
        <v/>
      </c>
      <c r="AU240" s="22" t="str">
        <f>IF(DATOS_FORMS!AU240="","",IFERROR(VLOOKUP(TRIM(DATOS_FORMS!AU240),ESCALAS!$A$35:$B$41,2,0),"?"))</f>
        <v/>
      </c>
      <c r="AV240" s="22" t="str">
        <f>IF(DATOS_FORMS!AV240="","",IFERROR(VLOOKUP(TRIM(DATOS_FORMS!AV240),ESCALAS!$A$46:$B$49,2,0),"?"))</f>
        <v/>
      </c>
      <c r="AW240" s="22" t="str">
        <f>IF(DATOS_FORMS!AW240="","",IFERROR(VLOOKUP(TRIM(DATOS_FORMS!AW240),ESCALAS!$A$46:$B$49,2,0),"?"))</f>
        <v/>
      </c>
      <c r="AX240" s="22" t="str">
        <f>IF(DATOS_FORMS!AX240="","",IFERROR(VLOOKUP(TRIM(DATOS_FORMS!AX240),ESCALAS!$A$46:$B$49,2,0),"?"))</f>
        <v/>
      </c>
      <c r="AY240" s="22" t="str">
        <f>IF(DATOS_FORMS!AY240="","",IFERROR(VLOOKUP(TRIM(DATOS_FORMS!AY240),ESCALAS!$A$46:$B$49,2,0),"?"))</f>
        <v/>
      </c>
      <c r="AZ240" s="22" t="str">
        <f>IF(DATOS_FORMS!AZ240="","",IFERROR(VLOOKUP(TRIM(DATOS_FORMS!AZ240),ESCALAS!$A$46:$B$49,2,0),"?"))</f>
        <v/>
      </c>
      <c r="BA240" s="22" t="str">
        <f>IF(DATOS_FORMS!BA240="","",IFERROR(VLOOKUP(TRIM(DATOS_FORMS!BA240),ESCALAS!$A$46:$B$49,2,0),"?"))</f>
        <v/>
      </c>
      <c r="BB240" s="22" t="str">
        <f>IF(DATOS_FORMS!BB240="","",IFERROR(VLOOKUP(TRIM(DATOS_FORMS!BB240),ESCALAS!$A$46:$B$49,2,0),"?"))</f>
        <v/>
      </c>
      <c r="BC240" s="22" t="str">
        <f>IF(DATOS_FORMS!BC240="","",IFERROR(VLOOKUP(TRIM(DATOS_FORMS!BC240),ESCALAS!$A$46:$B$49,2,0),"?"))</f>
        <v/>
      </c>
      <c r="BD240" s="22" t="str">
        <f>IF(DATOS_FORMS!BD240="","",IFERROR(VLOOKUP(TRIM(DATOS_FORMS!BD240),ESCALAS!$A$46:$B$49,2,0),"?"))</f>
        <v/>
      </c>
      <c r="BE240" s="22" t="str">
        <f>IF(DATOS_FORMS!BE240="","",IFERROR(VLOOKUP(TRIM(DATOS_FORMS!BE240),ESCALAS!$A$46:$B$49,2,0),"?"))</f>
        <v/>
      </c>
      <c r="BF240" s="22" t="str">
        <f>IF(DATOS_FORMS!BF240="","",IFERROR(VLOOKUP(TRIM(DATOS_FORMS!BF240),ESCALAS!$A$46:$B$49,2,0),"?"))</f>
        <v/>
      </c>
      <c r="BG240" s="22" t="str">
        <f>IF(DATOS_FORMS!BG240="","",IFERROR(VLOOKUP(TRIM(DATOS_FORMS!BG240),ESCALAS!$A$46:$B$49,2,0),"?"))</f>
        <v/>
      </c>
      <c r="BH240" s="22" t="str">
        <f>IF(DATOS_FORMS!BH240="","",IFERROR(VLOOKUP(TRIM(DATOS_FORMS!BH240),ESCALAS!$A$46:$B$49,2,0),"?"))</f>
        <v/>
      </c>
      <c r="BI240" s="22" t="str">
        <f>IF(DATOS_FORMS!BI240="","",IFERROR(VLOOKUP(TRIM(DATOS_FORMS!BI240),ESCALAS!$A$46:$B$49,2,0),"?"))</f>
        <v/>
      </c>
      <c r="BJ240" s="22" t="str">
        <f>IF(DATOS_FORMS!BJ240="","",IFERROR(VLOOKUP(TRIM(DATOS_FORMS!BJ240),ESCALAS!$A$46:$B$49,2,0),"?"))</f>
        <v/>
      </c>
    </row>
    <row r="241" spans="1:62" x14ac:dyDescent="0.25">
      <c r="A241" s="22" t="str">
        <f>IF(DATOS_FORMS!B241="","",ROW()-1)</f>
        <v/>
      </c>
      <c r="B241" s="22" t="str">
        <f>IF(DATOS_FORMS!B241="","",IFERROR(VALUE(TRIM(DATOS_FORMS!B241)),IFERROR(VALUE(LEFT(TRIM(DATOS_FORMS!B241),FIND(" ",TRIM(DATOS_FORMS!B241)&amp;" ")-1)),"?")))</f>
        <v/>
      </c>
      <c r="C241" s="22" t="str">
        <f>IF(DATOS_FORMS!C241="","",IFERROR(VLOOKUP(TRIM(DATOS_FORMS!C241),ESCALAS!$A$54:$B$55,2,0),"?"))</f>
        <v/>
      </c>
      <c r="D241" s="22" t="str">
        <f>IF(DATOS_FORMS!D241="","",IFERROR(VLOOKUP(TRIM(DATOS_FORMS!D241),ESCALAS!$A$67:$B$68,2,0),"?"))</f>
        <v/>
      </c>
      <c r="E241" s="23" t="str">
        <f>IF(DATOS_FORMS!E241="","",DATOS_FORMS!E241)</f>
        <v/>
      </c>
      <c r="F241" s="23" t="str">
        <f>IF(DATOS_FORMS!F241="","",DATOS_FORMS!F241)</f>
        <v/>
      </c>
      <c r="G241" s="22" t="str">
        <f>IF(DATOS_FORMS!G241="","",IFERROR(VLOOKUP(TRIM(DATOS_FORMS!G241),ESCALAS!$A$60:$B$62,2,0),"?"))</f>
        <v/>
      </c>
      <c r="H241" s="23" t="str">
        <f>IF(DATOS_FORMS!H241="","",DATOS_FORMS!H241)</f>
        <v/>
      </c>
      <c r="I241" s="22" t="str">
        <f>IF(DATOS_FORMS!I241="","",IFERROR(VLOOKUP(TRIM(DATOS_FORMS!I241),ESCALAS!$A$60:$B$62,2,0),"?"))</f>
        <v/>
      </c>
      <c r="J241" s="22" t="str">
        <f>IF(DATOS_FORMS!J241="","",IFERROR(VLOOKUP(TRIM(DATOS_FORMS!J241),ESCALAS!$A$73:$B$86,2,0),7))</f>
        <v/>
      </c>
      <c r="K241" s="22" t="str">
        <f>IF(DATOS_FORMS!K241="","",IFERROR(VLOOKUP(TRIM(DATOS_FORMS!K241),ESCALAS!$A$6:$B$12,2,0),"?"))</f>
        <v/>
      </c>
      <c r="L241" s="22" t="str">
        <f>IF(DATOS_FORMS!L241="","",IFERROR(VLOOKUP(TRIM(DATOS_FORMS!L241),ESCALAS!$A$6:$B$12,2,0),"?"))</f>
        <v/>
      </c>
      <c r="M241" s="22" t="str">
        <f>IF(DATOS_FORMS!M241="","",IFERROR(VLOOKUP(TRIM(DATOS_FORMS!M241),ESCALAS!$A$6:$B$12,2,0),"?"))</f>
        <v/>
      </c>
      <c r="N241" s="22" t="str">
        <f>IF(DATOS_FORMS!N241="","",IFERROR(VLOOKUP(TRIM(DATOS_FORMS!N241),ESCALAS!$A$6:$B$12,2,0),"?"))</f>
        <v/>
      </c>
      <c r="O241" s="22" t="str">
        <f>IF(DATOS_FORMS!O241="","",IFERROR(VLOOKUP(TRIM(DATOS_FORMS!O241),ESCALAS!$A$6:$B$12,2,0),"?"))</f>
        <v/>
      </c>
      <c r="P241" s="22" t="str">
        <f>IF(DATOS_FORMS!P241="","",IFERROR(VLOOKUP(TRIM(DATOS_FORMS!P241),ESCALAS!$A$6:$B$12,2,0),"?"))</f>
        <v/>
      </c>
      <c r="Q241" s="22" t="str">
        <f>IF(DATOS_FORMS!Q241="","",IFERROR(VLOOKUP(TRIM(DATOS_FORMS!Q241),ESCALAS!$A$6:$B$12,2,0),"?"))</f>
        <v/>
      </c>
      <c r="R241" s="22" t="str">
        <f>IF(DATOS_FORMS!R241="","",IFERROR(VLOOKUP(TRIM(DATOS_FORMS!R241),ESCALAS!$A$6:$B$12,2,0),"?"))</f>
        <v/>
      </c>
      <c r="S241" s="22" t="str">
        <f>IF(DATOS_FORMS!S241="","",IFERROR(VLOOKUP(TRIM(DATOS_FORMS!S241),ESCALAS!$A$6:$B$12,2,0),"?"))</f>
        <v/>
      </c>
      <c r="T241" s="22" t="str">
        <f>IF(DATOS_FORMS!T241="","",IFERROR(VLOOKUP(TRIM(DATOS_FORMS!T241),ESCALAS!$A$6:$B$12,2,0),"?"))</f>
        <v/>
      </c>
      <c r="U241" s="22" t="str">
        <f>IF(DATOS_FORMS!U241="","",IFERROR(VLOOKUP(TRIM(DATOS_FORMS!U241),ESCALAS!$A$17:$B$20,2,0),"?"))</f>
        <v/>
      </c>
      <c r="V241" s="22" t="str">
        <f>IF(DATOS_FORMS!V241="","",IFERROR(VLOOKUP(TRIM(DATOS_FORMS!V241),ESCALAS!$A$17:$B$20,2,0),"?"))</f>
        <v/>
      </c>
      <c r="W241" s="22" t="str">
        <f>IF(DATOS_FORMS!W241="","",IFERROR(VLOOKUP(TRIM(DATOS_FORMS!W241),ESCALAS!$A$17:$B$20,2,0),"?"))</f>
        <v/>
      </c>
      <c r="X241" s="22" t="str">
        <f>IF(DATOS_FORMS!X241="","",IFERROR(VLOOKUP(TRIM(DATOS_FORMS!X241),ESCALAS!$A$17:$B$20,2,0),"?"))</f>
        <v/>
      </c>
      <c r="Y241" s="22" t="str">
        <f>IF(DATOS_FORMS!Y241="","",IFERROR(VLOOKUP(TRIM(DATOS_FORMS!Y241),ESCALAS!$A$17:$B$20,2,0),"?"))</f>
        <v/>
      </c>
      <c r="Z241" s="22" t="str">
        <f>IF(DATOS_FORMS!Z241="","",IFERROR(VLOOKUP(TRIM(DATOS_FORMS!Z241),ESCALAS!$A$17:$B$20,2,0),"?"))</f>
        <v/>
      </c>
      <c r="AA241" s="22" t="str">
        <f>IF(DATOS_FORMS!AA241="","",IFERROR(VLOOKUP(TRIM(DATOS_FORMS!AA241),ESCALAS!$A$17:$B$20,2,0),"?"))</f>
        <v/>
      </c>
      <c r="AB241" s="22" t="str">
        <f>IF(DATOS_FORMS!AB241="","",IFERROR(VLOOKUP(TRIM(DATOS_FORMS!AB241),ESCALAS!$A$17:$B$20,2,0),"?"))</f>
        <v/>
      </c>
      <c r="AC241" s="22" t="str">
        <f>IF(DATOS_FORMS!AC241="","",IFERROR(VLOOKUP(TRIM(DATOS_FORMS!AC241),ESCALAS!$A$25:$B$30,2,0),"?"))</f>
        <v/>
      </c>
      <c r="AD241" s="22" t="str">
        <f>IF(DATOS_FORMS!AD241="","",IFERROR(VLOOKUP(TRIM(DATOS_FORMS!AD241),ESCALAS!$A$25:$B$30,2,0),"?"))</f>
        <v/>
      </c>
      <c r="AE241" s="22" t="str">
        <f>IF(DATOS_FORMS!AE241="","",IFERROR(VLOOKUP(TRIM(DATOS_FORMS!AE241),ESCALAS!$A$25:$B$30,2,0),"?"))</f>
        <v/>
      </c>
      <c r="AF241" s="22" t="str">
        <f>IF(DATOS_FORMS!AF241="","",IFERROR(VLOOKUP(TRIM(DATOS_FORMS!AF241),ESCALAS!$A$25:$B$30,2,0),"?"))</f>
        <v/>
      </c>
      <c r="AG241" s="22" t="str">
        <f>IF(DATOS_FORMS!AG241="","",IFERROR(VLOOKUP(TRIM(DATOS_FORMS!AG241),ESCALAS!$A$25:$B$30,2,0),"?"))</f>
        <v/>
      </c>
      <c r="AH241" s="22" t="str">
        <f>IF(DATOS_FORMS!AH241="","",IFERROR(VLOOKUP(TRIM(DATOS_FORMS!AH241),ESCALAS!$A$25:$B$30,2,0),"?"))</f>
        <v/>
      </c>
      <c r="AI241" s="22" t="str">
        <f>IF(DATOS_FORMS!AI241="","",IFERROR(VLOOKUP(TRIM(DATOS_FORMS!AI241),ESCALAS!$A$25:$B$30,2,0),"?"))</f>
        <v/>
      </c>
      <c r="AJ241" s="22" t="str">
        <f>IF(DATOS_FORMS!AJ241="","",IFERROR(VLOOKUP(TRIM(DATOS_FORMS!AJ241),ESCALAS!$A$25:$B$30,2,0),"?"))</f>
        <v/>
      </c>
      <c r="AK241" s="22" t="str">
        <f>IF(DATOS_FORMS!AK241="","",IFERROR(VLOOKUP(TRIM(DATOS_FORMS!AK241),ESCALAS!$A$25:$B$30,2,0),"?"))</f>
        <v/>
      </c>
      <c r="AL241" s="22" t="str">
        <f>IF(DATOS_FORMS!AL241="","",IFERROR(VLOOKUP(TRIM(DATOS_FORMS!AL241),ESCALAS!$A$25:$B$30,2,0),"?"))</f>
        <v/>
      </c>
      <c r="AM241" s="22" t="str">
        <f>IF(DATOS_FORMS!AM241="","",IFERROR(VLOOKUP(TRIM(DATOS_FORMS!AM241),ESCALAS!$A$35:$B$41,2,0),"?"))</f>
        <v/>
      </c>
      <c r="AN241" s="22" t="str">
        <f>IF(DATOS_FORMS!AN241="","",IFERROR(VLOOKUP(TRIM(DATOS_FORMS!AN241),ESCALAS!$A$35:$B$41,2,0),"?"))</f>
        <v/>
      </c>
      <c r="AO241" s="22" t="str">
        <f>IF(DATOS_FORMS!AO241="","",IFERROR(VLOOKUP(TRIM(DATOS_FORMS!AO241),ESCALAS!$A$35:$B$41,2,0),"?"))</f>
        <v/>
      </c>
      <c r="AP241" s="22" t="str">
        <f>IF(DATOS_FORMS!AP241="","",IFERROR(VLOOKUP(TRIM(DATOS_FORMS!AP241),ESCALAS!$A$35:$B$41,2,0),"?"))</f>
        <v/>
      </c>
      <c r="AQ241" s="22" t="str">
        <f>IF(DATOS_FORMS!AQ241="","",IFERROR(VLOOKUP(TRIM(DATOS_FORMS!AQ241),ESCALAS!$A$35:$B$41,2,0),"?"))</f>
        <v/>
      </c>
      <c r="AR241" s="22" t="str">
        <f>IF(DATOS_FORMS!AR241="","",IFERROR(VLOOKUP(TRIM(DATOS_FORMS!AR241),ESCALAS!$A$35:$B$41,2,0),"?"))</f>
        <v/>
      </c>
      <c r="AS241" s="22" t="str">
        <f>IF(DATOS_FORMS!AS241="","",IFERROR(VLOOKUP(TRIM(DATOS_FORMS!AS241),ESCALAS!$A$35:$B$41,2,0),"?"))</f>
        <v/>
      </c>
      <c r="AT241" s="22" t="str">
        <f>IF(DATOS_FORMS!AT241="","",IFERROR(VLOOKUP(TRIM(DATOS_FORMS!AT241),ESCALAS!$A$35:$B$41,2,0),"?"))</f>
        <v/>
      </c>
      <c r="AU241" s="22" t="str">
        <f>IF(DATOS_FORMS!AU241="","",IFERROR(VLOOKUP(TRIM(DATOS_FORMS!AU241),ESCALAS!$A$35:$B$41,2,0),"?"))</f>
        <v/>
      </c>
      <c r="AV241" s="22" t="str">
        <f>IF(DATOS_FORMS!AV241="","",IFERROR(VLOOKUP(TRIM(DATOS_FORMS!AV241),ESCALAS!$A$46:$B$49,2,0),"?"))</f>
        <v/>
      </c>
      <c r="AW241" s="22" t="str">
        <f>IF(DATOS_FORMS!AW241="","",IFERROR(VLOOKUP(TRIM(DATOS_FORMS!AW241),ESCALAS!$A$46:$B$49,2,0),"?"))</f>
        <v/>
      </c>
      <c r="AX241" s="22" t="str">
        <f>IF(DATOS_FORMS!AX241="","",IFERROR(VLOOKUP(TRIM(DATOS_FORMS!AX241),ESCALAS!$A$46:$B$49,2,0),"?"))</f>
        <v/>
      </c>
      <c r="AY241" s="22" t="str">
        <f>IF(DATOS_FORMS!AY241="","",IFERROR(VLOOKUP(TRIM(DATOS_FORMS!AY241),ESCALAS!$A$46:$B$49,2,0),"?"))</f>
        <v/>
      </c>
      <c r="AZ241" s="22" t="str">
        <f>IF(DATOS_FORMS!AZ241="","",IFERROR(VLOOKUP(TRIM(DATOS_FORMS!AZ241),ESCALAS!$A$46:$B$49,2,0),"?"))</f>
        <v/>
      </c>
      <c r="BA241" s="22" t="str">
        <f>IF(DATOS_FORMS!BA241="","",IFERROR(VLOOKUP(TRIM(DATOS_FORMS!BA241),ESCALAS!$A$46:$B$49,2,0),"?"))</f>
        <v/>
      </c>
      <c r="BB241" s="22" t="str">
        <f>IF(DATOS_FORMS!BB241="","",IFERROR(VLOOKUP(TRIM(DATOS_FORMS!BB241),ESCALAS!$A$46:$B$49,2,0),"?"))</f>
        <v/>
      </c>
      <c r="BC241" s="22" t="str">
        <f>IF(DATOS_FORMS!BC241="","",IFERROR(VLOOKUP(TRIM(DATOS_FORMS!BC241),ESCALAS!$A$46:$B$49,2,0),"?"))</f>
        <v/>
      </c>
      <c r="BD241" s="22" t="str">
        <f>IF(DATOS_FORMS!BD241="","",IFERROR(VLOOKUP(TRIM(DATOS_FORMS!BD241),ESCALAS!$A$46:$B$49,2,0),"?"))</f>
        <v/>
      </c>
      <c r="BE241" s="22" t="str">
        <f>IF(DATOS_FORMS!BE241="","",IFERROR(VLOOKUP(TRIM(DATOS_FORMS!BE241),ESCALAS!$A$46:$B$49,2,0),"?"))</f>
        <v/>
      </c>
      <c r="BF241" s="22" t="str">
        <f>IF(DATOS_FORMS!BF241="","",IFERROR(VLOOKUP(TRIM(DATOS_FORMS!BF241),ESCALAS!$A$46:$B$49,2,0),"?"))</f>
        <v/>
      </c>
      <c r="BG241" s="22" t="str">
        <f>IF(DATOS_FORMS!BG241="","",IFERROR(VLOOKUP(TRIM(DATOS_FORMS!BG241),ESCALAS!$A$46:$B$49,2,0),"?"))</f>
        <v/>
      </c>
      <c r="BH241" s="22" t="str">
        <f>IF(DATOS_FORMS!BH241="","",IFERROR(VLOOKUP(TRIM(DATOS_FORMS!BH241),ESCALAS!$A$46:$B$49,2,0),"?"))</f>
        <v/>
      </c>
      <c r="BI241" s="22" t="str">
        <f>IF(DATOS_FORMS!BI241="","",IFERROR(VLOOKUP(TRIM(DATOS_FORMS!BI241),ESCALAS!$A$46:$B$49,2,0),"?"))</f>
        <v/>
      </c>
      <c r="BJ241" s="22" t="str">
        <f>IF(DATOS_FORMS!BJ241="","",IFERROR(VLOOKUP(TRIM(DATOS_FORMS!BJ241),ESCALAS!$A$46:$B$49,2,0),"?"))</f>
        <v/>
      </c>
    </row>
    <row r="242" spans="1:62" x14ac:dyDescent="0.25">
      <c r="A242" s="22" t="str">
        <f>IF(DATOS_FORMS!B242="","",ROW()-1)</f>
        <v/>
      </c>
      <c r="B242" s="22" t="str">
        <f>IF(DATOS_FORMS!B242="","",IFERROR(VALUE(TRIM(DATOS_FORMS!B242)),IFERROR(VALUE(LEFT(TRIM(DATOS_FORMS!B242),FIND(" ",TRIM(DATOS_FORMS!B242)&amp;" ")-1)),"?")))</f>
        <v/>
      </c>
      <c r="C242" s="22" t="str">
        <f>IF(DATOS_FORMS!C242="","",IFERROR(VLOOKUP(TRIM(DATOS_FORMS!C242),ESCALAS!$A$54:$B$55,2,0),"?"))</f>
        <v/>
      </c>
      <c r="D242" s="22" t="str">
        <f>IF(DATOS_FORMS!D242="","",IFERROR(VLOOKUP(TRIM(DATOS_FORMS!D242),ESCALAS!$A$67:$B$68,2,0),"?"))</f>
        <v/>
      </c>
      <c r="E242" s="23" t="str">
        <f>IF(DATOS_FORMS!E242="","",DATOS_FORMS!E242)</f>
        <v/>
      </c>
      <c r="F242" s="23" t="str">
        <f>IF(DATOS_FORMS!F242="","",DATOS_FORMS!F242)</f>
        <v/>
      </c>
      <c r="G242" s="22" t="str">
        <f>IF(DATOS_FORMS!G242="","",IFERROR(VLOOKUP(TRIM(DATOS_FORMS!G242),ESCALAS!$A$60:$B$62,2,0),"?"))</f>
        <v/>
      </c>
      <c r="H242" s="23" t="str">
        <f>IF(DATOS_FORMS!H242="","",DATOS_FORMS!H242)</f>
        <v/>
      </c>
      <c r="I242" s="22" t="str">
        <f>IF(DATOS_FORMS!I242="","",IFERROR(VLOOKUP(TRIM(DATOS_FORMS!I242),ESCALAS!$A$60:$B$62,2,0),"?"))</f>
        <v/>
      </c>
      <c r="J242" s="22" t="str">
        <f>IF(DATOS_FORMS!J242="","",IFERROR(VLOOKUP(TRIM(DATOS_FORMS!J242),ESCALAS!$A$73:$B$86,2,0),7))</f>
        <v/>
      </c>
      <c r="K242" s="22" t="str">
        <f>IF(DATOS_FORMS!K242="","",IFERROR(VLOOKUP(TRIM(DATOS_FORMS!K242),ESCALAS!$A$6:$B$12,2,0),"?"))</f>
        <v/>
      </c>
      <c r="L242" s="22" t="str">
        <f>IF(DATOS_FORMS!L242="","",IFERROR(VLOOKUP(TRIM(DATOS_FORMS!L242),ESCALAS!$A$6:$B$12,2,0),"?"))</f>
        <v/>
      </c>
      <c r="M242" s="22" t="str">
        <f>IF(DATOS_FORMS!M242="","",IFERROR(VLOOKUP(TRIM(DATOS_FORMS!M242),ESCALAS!$A$6:$B$12,2,0),"?"))</f>
        <v/>
      </c>
      <c r="N242" s="22" t="str">
        <f>IF(DATOS_FORMS!N242="","",IFERROR(VLOOKUP(TRIM(DATOS_FORMS!N242),ESCALAS!$A$6:$B$12,2,0),"?"))</f>
        <v/>
      </c>
      <c r="O242" s="22" t="str">
        <f>IF(DATOS_FORMS!O242="","",IFERROR(VLOOKUP(TRIM(DATOS_FORMS!O242),ESCALAS!$A$6:$B$12,2,0),"?"))</f>
        <v/>
      </c>
      <c r="P242" s="22" t="str">
        <f>IF(DATOS_FORMS!P242="","",IFERROR(VLOOKUP(TRIM(DATOS_FORMS!P242),ESCALAS!$A$6:$B$12,2,0),"?"))</f>
        <v/>
      </c>
      <c r="Q242" s="22" t="str">
        <f>IF(DATOS_FORMS!Q242="","",IFERROR(VLOOKUP(TRIM(DATOS_FORMS!Q242),ESCALAS!$A$6:$B$12,2,0),"?"))</f>
        <v/>
      </c>
      <c r="R242" s="22" t="str">
        <f>IF(DATOS_FORMS!R242="","",IFERROR(VLOOKUP(TRIM(DATOS_FORMS!R242),ESCALAS!$A$6:$B$12,2,0),"?"))</f>
        <v/>
      </c>
      <c r="S242" s="22" t="str">
        <f>IF(DATOS_FORMS!S242="","",IFERROR(VLOOKUP(TRIM(DATOS_FORMS!S242),ESCALAS!$A$6:$B$12,2,0),"?"))</f>
        <v/>
      </c>
      <c r="T242" s="22" t="str">
        <f>IF(DATOS_FORMS!T242="","",IFERROR(VLOOKUP(TRIM(DATOS_FORMS!T242),ESCALAS!$A$6:$B$12,2,0),"?"))</f>
        <v/>
      </c>
      <c r="U242" s="22" t="str">
        <f>IF(DATOS_FORMS!U242="","",IFERROR(VLOOKUP(TRIM(DATOS_FORMS!U242),ESCALAS!$A$17:$B$20,2,0),"?"))</f>
        <v/>
      </c>
      <c r="V242" s="22" t="str">
        <f>IF(DATOS_FORMS!V242="","",IFERROR(VLOOKUP(TRIM(DATOS_FORMS!V242),ESCALAS!$A$17:$B$20,2,0),"?"))</f>
        <v/>
      </c>
      <c r="W242" s="22" t="str">
        <f>IF(DATOS_FORMS!W242="","",IFERROR(VLOOKUP(TRIM(DATOS_FORMS!W242),ESCALAS!$A$17:$B$20,2,0),"?"))</f>
        <v/>
      </c>
      <c r="X242" s="22" t="str">
        <f>IF(DATOS_FORMS!X242="","",IFERROR(VLOOKUP(TRIM(DATOS_FORMS!X242),ESCALAS!$A$17:$B$20,2,0),"?"))</f>
        <v/>
      </c>
      <c r="Y242" s="22" t="str">
        <f>IF(DATOS_FORMS!Y242="","",IFERROR(VLOOKUP(TRIM(DATOS_FORMS!Y242),ESCALAS!$A$17:$B$20,2,0),"?"))</f>
        <v/>
      </c>
      <c r="Z242" s="22" t="str">
        <f>IF(DATOS_FORMS!Z242="","",IFERROR(VLOOKUP(TRIM(DATOS_FORMS!Z242),ESCALAS!$A$17:$B$20,2,0),"?"))</f>
        <v/>
      </c>
      <c r="AA242" s="22" t="str">
        <f>IF(DATOS_FORMS!AA242="","",IFERROR(VLOOKUP(TRIM(DATOS_FORMS!AA242),ESCALAS!$A$17:$B$20,2,0),"?"))</f>
        <v/>
      </c>
      <c r="AB242" s="22" t="str">
        <f>IF(DATOS_FORMS!AB242="","",IFERROR(VLOOKUP(TRIM(DATOS_FORMS!AB242),ESCALAS!$A$17:$B$20,2,0),"?"))</f>
        <v/>
      </c>
      <c r="AC242" s="22" t="str">
        <f>IF(DATOS_FORMS!AC242="","",IFERROR(VLOOKUP(TRIM(DATOS_FORMS!AC242),ESCALAS!$A$25:$B$30,2,0),"?"))</f>
        <v/>
      </c>
      <c r="AD242" s="22" t="str">
        <f>IF(DATOS_FORMS!AD242="","",IFERROR(VLOOKUP(TRIM(DATOS_FORMS!AD242),ESCALAS!$A$25:$B$30,2,0),"?"))</f>
        <v/>
      </c>
      <c r="AE242" s="22" t="str">
        <f>IF(DATOS_FORMS!AE242="","",IFERROR(VLOOKUP(TRIM(DATOS_FORMS!AE242),ESCALAS!$A$25:$B$30,2,0),"?"))</f>
        <v/>
      </c>
      <c r="AF242" s="22" t="str">
        <f>IF(DATOS_FORMS!AF242="","",IFERROR(VLOOKUP(TRIM(DATOS_FORMS!AF242),ESCALAS!$A$25:$B$30,2,0),"?"))</f>
        <v/>
      </c>
      <c r="AG242" s="22" t="str">
        <f>IF(DATOS_FORMS!AG242="","",IFERROR(VLOOKUP(TRIM(DATOS_FORMS!AG242),ESCALAS!$A$25:$B$30,2,0),"?"))</f>
        <v/>
      </c>
      <c r="AH242" s="22" t="str">
        <f>IF(DATOS_FORMS!AH242="","",IFERROR(VLOOKUP(TRIM(DATOS_FORMS!AH242),ESCALAS!$A$25:$B$30,2,0),"?"))</f>
        <v/>
      </c>
      <c r="AI242" s="22" t="str">
        <f>IF(DATOS_FORMS!AI242="","",IFERROR(VLOOKUP(TRIM(DATOS_FORMS!AI242),ESCALAS!$A$25:$B$30,2,0),"?"))</f>
        <v/>
      </c>
      <c r="AJ242" s="22" t="str">
        <f>IF(DATOS_FORMS!AJ242="","",IFERROR(VLOOKUP(TRIM(DATOS_FORMS!AJ242),ESCALAS!$A$25:$B$30,2,0),"?"))</f>
        <v/>
      </c>
      <c r="AK242" s="22" t="str">
        <f>IF(DATOS_FORMS!AK242="","",IFERROR(VLOOKUP(TRIM(DATOS_FORMS!AK242),ESCALAS!$A$25:$B$30,2,0),"?"))</f>
        <v/>
      </c>
      <c r="AL242" s="22" t="str">
        <f>IF(DATOS_FORMS!AL242="","",IFERROR(VLOOKUP(TRIM(DATOS_FORMS!AL242),ESCALAS!$A$25:$B$30,2,0),"?"))</f>
        <v/>
      </c>
      <c r="AM242" s="22" t="str">
        <f>IF(DATOS_FORMS!AM242="","",IFERROR(VLOOKUP(TRIM(DATOS_FORMS!AM242),ESCALAS!$A$35:$B$41,2,0),"?"))</f>
        <v/>
      </c>
      <c r="AN242" s="22" t="str">
        <f>IF(DATOS_FORMS!AN242="","",IFERROR(VLOOKUP(TRIM(DATOS_FORMS!AN242),ESCALAS!$A$35:$B$41,2,0),"?"))</f>
        <v/>
      </c>
      <c r="AO242" s="22" t="str">
        <f>IF(DATOS_FORMS!AO242="","",IFERROR(VLOOKUP(TRIM(DATOS_FORMS!AO242),ESCALAS!$A$35:$B$41,2,0),"?"))</f>
        <v/>
      </c>
      <c r="AP242" s="22" t="str">
        <f>IF(DATOS_FORMS!AP242="","",IFERROR(VLOOKUP(TRIM(DATOS_FORMS!AP242),ESCALAS!$A$35:$B$41,2,0),"?"))</f>
        <v/>
      </c>
      <c r="AQ242" s="22" t="str">
        <f>IF(DATOS_FORMS!AQ242="","",IFERROR(VLOOKUP(TRIM(DATOS_FORMS!AQ242),ESCALAS!$A$35:$B$41,2,0),"?"))</f>
        <v/>
      </c>
      <c r="AR242" s="22" t="str">
        <f>IF(DATOS_FORMS!AR242="","",IFERROR(VLOOKUP(TRIM(DATOS_FORMS!AR242),ESCALAS!$A$35:$B$41,2,0),"?"))</f>
        <v/>
      </c>
      <c r="AS242" s="22" t="str">
        <f>IF(DATOS_FORMS!AS242="","",IFERROR(VLOOKUP(TRIM(DATOS_FORMS!AS242),ESCALAS!$A$35:$B$41,2,0),"?"))</f>
        <v/>
      </c>
      <c r="AT242" s="22" t="str">
        <f>IF(DATOS_FORMS!AT242="","",IFERROR(VLOOKUP(TRIM(DATOS_FORMS!AT242),ESCALAS!$A$35:$B$41,2,0),"?"))</f>
        <v/>
      </c>
      <c r="AU242" s="22" t="str">
        <f>IF(DATOS_FORMS!AU242="","",IFERROR(VLOOKUP(TRIM(DATOS_FORMS!AU242),ESCALAS!$A$35:$B$41,2,0),"?"))</f>
        <v/>
      </c>
      <c r="AV242" s="22" t="str">
        <f>IF(DATOS_FORMS!AV242="","",IFERROR(VLOOKUP(TRIM(DATOS_FORMS!AV242),ESCALAS!$A$46:$B$49,2,0),"?"))</f>
        <v/>
      </c>
      <c r="AW242" s="22" t="str">
        <f>IF(DATOS_FORMS!AW242="","",IFERROR(VLOOKUP(TRIM(DATOS_FORMS!AW242),ESCALAS!$A$46:$B$49,2,0),"?"))</f>
        <v/>
      </c>
      <c r="AX242" s="22" t="str">
        <f>IF(DATOS_FORMS!AX242="","",IFERROR(VLOOKUP(TRIM(DATOS_FORMS!AX242),ESCALAS!$A$46:$B$49,2,0),"?"))</f>
        <v/>
      </c>
      <c r="AY242" s="22" t="str">
        <f>IF(DATOS_FORMS!AY242="","",IFERROR(VLOOKUP(TRIM(DATOS_FORMS!AY242),ESCALAS!$A$46:$B$49,2,0),"?"))</f>
        <v/>
      </c>
      <c r="AZ242" s="22" t="str">
        <f>IF(DATOS_FORMS!AZ242="","",IFERROR(VLOOKUP(TRIM(DATOS_FORMS!AZ242),ESCALAS!$A$46:$B$49,2,0),"?"))</f>
        <v/>
      </c>
      <c r="BA242" s="22" t="str">
        <f>IF(DATOS_FORMS!BA242="","",IFERROR(VLOOKUP(TRIM(DATOS_FORMS!BA242),ESCALAS!$A$46:$B$49,2,0),"?"))</f>
        <v/>
      </c>
      <c r="BB242" s="22" t="str">
        <f>IF(DATOS_FORMS!BB242="","",IFERROR(VLOOKUP(TRIM(DATOS_FORMS!BB242),ESCALAS!$A$46:$B$49,2,0),"?"))</f>
        <v/>
      </c>
      <c r="BC242" s="22" t="str">
        <f>IF(DATOS_FORMS!BC242="","",IFERROR(VLOOKUP(TRIM(DATOS_FORMS!BC242),ESCALAS!$A$46:$B$49,2,0),"?"))</f>
        <v/>
      </c>
      <c r="BD242" s="22" t="str">
        <f>IF(DATOS_FORMS!BD242="","",IFERROR(VLOOKUP(TRIM(DATOS_FORMS!BD242),ESCALAS!$A$46:$B$49,2,0),"?"))</f>
        <v/>
      </c>
      <c r="BE242" s="22" t="str">
        <f>IF(DATOS_FORMS!BE242="","",IFERROR(VLOOKUP(TRIM(DATOS_FORMS!BE242),ESCALAS!$A$46:$B$49,2,0),"?"))</f>
        <v/>
      </c>
      <c r="BF242" s="22" t="str">
        <f>IF(DATOS_FORMS!BF242="","",IFERROR(VLOOKUP(TRIM(DATOS_FORMS!BF242),ESCALAS!$A$46:$B$49,2,0),"?"))</f>
        <v/>
      </c>
      <c r="BG242" s="22" t="str">
        <f>IF(DATOS_FORMS!BG242="","",IFERROR(VLOOKUP(TRIM(DATOS_FORMS!BG242),ESCALAS!$A$46:$B$49,2,0),"?"))</f>
        <v/>
      </c>
      <c r="BH242" s="22" t="str">
        <f>IF(DATOS_FORMS!BH242="","",IFERROR(VLOOKUP(TRIM(DATOS_FORMS!BH242),ESCALAS!$A$46:$B$49,2,0),"?"))</f>
        <v/>
      </c>
      <c r="BI242" s="22" t="str">
        <f>IF(DATOS_FORMS!BI242="","",IFERROR(VLOOKUP(TRIM(DATOS_FORMS!BI242),ESCALAS!$A$46:$B$49,2,0),"?"))</f>
        <v/>
      </c>
      <c r="BJ242" s="22" t="str">
        <f>IF(DATOS_FORMS!BJ242="","",IFERROR(VLOOKUP(TRIM(DATOS_FORMS!BJ242),ESCALAS!$A$46:$B$49,2,0),"?"))</f>
        <v/>
      </c>
    </row>
    <row r="243" spans="1:62" x14ac:dyDescent="0.25">
      <c r="A243" s="22" t="str">
        <f>IF(DATOS_FORMS!B243="","",ROW()-1)</f>
        <v/>
      </c>
      <c r="B243" s="22" t="str">
        <f>IF(DATOS_FORMS!B243="","",IFERROR(VALUE(TRIM(DATOS_FORMS!B243)),IFERROR(VALUE(LEFT(TRIM(DATOS_FORMS!B243),FIND(" ",TRIM(DATOS_FORMS!B243)&amp;" ")-1)),"?")))</f>
        <v/>
      </c>
      <c r="C243" s="22" t="str">
        <f>IF(DATOS_FORMS!C243="","",IFERROR(VLOOKUP(TRIM(DATOS_FORMS!C243),ESCALAS!$A$54:$B$55,2,0),"?"))</f>
        <v/>
      </c>
      <c r="D243" s="22" t="str">
        <f>IF(DATOS_FORMS!D243="","",IFERROR(VLOOKUP(TRIM(DATOS_FORMS!D243),ESCALAS!$A$67:$B$68,2,0),"?"))</f>
        <v/>
      </c>
      <c r="E243" s="23" t="str">
        <f>IF(DATOS_FORMS!E243="","",DATOS_FORMS!E243)</f>
        <v/>
      </c>
      <c r="F243" s="23" t="str">
        <f>IF(DATOS_FORMS!F243="","",DATOS_FORMS!F243)</f>
        <v/>
      </c>
      <c r="G243" s="22" t="str">
        <f>IF(DATOS_FORMS!G243="","",IFERROR(VLOOKUP(TRIM(DATOS_FORMS!G243),ESCALAS!$A$60:$B$62,2,0),"?"))</f>
        <v/>
      </c>
      <c r="H243" s="23" t="str">
        <f>IF(DATOS_FORMS!H243="","",DATOS_FORMS!H243)</f>
        <v/>
      </c>
      <c r="I243" s="22" t="str">
        <f>IF(DATOS_FORMS!I243="","",IFERROR(VLOOKUP(TRIM(DATOS_FORMS!I243),ESCALAS!$A$60:$B$62,2,0),"?"))</f>
        <v/>
      </c>
      <c r="J243" s="22" t="str">
        <f>IF(DATOS_FORMS!J243="","",IFERROR(VLOOKUP(TRIM(DATOS_FORMS!J243),ESCALAS!$A$73:$B$86,2,0),7))</f>
        <v/>
      </c>
      <c r="K243" s="22" t="str">
        <f>IF(DATOS_FORMS!K243="","",IFERROR(VLOOKUP(TRIM(DATOS_FORMS!K243),ESCALAS!$A$6:$B$12,2,0),"?"))</f>
        <v/>
      </c>
      <c r="L243" s="22" t="str">
        <f>IF(DATOS_FORMS!L243="","",IFERROR(VLOOKUP(TRIM(DATOS_FORMS!L243),ESCALAS!$A$6:$B$12,2,0),"?"))</f>
        <v/>
      </c>
      <c r="M243" s="22" t="str">
        <f>IF(DATOS_FORMS!M243="","",IFERROR(VLOOKUP(TRIM(DATOS_FORMS!M243),ESCALAS!$A$6:$B$12,2,0),"?"))</f>
        <v/>
      </c>
      <c r="N243" s="22" t="str">
        <f>IF(DATOS_FORMS!N243="","",IFERROR(VLOOKUP(TRIM(DATOS_FORMS!N243),ESCALAS!$A$6:$B$12,2,0),"?"))</f>
        <v/>
      </c>
      <c r="O243" s="22" t="str">
        <f>IF(DATOS_FORMS!O243="","",IFERROR(VLOOKUP(TRIM(DATOS_FORMS!O243),ESCALAS!$A$6:$B$12,2,0),"?"))</f>
        <v/>
      </c>
      <c r="P243" s="22" t="str">
        <f>IF(DATOS_FORMS!P243="","",IFERROR(VLOOKUP(TRIM(DATOS_FORMS!P243),ESCALAS!$A$6:$B$12,2,0),"?"))</f>
        <v/>
      </c>
      <c r="Q243" s="22" t="str">
        <f>IF(DATOS_FORMS!Q243="","",IFERROR(VLOOKUP(TRIM(DATOS_FORMS!Q243),ESCALAS!$A$6:$B$12,2,0),"?"))</f>
        <v/>
      </c>
      <c r="R243" s="22" t="str">
        <f>IF(DATOS_FORMS!R243="","",IFERROR(VLOOKUP(TRIM(DATOS_FORMS!R243),ESCALAS!$A$6:$B$12,2,0),"?"))</f>
        <v/>
      </c>
      <c r="S243" s="22" t="str">
        <f>IF(DATOS_FORMS!S243="","",IFERROR(VLOOKUP(TRIM(DATOS_FORMS!S243),ESCALAS!$A$6:$B$12,2,0),"?"))</f>
        <v/>
      </c>
      <c r="T243" s="22" t="str">
        <f>IF(DATOS_FORMS!T243="","",IFERROR(VLOOKUP(TRIM(DATOS_FORMS!T243),ESCALAS!$A$6:$B$12,2,0),"?"))</f>
        <v/>
      </c>
      <c r="U243" s="22" t="str">
        <f>IF(DATOS_FORMS!U243="","",IFERROR(VLOOKUP(TRIM(DATOS_FORMS!U243),ESCALAS!$A$17:$B$20,2,0),"?"))</f>
        <v/>
      </c>
      <c r="V243" s="22" t="str">
        <f>IF(DATOS_FORMS!V243="","",IFERROR(VLOOKUP(TRIM(DATOS_FORMS!V243),ESCALAS!$A$17:$B$20,2,0),"?"))</f>
        <v/>
      </c>
      <c r="W243" s="22" t="str">
        <f>IF(DATOS_FORMS!W243="","",IFERROR(VLOOKUP(TRIM(DATOS_FORMS!W243),ESCALAS!$A$17:$B$20,2,0),"?"))</f>
        <v/>
      </c>
      <c r="X243" s="22" t="str">
        <f>IF(DATOS_FORMS!X243="","",IFERROR(VLOOKUP(TRIM(DATOS_FORMS!X243),ESCALAS!$A$17:$B$20,2,0),"?"))</f>
        <v/>
      </c>
      <c r="Y243" s="22" t="str">
        <f>IF(DATOS_FORMS!Y243="","",IFERROR(VLOOKUP(TRIM(DATOS_FORMS!Y243),ESCALAS!$A$17:$B$20,2,0),"?"))</f>
        <v/>
      </c>
      <c r="Z243" s="22" t="str">
        <f>IF(DATOS_FORMS!Z243="","",IFERROR(VLOOKUP(TRIM(DATOS_FORMS!Z243),ESCALAS!$A$17:$B$20,2,0),"?"))</f>
        <v/>
      </c>
      <c r="AA243" s="22" t="str">
        <f>IF(DATOS_FORMS!AA243="","",IFERROR(VLOOKUP(TRIM(DATOS_FORMS!AA243),ESCALAS!$A$17:$B$20,2,0),"?"))</f>
        <v/>
      </c>
      <c r="AB243" s="22" t="str">
        <f>IF(DATOS_FORMS!AB243="","",IFERROR(VLOOKUP(TRIM(DATOS_FORMS!AB243),ESCALAS!$A$17:$B$20,2,0),"?"))</f>
        <v/>
      </c>
      <c r="AC243" s="22" t="str">
        <f>IF(DATOS_FORMS!AC243="","",IFERROR(VLOOKUP(TRIM(DATOS_FORMS!AC243),ESCALAS!$A$25:$B$30,2,0),"?"))</f>
        <v/>
      </c>
      <c r="AD243" s="22" t="str">
        <f>IF(DATOS_FORMS!AD243="","",IFERROR(VLOOKUP(TRIM(DATOS_FORMS!AD243),ESCALAS!$A$25:$B$30,2,0),"?"))</f>
        <v/>
      </c>
      <c r="AE243" s="22" t="str">
        <f>IF(DATOS_FORMS!AE243="","",IFERROR(VLOOKUP(TRIM(DATOS_FORMS!AE243),ESCALAS!$A$25:$B$30,2,0),"?"))</f>
        <v/>
      </c>
      <c r="AF243" s="22" t="str">
        <f>IF(DATOS_FORMS!AF243="","",IFERROR(VLOOKUP(TRIM(DATOS_FORMS!AF243),ESCALAS!$A$25:$B$30,2,0),"?"))</f>
        <v/>
      </c>
      <c r="AG243" s="22" t="str">
        <f>IF(DATOS_FORMS!AG243="","",IFERROR(VLOOKUP(TRIM(DATOS_FORMS!AG243),ESCALAS!$A$25:$B$30,2,0),"?"))</f>
        <v/>
      </c>
      <c r="AH243" s="22" t="str">
        <f>IF(DATOS_FORMS!AH243="","",IFERROR(VLOOKUP(TRIM(DATOS_FORMS!AH243),ESCALAS!$A$25:$B$30,2,0),"?"))</f>
        <v/>
      </c>
      <c r="AI243" s="22" t="str">
        <f>IF(DATOS_FORMS!AI243="","",IFERROR(VLOOKUP(TRIM(DATOS_FORMS!AI243),ESCALAS!$A$25:$B$30,2,0),"?"))</f>
        <v/>
      </c>
      <c r="AJ243" s="22" t="str">
        <f>IF(DATOS_FORMS!AJ243="","",IFERROR(VLOOKUP(TRIM(DATOS_FORMS!AJ243),ESCALAS!$A$25:$B$30,2,0),"?"))</f>
        <v/>
      </c>
      <c r="AK243" s="22" t="str">
        <f>IF(DATOS_FORMS!AK243="","",IFERROR(VLOOKUP(TRIM(DATOS_FORMS!AK243),ESCALAS!$A$25:$B$30,2,0),"?"))</f>
        <v/>
      </c>
      <c r="AL243" s="22" t="str">
        <f>IF(DATOS_FORMS!AL243="","",IFERROR(VLOOKUP(TRIM(DATOS_FORMS!AL243),ESCALAS!$A$25:$B$30,2,0),"?"))</f>
        <v/>
      </c>
      <c r="AM243" s="22" t="str">
        <f>IF(DATOS_FORMS!AM243="","",IFERROR(VLOOKUP(TRIM(DATOS_FORMS!AM243),ESCALAS!$A$35:$B$41,2,0),"?"))</f>
        <v/>
      </c>
      <c r="AN243" s="22" t="str">
        <f>IF(DATOS_FORMS!AN243="","",IFERROR(VLOOKUP(TRIM(DATOS_FORMS!AN243),ESCALAS!$A$35:$B$41,2,0),"?"))</f>
        <v/>
      </c>
      <c r="AO243" s="22" t="str">
        <f>IF(DATOS_FORMS!AO243="","",IFERROR(VLOOKUP(TRIM(DATOS_FORMS!AO243),ESCALAS!$A$35:$B$41,2,0),"?"))</f>
        <v/>
      </c>
      <c r="AP243" s="22" t="str">
        <f>IF(DATOS_FORMS!AP243="","",IFERROR(VLOOKUP(TRIM(DATOS_FORMS!AP243),ESCALAS!$A$35:$B$41,2,0),"?"))</f>
        <v/>
      </c>
      <c r="AQ243" s="22" t="str">
        <f>IF(DATOS_FORMS!AQ243="","",IFERROR(VLOOKUP(TRIM(DATOS_FORMS!AQ243),ESCALAS!$A$35:$B$41,2,0),"?"))</f>
        <v/>
      </c>
      <c r="AR243" s="22" t="str">
        <f>IF(DATOS_FORMS!AR243="","",IFERROR(VLOOKUP(TRIM(DATOS_FORMS!AR243),ESCALAS!$A$35:$B$41,2,0),"?"))</f>
        <v/>
      </c>
      <c r="AS243" s="22" t="str">
        <f>IF(DATOS_FORMS!AS243="","",IFERROR(VLOOKUP(TRIM(DATOS_FORMS!AS243),ESCALAS!$A$35:$B$41,2,0),"?"))</f>
        <v/>
      </c>
      <c r="AT243" s="22" t="str">
        <f>IF(DATOS_FORMS!AT243="","",IFERROR(VLOOKUP(TRIM(DATOS_FORMS!AT243),ESCALAS!$A$35:$B$41,2,0),"?"))</f>
        <v/>
      </c>
      <c r="AU243" s="22" t="str">
        <f>IF(DATOS_FORMS!AU243="","",IFERROR(VLOOKUP(TRIM(DATOS_FORMS!AU243),ESCALAS!$A$35:$B$41,2,0),"?"))</f>
        <v/>
      </c>
      <c r="AV243" s="22" t="str">
        <f>IF(DATOS_FORMS!AV243="","",IFERROR(VLOOKUP(TRIM(DATOS_FORMS!AV243),ESCALAS!$A$46:$B$49,2,0),"?"))</f>
        <v/>
      </c>
      <c r="AW243" s="22" t="str">
        <f>IF(DATOS_FORMS!AW243="","",IFERROR(VLOOKUP(TRIM(DATOS_FORMS!AW243),ESCALAS!$A$46:$B$49,2,0),"?"))</f>
        <v/>
      </c>
      <c r="AX243" s="22" t="str">
        <f>IF(DATOS_FORMS!AX243="","",IFERROR(VLOOKUP(TRIM(DATOS_FORMS!AX243),ESCALAS!$A$46:$B$49,2,0),"?"))</f>
        <v/>
      </c>
      <c r="AY243" s="22" t="str">
        <f>IF(DATOS_FORMS!AY243="","",IFERROR(VLOOKUP(TRIM(DATOS_FORMS!AY243),ESCALAS!$A$46:$B$49,2,0),"?"))</f>
        <v/>
      </c>
      <c r="AZ243" s="22" t="str">
        <f>IF(DATOS_FORMS!AZ243="","",IFERROR(VLOOKUP(TRIM(DATOS_FORMS!AZ243),ESCALAS!$A$46:$B$49,2,0),"?"))</f>
        <v/>
      </c>
      <c r="BA243" s="22" t="str">
        <f>IF(DATOS_FORMS!BA243="","",IFERROR(VLOOKUP(TRIM(DATOS_FORMS!BA243),ESCALAS!$A$46:$B$49,2,0),"?"))</f>
        <v/>
      </c>
      <c r="BB243" s="22" t="str">
        <f>IF(DATOS_FORMS!BB243="","",IFERROR(VLOOKUP(TRIM(DATOS_FORMS!BB243),ESCALAS!$A$46:$B$49,2,0),"?"))</f>
        <v/>
      </c>
      <c r="BC243" s="22" t="str">
        <f>IF(DATOS_FORMS!BC243="","",IFERROR(VLOOKUP(TRIM(DATOS_FORMS!BC243),ESCALAS!$A$46:$B$49,2,0),"?"))</f>
        <v/>
      </c>
      <c r="BD243" s="22" t="str">
        <f>IF(DATOS_FORMS!BD243="","",IFERROR(VLOOKUP(TRIM(DATOS_FORMS!BD243),ESCALAS!$A$46:$B$49,2,0),"?"))</f>
        <v/>
      </c>
      <c r="BE243" s="22" t="str">
        <f>IF(DATOS_FORMS!BE243="","",IFERROR(VLOOKUP(TRIM(DATOS_FORMS!BE243),ESCALAS!$A$46:$B$49,2,0),"?"))</f>
        <v/>
      </c>
      <c r="BF243" s="22" t="str">
        <f>IF(DATOS_FORMS!BF243="","",IFERROR(VLOOKUP(TRIM(DATOS_FORMS!BF243),ESCALAS!$A$46:$B$49,2,0),"?"))</f>
        <v/>
      </c>
      <c r="BG243" s="22" t="str">
        <f>IF(DATOS_FORMS!BG243="","",IFERROR(VLOOKUP(TRIM(DATOS_FORMS!BG243),ESCALAS!$A$46:$B$49,2,0),"?"))</f>
        <v/>
      </c>
      <c r="BH243" s="22" t="str">
        <f>IF(DATOS_FORMS!BH243="","",IFERROR(VLOOKUP(TRIM(DATOS_FORMS!BH243),ESCALAS!$A$46:$B$49,2,0),"?"))</f>
        <v/>
      </c>
      <c r="BI243" s="22" t="str">
        <f>IF(DATOS_FORMS!BI243="","",IFERROR(VLOOKUP(TRIM(DATOS_FORMS!BI243),ESCALAS!$A$46:$B$49,2,0),"?"))</f>
        <v/>
      </c>
      <c r="BJ243" s="22" t="str">
        <f>IF(DATOS_FORMS!BJ243="","",IFERROR(VLOOKUP(TRIM(DATOS_FORMS!BJ243),ESCALAS!$A$46:$B$49,2,0),"?"))</f>
        <v/>
      </c>
    </row>
    <row r="244" spans="1:62" x14ac:dyDescent="0.25">
      <c r="A244" s="22" t="str">
        <f>IF(DATOS_FORMS!B244="","",ROW()-1)</f>
        <v/>
      </c>
      <c r="B244" s="22" t="str">
        <f>IF(DATOS_FORMS!B244="","",IFERROR(VALUE(TRIM(DATOS_FORMS!B244)),IFERROR(VALUE(LEFT(TRIM(DATOS_FORMS!B244),FIND(" ",TRIM(DATOS_FORMS!B244)&amp;" ")-1)),"?")))</f>
        <v/>
      </c>
      <c r="C244" s="22" t="str">
        <f>IF(DATOS_FORMS!C244="","",IFERROR(VLOOKUP(TRIM(DATOS_FORMS!C244),ESCALAS!$A$54:$B$55,2,0),"?"))</f>
        <v/>
      </c>
      <c r="D244" s="22" t="str">
        <f>IF(DATOS_FORMS!D244="","",IFERROR(VLOOKUP(TRIM(DATOS_FORMS!D244),ESCALAS!$A$67:$B$68,2,0),"?"))</f>
        <v/>
      </c>
      <c r="E244" s="23" t="str">
        <f>IF(DATOS_FORMS!E244="","",DATOS_FORMS!E244)</f>
        <v/>
      </c>
      <c r="F244" s="23" t="str">
        <f>IF(DATOS_FORMS!F244="","",DATOS_FORMS!F244)</f>
        <v/>
      </c>
      <c r="G244" s="22" t="str">
        <f>IF(DATOS_FORMS!G244="","",IFERROR(VLOOKUP(TRIM(DATOS_FORMS!G244),ESCALAS!$A$60:$B$62,2,0),"?"))</f>
        <v/>
      </c>
      <c r="H244" s="23" t="str">
        <f>IF(DATOS_FORMS!H244="","",DATOS_FORMS!H244)</f>
        <v/>
      </c>
      <c r="I244" s="22" t="str">
        <f>IF(DATOS_FORMS!I244="","",IFERROR(VLOOKUP(TRIM(DATOS_FORMS!I244),ESCALAS!$A$60:$B$62,2,0),"?"))</f>
        <v/>
      </c>
      <c r="J244" s="22" t="str">
        <f>IF(DATOS_FORMS!J244="","",IFERROR(VLOOKUP(TRIM(DATOS_FORMS!J244),ESCALAS!$A$73:$B$86,2,0),7))</f>
        <v/>
      </c>
      <c r="K244" s="22" t="str">
        <f>IF(DATOS_FORMS!K244="","",IFERROR(VLOOKUP(TRIM(DATOS_FORMS!K244),ESCALAS!$A$6:$B$12,2,0),"?"))</f>
        <v/>
      </c>
      <c r="L244" s="22" t="str">
        <f>IF(DATOS_FORMS!L244="","",IFERROR(VLOOKUP(TRIM(DATOS_FORMS!L244),ESCALAS!$A$6:$B$12,2,0),"?"))</f>
        <v/>
      </c>
      <c r="M244" s="22" t="str">
        <f>IF(DATOS_FORMS!M244="","",IFERROR(VLOOKUP(TRIM(DATOS_FORMS!M244),ESCALAS!$A$6:$B$12,2,0),"?"))</f>
        <v/>
      </c>
      <c r="N244" s="22" t="str">
        <f>IF(DATOS_FORMS!N244="","",IFERROR(VLOOKUP(TRIM(DATOS_FORMS!N244),ESCALAS!$A$6:$B$12,2,0),"?"))</f>
        <v/>
      </c>
      <c r="O244" s="22" t="str">
        <f>IF(DATOS_FORMS!O244="","",IFERROR(VLOOKUP(TRIM(DATOS_FORMS!O244),ESCALAS!$A$6:$B$12,2,0),"?"))</f>
        <v/>
      </c>
      <c r="P244" s="22" t="str">
        <f>IF(DATOS_FORMS!P244="","",IFERROR(VLOOKUP(TRIM(DATOS_FORMS!P244),ESCALAS!$A$6:$B$12,2,0),"?"))</f>
        <v/>
      </c>
      <c r="Q244" s="22" t="str">
        <f>IF(DATOS_FORMS!Q244="","",IFERROR(VLOOKUP(TRIM(DATOS_FORMS!Q244),ESCALAS!$A$6:$B$12,2,0),"?"))</f>
        <v/>
      </c>
      <c r="R244" s="22" t="str">
        <f>IF(DATOS_FORMS!R244="","",IFERROR(VLOOKUP(TRIM(DATOS_FORMS!R244),ESCALAS!$A$6:$B$12,2,0),"?"))</f>
        <v/>
      </c>
      <c r="S244" s="22" t="str">
        <f>IF(DATOS_FORMS!S244="","",IFERROR(VLOOKUP(TRIM(DATOS_FORMS!S244),ESCALAS!$A$6:$B$12,2,0),"?"))</f>
        <v/>
      </c>
      <c r="T244" s="22" t="str">
        <f>IF(DATOS_FORMS!T244="","",IFERROR(VLOOKUP(TRIM(DATOS_FORMS!T244),ESCALAS!$A$6:$B$12,2,0),"?"))</f>
        <v/>
      </c>
      <c r="U244" s="22" t="str">
        <f>IF(DATOS_FORMS!U244="","",IFERROR(VLOOKUP(TRIM(DATOS_FORMS!U244),ESCALAS!$A$17:$B$20,2,0),"?"))</f>
        <v/>
      </c>
      <c r="V244" s="22" t="str">
        <f>IF(DATOS_FORMS!V244="","",IFERROR(VLOOKUP(TRIM(DATOS_FORMS!V244),ESCALAS!$A$17:$B$20,2,0),"?"))</f>
        <v/>
      </c>
      <c r="W244" s="22" t="str">
        <f>IF(DATOS_FORMS!W244="","",IFERROR(VLOOKUP(TRIM(DATOS_FORMS!W244),ESCALAS!$A$17:$B$20,2,0),"?"))</f>
        <v/>
      </c>
      <c r="X244" s="22" t="str">
        <f>IF(DATOS_FORMS!X244="","",IFERROR(VLOOKUP(TRIM(DATOS_FORMS!X244),ESCALAS!$A$17:$B$20,2,0),"?"))</f>
        <v/>
      </c>
      <c r="Y244" s="22" t="str">
        <f>IF(DATOS_FORMS!Y244="","",IFERROR(VLOOKUP(TRIM(DATOS_FORMS!Y244),ESCALAS!$A$17:$B$20,2,0),"?"))</f>
        <v/>
      </c>
      <c r="Z244" s="22" t="str">
        <f>IF(DATOS_FORMS!Z244="","",IFERROR(VLOOKUP(TRIM(DATOS_FORMS!Z244),ESCALAS!$A$17:$B$20,2,0),"?"))</f>
        <v/>
      </c>
      <c r="AA244" s="22" t="str">
        <f>IF(DATOS_FORMS!AA244="","",IFERROR(VLOOKUP(TRIM(DATOS_FORMS!AA244),ESCALAS!$A$17:$B$20,2,0),"?"))</f>
        <v/>
      </c>
      <c r="AB244" s="22" t="str">
        <f>IF(DATOS_FORMS!AB244="","",IFERROR(VLOOKUP(TRIM(DATOS_FORMS!AB244),ESCALAS!$A$17:$B$20,2,0),"?"))</f>
        <v/>
      </c>
      <c r="AC244" s="22" t="str">
        <f>IF(DATOS_FORMS!AC244="","",IFERROR(VLOOKUP(TRIM(DATOS_FORMS!AC244),ESCALAS!$A$25:$B$30,2,0),"?"))</f>
        <v/>
      </c>
      <c r="AD244" s="22" t="str">
        <f>IF(DATOS_FORMS!AD244="","",IFERROR(VLOOKUP(TRIM(DATOS_FORMS!AD244),ESCALAS!$A$25:$B$30,2,0),"?"))</f>
        <v/>
      </c>
      <c r="AE244" s="22" t="str">
        <f>IF(DATOS_FORMS!AE244="","",IFERROR(VLOOKUP(TRIM(DATOS_FORMS!AE244),ESCALAS!$A$25:$B$30,2,0),"?"))</f>
        <v/>
      </c>
      <c r="AF244" s="22" t="str">
        <f>IF(DATOS_FORMS!AF244="","",IFERROR(VLOOKUP(TRIM(DATOS_FORMS!AF244),ESCALAS!$A$25:$B$30,2,0),"?"))</f>
        <v/>
      </c>
      <c r="AG244" s="22" t="str">
        <f>IF(DATOS_FORMS!AG244="","",IFERROR(VLOOKUP(TRIM(DATOS_FORMS!AG244),ESCALAS!$A$25:$B$30,2,0),"?"))</f>
        <v/>
      </c>
      <c r="AH244" s="22" t="str">
        <f>IF(DATOS_FORMS!AH244="","",IFERROR(VLOOKUP(TRIM(DATOS_FORMS!AH244),ESCALAS!$A$25:$B$30,2,0),"?"))</f>
        <v/>
      </c>
      <c r="AI244" s="22" t="str">
        <f>IF(DATOS_FORMS!AI244="","",IFERROR(VLOOKUP(TRIM(DATOS_FORMS!AI244),ESCALAS!$A$25:$B$30,2,0),"?"))</f>
        <v/>
      </c>
      <c r="AJ244" s="22" t="str">
        <f>IF(DATOS_FORMS!AJ244="","",IFERROR(VLOOKUP(TRIM(DATOS_FORMS!AJ244),ESCALAS!$A$25:$B$30,2,0),"?"))</f>
        <v/>
      </c>
      <c r="AK244" s="22" t="str">
        <f>IF(DATOS_FORMS!AK244="","",IFERROR(VLOOKUP(TRIM(DATOS_FORMS!AK244),ESCALAS!$A$25:$B$30,2,0),"?"))</f>
        <v/>
      </c>
      <c r="AL244" s="22" t="str">
        <f>IF(DATOS_FORMS!AL244="","",IFERROR(VLOOKUP(TRIM(DATOS_FORMS!AL244),ESCALAS!$A$25:$B$30,2,0),"?"))</f>
        <v/>
      </c>
      <c r="AM244" s="22" t="str">
        <f>IF(DATOS_FORMS!AM244="","",IFERROR(VLOOKUP(TRIM(DATOS_FORMS!AM244),ESCALAS!$A$35:$B$41,2,0),"?"))</f>
        <v/>
      </c>
      <c r="AN244" s="22" t="str">
        <f>IF(DATOS_FORMS!AN244="","",IFERROR(VLOOKUP(TRIM(DATOS_FORMS!AN244),ESCALAS!$A$35:$B$41,2,0),"?"))</f>
        <v/>
      </c>
      <c r="AO244" s="22" t="str">
        <f>IF(DATOS_FORMS!AO244="","",IFERROR(VLOOKUP(TRIM(DATOS_FORMS!AO244),ESCALAS!$A$35:$B$41,2,0),"?"))</f>
        <v/>
      </c>
      <c r="AP244" s="22" t="str">
        <f>IF(DATOS_FORMS!AP244="","",IFERROR(VLOOKUP(TRIM(DATOS_FORMS!AP244),ESCALAS!$A$35:$B$41,2,0),"?"))</f>
        <v/>
      </c>
      <c r="AQ244" s="22" t="str">
        <f>IF(DATOS_FORMS!AQ244="","",IFERROR(VLOOKUP(TRIM(DATOS_FORMS!AQ244),ESCALAS!$A$35:$B$41,2,0),"?"))</f>
        <v/>
      </c>
      <c r="AR244" s="22" t="str">
        <f>IF(DATOS_FORMS!AR244="","",IFERROR(VLOOKUP(TRIM(DATOS_FORMS!AR244),ESCALAS!$A$35:$B$41,2,0),"?"))</f>
        <v/>
      </c>
      <c r="AS244" s="22" t="str">
        <f>IF(DATOS_FORMS!AS244="","",IFERROR(VLOOKUP(TRIM(DATOS_FORMS!AS244),ESCALAS!$A$35:$B$41,2,0),"?"))</f>
        <v/>
      </c>
      <c r="AT244" s="22" t="str">
        <f>IF(DATOS_FORMS!AT244="","",IFERROR(VLOOKUP(TRIM(DATOS_FORMS!AT244),ESCALAS!$A$35:$B$41,2,0),"?"))</f>
        <v/>
      </c>
      <c r="AU244" s="22" t="str">
        <f>IF(DATOS_FORMS!AU244="","",IFERROR(VLOOKUP(TRIM(DATOS_FORMS!AU244),ESCALAS!$A$35:$B$41,2,0),"?"))</f>
        <v/>
      </c>
      <c r="AV244" s="22" t="str">
        <f>IF(DATOS_FORMS!AV244="","",IFERROR(VLOOKUP(TRIM(DATOS_FORMS!AV244),ESCALAS!$A$46:$B$49,2,0),"?"))</f>
        <v/>
      </c>
      <c r="AW244" s="22" t="str">
        <f>IF(DATOS_FORMS!AW244="","",IFERROR(VLOOKUP(TRIM(DATOS_FORMS!AW244),ESCALAS!$A$46:$B$49,2,0),"?"))</f>
        <v/>
      </c>
      <c r="AX244" s="22" t="str">
        <f>IF(DATOS_FORMS!AX244="","",IFERROR(VLOOKUP(TRIM(DATOS_FORMS!AX244),ESCALAS!$A$46:$B$49,2,0),"?"))</f>
        <v/>
      </c>
      <c r="AY244" s="22" t="str">
        <f>IF(DATOS_FORMS!AY244="","",IFERROR(VLOOKUP(TRIM(DATOS_FORMS!AY244),ESCALAS!$A$46:$B$49,2,0),"?"))</f>
        <v/>
      </c>
      <c r="AZ244" s="22" t="str">
        <f>IF(DATOS_FORMS!AZ244="","",IFERROR(VLOOKUP(TRIM(DATOS_FORMS!AZ244),ESCALAS!$A$46:$B$49,2,0),"?"))</f>
        <v/>
      </c>
      <c r="BA244" s="22" t="str">
        <f>IF(DATOS_FORMS!BA244="","",IFERROR(VLOOKUP(TRIM(DATOS_FORMS!BA244),ESCALAS!$A$46:$B$49,2,0),"?"))</f>
        <v/>
      </c>
      <c r="BB244" s="22" t="str">
        <f>IF(DATOS_FORMS!BB244="","",IFERROR(VLOOKUP(TRIM(DATOS_FORMS!BB244),ESCALAS!$A$46:$B$49,2,0),"?"))</f>
        <v/>
      </c>
      <c r="BC244" s="22" t="str">
        <f>IF(DATOS_FORMS!BC244="","",IFERROR(VLOOKUP(TRIM(DATOS_FORMS!BC244),ESCALAS!$A$46:$B$49,2,0),"?"))</f>
        <v/>
      </c>
      <c r="BD244" s="22" t="str">
        <f>IF(DATOS_FORMS!BD244="","",IFERROR(VLOOKUP(TRIM(DATOS_FORMS!BD244),ESCALAS!$A$46:$B$49,2,0),"?"))</f>
        <v/>
      </c>
      <c r="BE244" s="22" t="str">
        <f>IF(DATOS_FORMS!BE244="","",IFERROR(VLOOKUP(TRIM(DATOS_FORMS!BE244),ESCALAS!$A$46:$B$49,2,0),"?"))</f>
        <v/>
      </c>
      <c r="BF244" s="22" t="str">
        <f>IF(DATOS_FORMS!BF244="","",IFERROR(VLOOKUP(TRIM(DATOS_FORMS!BF244),ESCALAS!$A$46:$B$49,2,0),"?"))</f>
        <v/>
      </c>
      <c r="BG244" s="22" t="str">
        <f>IF(DATOS_FORMS!BG244="","",IFERROR(VLOOKUP(TRIM(DATOS_FORMS!BG244),ESCALAS!$A$46:$B$49,2,0),"?"))</f>
        <v/>
      </c>
      <c r="BH244" s="22" t="str">
        <f>IF(DATOS_FORMS!BH244="","",IFERROR(VLOOKUP(TRIM(DATOS_FORMS!BH244),ESCALAS!$A$46:$B$49,2,0),"?"))</f>
        <v/>
      </c>
      <c r="BI244" s="22" t="str">
        <f>IF(DATOS_FORMS!BI244="","",IFERROR(VLOOKUP(TRIM(DATOS_FORMS!BI244),ESCALAS!$A$46:$B$49,2,0),"?"))</f>
        <v/>
      </c>
      <c r="BJ244" s="22" t="str">
        <f>IF(DATOS_FORMS!BJ244="","",IFERROR(VLOOKUP(TRIM(DATOS_FORMS!BJ244),ESCALAS!$A$46:$B$49,2,0),"?"))</f>
        <v/>
      </c>
    </row>
    <row r="245" spans="1:62" x14ac:dyDescent="0.25">
      <c r="A245" s="22" t="str">
        <f>IF(DATOS_FORMS!B245="","",ROW()-1)</f>
        <v/>
      </c>
      <c r="B245" s="22" t="str">
        <f>IF(DATOS_FORMS!B245="","",IFERROR(VALUE(TRIM(DATOS_FORMS!B245)),IFERROR(VALUE(LEFT(TRIM(DATOS_FORMS!B245),FIND(" ",TRIM(DATOS_FORMS!B245)&amp;" ")-1)),"?")))</f>
        <v/>
      </c>
      <c r="C245" s="22" t="str">
        <f>IF(DATOS_FORMS!C245="","",IFERROR(VLOOKUP(TRIM(DATOS_FORMS!C245),ESCALAS!$A$54:$B$55,2,0),"?"))</f>
        <v/>
      </c>
      <c r="D245" s="22" t="str">
        <f>IF(DATOS_FORMS!D245="","",IFERROR(VLOOKUP(TRIM(DATOS_FORMS!D245),ESCALAS!$A$67:$B$68,2,0),"?"))</f>
        <v/>
      </c>
      <c r="E245" s="23" t="str">
        <f>IF(DATOS_FORMS!E245="","",DATOS_FORMS!E245)</f>
        <v/>
      </c>
      <c r="F245" s="23" t="str">
        <f>IF(DATOS_FORMS!F245="","",DATOS_FORMS!F245)</f>
        <v/>
      </c>
      <c r="G245" s="22" t="str">
        <f>IF(DATOS_FORMS!G245="","",IFERROR(VLOOKUP(TRIM(DATOS_FORMS!G245),ESCALAS!$A$60:$B$62,2,0),"?"))</f>
        <v/>
      </c>
      <c r="H245" s="23" t="str">
        <f>IF(DATOS_FORMS!H245="","",DATOS_FORMS!H245)</f>
        <v/>
      </c>
      <c r="I245" s="22" t="str">
        <f>IF(DATOS_FORMS!I245="","",IFERROR(VLOOKUP(TRIM(DATOS_FORMS!I245),ESCALAS!$A$60:$B$62,2,0),"?"))</f>
        <v/>
      </c>
      <c r="J245" s="22" t="str">
        <f>IF(DATOS_FORMS!J245="","",IFERROR(VLOOKUP(TRIM(DATOS_FORMS!J245),ESCALAS!$A$73:$B$86,2,0),7))</f>
        <v/>
      </c>
      <c r="K245" s="22" t="str">
        <f>IF(DATOS_FORMS!K245="","",IFERROR(VLOOKUP(TRIM(DATOS_FORMS!K245),ESCALAS!$A$6:$B$12,2,0),"?"))</f>
        <v/>
      </c>
      <c r="L245" s="22" t="str">
        <f>IF(DATOS_FORMS!L245="","",IFERROR(VLOOKUP(TRIM(DATOS_FORMS!L245),ESCALAS!$A$6:$B$12,2,0),"?"))</f>
        <v/>
      </c>
      <c r="M245" s="22" t="str">
        <f>IF(DATOS_FORMS!M245="","",IFERROR(VLOOKUP(TRIM(DATOS_FORMS!M245),ESCALAS!$A$6:$B$12,2,0),"?"))</f>
        <v/>
      </c>
      <c r="N245" s="22" t="str">
        <f>IF(DATOS_FORMS!N245="","",IFERROR(VLOOKUP(TRIM(DATOS_FORMS!N245),ESCALAS!$A$6:$B$12,2,0),"?"))</f>
        <v/>
      </c>
      <c r="O245" s="22" t="str">
        <f>IF(DATOS_FORMS!O245="","",IFERROR(VLOOKUP(TRIM(DATOS_FORMS!O245),ESCALAS!$A$6:$B$12,2,0),"?"))</f>
        <v/>
      </c>
      <c r="P245" s="22" t="str">
        <f>IF(DATOS_FORMS!P245="","",IFERROR(VLOOKUP(TRIM(DATOS_FORMS!P245),ESCALAS!$A$6:$B$12,2,0),"?"))</f>
        <v/>
      </c>
      <c r="Q245" s="22" t="str">
        <f>IF(DATOS_FORMS!Q245="","",IFERROR(VLOOKUP(TRIM(DATOS_FORMS!Q245),ESCALAS!$A$6:$B$12,2,0),"?"))</f>
        <v/>
      </c>
      <c r="R245" s="22" t="str">
        <f>IF(DATOS_FORMS!R245="","",IFERROR(VLOOKUP(TRIM(DATOS_FORMS!R245),ESCALAS!$A$6:$B$12,2,0),"?"))</f>
        <v/>
      </c>
      <c r="S245" s="22" t="str">
        <f>IF(DATOS_FORMS!S245="","",IFERROR(VLOOKUP(TRIM(DATOS_FORMS!S245),ESCALAS!$A$6:$B$12,2,0),"?"))</f>
        <v/>
      </c>
      <c r="T245" s="22" t="str">
        <f>IF(DATOS_FORMS!T245="","",IFERROR(VLOOKUP(TRIM(DATOS_FORMS!T245),ESCALAS!$A$6:$B$12,2,0),"?"))</f>
        <v/>
      </c>
      <c r="U245" s="22" t="str">
        <f>IF(DATOS_FORMS!U245="","",IFERROR(VLOOKUP(TRIM(DATOS_FORMS!U245),ESCALAS!$A$17:$B$20,2,0),"?"))</f>
        <v/>
      </c>
      <c r="V245" s="22" t="str">
        <f>IF(DATOS_FORMS!V245="","",IFERROR(VLOOKUP(TRIM(DATOS_FORMS!V245),ESCALAS!$A$17:$B$20,2,0),"?"))</f>
        <v/>
      </c>
      <c r="W245" s="22" t="str">
        <f>IF(DATOS_FORMS!W245="","",IFERROR(VLOOKUP(TRIM(DATOS_FORMS!W245),ESCALAS!$A$17:$B$20,2,0),"?"))</f>
        <v/>
      </c>
      <c r="X245" s="22" t="str">
        <f>IF(DATOS_FORMS!X245="","",IFERROR(VLOOKUP(TRIM(DATOS_FORMS!X245),ESCALAS!$A$17:$B$20,2,0),"?"))</f>
        <v/>
      </c>
      <c r="Y245" s="22" t="str">
        <f>IF(DATOS_FORMS!Y245="","",IFERROR(VLOOKUP(TRIM(DATOS_FORMS!Y245),ESCALAS!$A$17:$B$20,2,0),"?"))</f>
        <v/>
      </c>
      <c r="Z245" s="22" t="str">
        <f>IF(DATOS_FORMS!Z245="","",IFERROR(VLOOKUP(TRIM(DATOS_FORMS!Z245),ESCALAS!$A$17:$B$20,2,0),"?"))</f>
        <v/>
      </c>
      <c r="AA245" s="22" t="str">
        <f>IF(DATOS_FORMS!AA245="","",IFERROR(VLOOKUP(TRIM(DATOS_FORMS!AA245),ESCALAS!$A$17:$B$20,2,0),"?"))</f>
        <v/>
      </c>
      <c r="AB245" s="22" t="str">
        <f>IF(DATOS_FORMS!AB245="","",IFERROR(VLOOKUP(TRIM(DATOS_FORMS!AB245),ESCALAS!$A$17:$B$20,2,0),"?"))</f>
        <v/>
      </c>
      <c r="AC245" s="22" t="str">
        <f>IF(DATOS_FORMS!AC245="","",IFERROR(VLOOKUP(TRIM(DATOS_FORMS!AC245),ESCALAS!$A$25:$B$30,2,0),"?"))</f>
        <v/>
      </c>
      <c r="AD245" s="22" t="str">
        <f>IF(DATOS_FORMS!AD245="","",IFERROR(VLOOKUP(TRIM(DATOS_FORMS!AD245),ESCALAS!$A$25:$B$30,2,0),"?"))</f>
        <v/>
      </c>
      <c r="AE245" s="22" t="str">
        <f>IF(DATOS_FORMS!AE245="","",IFERROR(VLOOKUP(TRIM(DATOS_FORMS!AE245),ESCALAS!$A$25:$B$30,2,0),"?"))</f>
        <v/>
      </c>
      <c r="AF245" s="22" t="str">
        <f>IF(DATOS_FORMS!AF245="","",IFERROR(VLOOKUP(TRIM(DATOS_FORMS!AF245),ESCALAS!$A$25:$B$30,2,0),"?"))</f>
        <v/>
      </c>
      <c r="AG245" s="22" t="str">
        <f>IF(DATOS_FORMS!AG245="","",IFERROR(VLOOKUP(TRIM(DATOS_FORMS!AG245),ESCALAS!$A$25:$B$30,2,0),"?"))</f>
        <v/>
      </c>
      <c r="AH245" s="22" t="str">
        <f>IF(DATOS_FORMS!AH245="","",IFERROR(VLOOKUP(TRIM(DATOS_FORMS!AH245),ESCALAS!$A$25:$B$30,2,0),"?"))</f>
        <v/>
      </c>
      <c r="AI245" s="22" t="str">
        <f>IF(DATOS_FORMS!AI245="","",IFERROR(VLOOKUP(TRIM(DATOS_FORMS!AI245),ESCALAS!$A$25:$B$30,2,0),"?"))</f>
        <v/>
      </c>
      <c r="AJ245" s="22" t="str">
        <f>IF(DATOS_FORMS!AJ245="","",IFERROR(VLOOKUP(TRIM(DATOS_FORMS!AJ245),ESCALAS!$A$25:$B$30,2,0),"?"))</f>
        <v/>
      </c>
      <c r="AK245" s="22" t="str">
        <f>IF(DATOS_FORMS!AK245="","",IFERROR(VLOOKUP(TRIM(DATOS_FORMS!AK245),ESCALAS!$A$25:$B$30,2,0),"?"))</f>
        <v/>
      </c>
      <c r="AL245" s="22" t="str">
        <f>IF(DATOS_FORMS!AL245="","",IFERROR(VLOOKUP(TRIM(DATOS_FORMS!AL245),ESCALAS!$A$25:$B$30,2,0),"?"))</f>
        <v/>
      </c>
      <c r="AM245" s="22" t="str">
        <f>IF(DATOS_FORMS!AM245="","",IFERROR(VLOOKUP(TRIM(DATOS_FORMS!AM245),ESCALAS!$A$35:$B$41,2,0),"?"))</f>
        <v/>
      </c>
      <c r="AN245" s="22" t="str">
        <f>IF(DATOS_FORMS!AN245="","",IFERROR(VLOOKUP(TRIM(DATOS_FORMS!AN245),ESCALAS!$A$35:$B$41,2,0),"?"))</f>
        <v/>
      </c>
      <c r="AO245" s="22" t="str">
        <f>IF(DATOS_FORMS!AO245="","",IFERROR(VLOOKUP(TRIM(DATOS_FORMS!AO245),ESCALAS!$A$35:$B$41,2,0),"?"))</f>
        <v/>
      </c>
      <c r="AP245" s="22" t="str">
        <f>IF(DATOS_FORMS!AP245="","",IFERROR(VLOOKUP(TRIM(DATOS_FORMS!AP245),ESCALAS!$A$35:$B$41,2,0),"?"))</f>
        <v/>
      </c>
      <c r="AQ245" s="22" t="str">
        <f>IF(DATOS_FORMS!AQ245="","",IFERROR(VLOOKUP(TRIM(DATOS_FORMS!AQ245),ESCALAS!$A$35:$B$41,2,0),"?"))</f>
        <v/>
      </c>
      <c r="AR245" s="22" t="str">
        <f>IF(DATOS_FORMS!AR245="","",IFERROR(VLOOKUP(TRIM(DATOS_FORMS!AR245),ESCALAS!$A$35:$B$41,2,0),"?"))</f>
        <v/>
      </c>
      <c r="AS245" s="22" t="str">
        <f>IF(DATOS_FORMS!AS245="","",IFERROR(VLOOKUP(TRIM(DATOS_FORMS!AS245),ESCALAS!$A$35:$B$41,2,0),"?"))</f>
        <v/>
      </c>
      <c r="AT245" s="22" t="str">
        <f>IF(DATOS_FORMS!AT245="","",IFERROR(VLOOKUP(TRIM(DATOS_FORMS!AT245),ESCALAS!$A$35:$B$41,2,0),"?"))</f>
        <v/>
      </c>
      <c r="AU245" s="22" t="str">
        <f>IF(DATOS_FORMS!AU245="","",IFERROR(VLOOKUP(TRIM(DATOS_FORMS!AU245),ESCALAS!$A$35:$B$41,2,0),"?"))</f>
        <v/>
      </c>
      <c r="AV245" s="22" t="str">
        <f>IF(DATOS_FORMS!AV245="","",IFERROR(VLOOKUP(TRIM(DATOS_FORMS!AV245),ESCALAS!$A$46:$B$49,2,0),"?"))</f>
        <v/>
      </c>
      <c r="AW245" s="22" t="str">
        <f>IF(DATOS_FORMS!AW245="","",IFERROR(VLOOKUP(TRIM(DATOS_FORMS!AW245),ESCALAS!$A$46:$B$49,2,0),"?"))</f>
        <v/>
      </c>
      <c r="AX245" s="22" t="str">
        <f>IF(DATOS_FORMS!AX245="","",IFERROR(VLOOKUP(TRIM(DATOS_FORMS!AX245),ESCALAS!$A$46:$B$49,2,0),"?"))</f>
        <v/>
      </c>
      <c r="AY245" s="22" t="str">
        <f>IF(DATOS_FORMS!AY245="","",IFERROR(VLOOKUP(TRIM(DATOS_FORMS!AY245),ESCALAS!$A$46:$B$49,2,0),"?"))</f>
        <v/>
      </c>
      <c r="AZ245" s="22" t="str">
        <f>IF(DATOS_FORMS!AZ245="","",IFERROR(VLOOKUP(TRIM(DATOS_FORMS!AZ245),ESCALAS!$A$46:$B$49,2,0),"?"))</f>
        <v/>
      </c>
      <c r="BA245" s="22" t="str">
        <f>IF(DATOS_FORMS!BA245="","",IFERROR(VLOOKUP(TRIM(DATOS_FORMS!BA245),ESCALAS!$A$46:$B$49,2,0),"?"))</f>
        <v/>
      </c>
      <c r="BB245" s="22" t="str">
        <f>IF(DATOS_FORMS!BB245="","",IFERROR(VLOOKUP(TRIM(DATOS_FORMS!BB245),ESCALAS!$A$46:$B$49,2,0),"?"))</f>
        <v/>
      </c>
      <c r="BC245" s="22" t="str">
        <f>IF(DATOS_FORMS!BC245="","",IFERROR(VLOOKUP(TRIM(DATOS_FORMS!BC245),ESCALAS!$A$46:$B$49,2,0),"?"))</f>
        <v/>
      </c>
      <c r="BD245" s="22" t="str">
        <f>IF(DATOS_FORMS!BD245="","",IFERROR(VLOOKUP(TRIM(DATOS_FORMS!BD245),ESCALAS!$A$46:$B$49,2,0),"?"))</f>
        <v/>
      </c>
      <c r="BE245" s="22" t="str">
        <f>IF(DATOS_FORMS!BE245="","",IFERROR(VLOOKUP(TRIM(DATOS_FORMS!BE245),ESCALAS!$A$46:$B$49,2,0),"?"))</f>
        <v/>
      </c>
      <c r="BF245" s="22" t="str">
        <f>IF(DATOS_FORMS!BF245="","",IFERROR(VLOOKUP(TRIM(DATOS_FORMS!BF245),ESCALAS!$A$46:$B$49,2,0),"?"))</f>
        <v/>
      </c>
      <c r="BG245" s="22" t="str">
        <f>IF(DATOS_FORMS!BG245="","",IFERROR(VLOOKUP(TRIM(DATOS_FORMS!BG245),ESCALAS!$A$46:$B$49,2,0),"?"))</f>
        <v/>
      </c>
      <c r="BH245" s="22" t="str">
        <f>IF(DATOS_FORMS!BH245="","",IFERROR(VLOOKUP(TRIM(DATOS_FORMS!BH245),ESCALAS!$A$46:$B$49,2,0),"?"))</f>
        <v/>
      </c>
      <c r="BI245" s="22" t="str">
        <f>IF(DATOS_FORMS!BI245="","",IFERROR(VLOOKUP(TRIM(DATOS_FORMS!BI245),ESCALAS!$A$46:$B$49,2,0),"?"))</f>
        <v/>
      </c>
      <c r="BJ245" s="22" t="str">
        <f>IF(DATOS_FORMS!BJ245="","",IFERROR(VLOOKUP(TRIM(DATOS_FORMS!BJ245),ESCALAS!$A$46:$B$49,2,0),"?"))</f>
        <v/>
      </c>
    </row>
    <row r="246" spans="1:62" x14ac:dyDescent="0.25">
      <c r="A246" s="22" t="str">
        <f>IF(DATOS_FORMS!B246="","",ROW()-1)</f>
        <v/>
      </c>
      <c r="B246" s="22" t="str">
        <f>IF(DATOS_FORMS!B246="","",IFERROR(VALUE(TRIM(DATOS_FORMS!B246)),IFERROR(VALUE(LEFT(TRIM(DATOS_FORMS!B246),FIND(" ",TRIM(DATOS_FORMS!B246)&amp;" ")-1)),"?")))</f>
        <v/>
      </c>
      <c r="C246" s="22" t="str">
        <f>IF(DATOS_FORMS!C246="","",IFERROR(VLOOKUP(TRIM(DATOS_FORMS!C246),ESCALAS!$A$54:$B$55,2,0),"?"))</f>
        <v/>
      </c>
      <c r="D246" s="22" t="str">
        <f>IF(DATOS_FORMS!D246="","",IFERROR(VLOOKUP(TRIM(DATOS_FORMS!D246),ESCALAS!$A$67:$B$68,2,0),"?"))</f>
        <v/>
      </c>
      <c r="E246" s="23" t="str">
        <f>IF(DATOS_FORMS!E246="","",DATOS_FORMS!E246)</f>
        <v/>
      </c>
      <c r="F246" s="23" t="str">
        <f>IF(DATOS_FORMS!F246="","",DATOS_FORMS!F246)</f>
        <v/>
      </c>
      <c r="G246" s="22" t="str">
        <f>IF(DATOS_FORMS!G246="","",IFERROR(VLOOKUP(TRIM(DATOS_FORMS!G246),ESCALAS!$A$60:$B$62,2,0),"?"))</f>
        <v/>
      </c>
      <c r="H246" s="23" t="str">
        <f>IF(DATOS_FORMS!H246="","",DATOS_FORMS!H246)</f>
        <v/>
      </c>
      <c r="I246" s="22" t="str">
        <f>IF(DATOS_FORMS!I246="","",IFERROR(VLOOKUP(TRIM(DATOS_FORMS!I246),ESCALAS!$A$60:$B$62,2,0),"?"))</f>
        <v/>
      </c>
      <c r="J246" s="22" t="str">
        <f>IF(DATOS_FORMS!J246="","",IFERROR(VLOOKUP(TRIM(DATOS_FORMS!J246),ESCALAS!$A$73:$B$86,2,0),7))</f>
        <v/>
      </c>
      <c r="K246" s="22" t="str">
        <f>IF(DATOS_FORMS!K246="","",IFERROR(VLOOKUP(TRIM(DATOS_FORMS!K246),ESCALAS!$A$6:$B$12,2,0),"?"))</f>
        <v/>
      </c>
      <c r="L246" s="22" t="str">
        <f>IF(DATOS_FORMS!L246="","",IFERROR(VLOOKUP(TRIM(DATOS_FORMS!L246),ESCALAS!$A$6:$B$12,2,0),"?"))</f>
        <v/>
      </c>
      <c r="M246" s="22" t="str">
        <f>IF(DATOS_FORMS!M246="","",IFERROR(VLOOKUP(TRIM(DATOS_FORMS!M246),ESCALAS!$A$6:$B$12,2,0),"?"))</f>
        <v/>
      </c>
      <c r="N246" s="22" t="str">
        <f>IF(DATOS_FORMS!N246="","",IFERROR(VLOOKUP(TRIM(DATOS_FORMS!N246),ESCALAS!$A$6:$B$12,2,0),"?"))</f>
        <v/>
      </c>
      <c r="O246" s="22" t="str">
        <f>IF(DATOS_FORMS!O246="","",IFERROR(VLOOKUP(TRIM(DATOS_FORMS!O246),ESCALAS!$A$6:$B$12,2,0),"?"))</f>
        <v/>
      </c>
      <c r="P246" s="22" t="str">
        <f>IF(DATOS_FORMS!P246="","",IFERROR(VLOOKUP(TRIM(DATOS_FORMS!P246),ESCALAS!$A$6:$B$12,2,0),"?"))</f>
        <v/>
      </c>
      <c r="Q246" s="22" t="str">
        <f>IF(DATOS_FORMS!Q246="","",IFERROR(VLOOKUP(TRIM(DATOS_FORMS!Q246),ESCALAS!$A$6:$B$12,2,0),"?"))</f>
        <v/>
      </c>
      <c r="R246" s="22" t="str">
        <f>IF(DATOS_FORMS!R246="","",IFERROR(VLOOKUP(TRIM(DATOS_FORMS!R246),ESCALAS!$A$6:$B$12,2,0),"?"))</f>
        <v/>
      </c>
      <c r="S246" s="22" t="str">
        <f>IF(DATOS_FORMS!S246="","",IFERROR(VLOOKUP(TRIM(DATOS_FORMS!S246),ESCALAS!$A$6:$B$12,2,0),"?"))</f>
        <v/>
      </c>
      <c r="T246" s="22" t="str">
        <f>IF(DATOS_FORMS!T246="","",IFERROR(VLOOKUP(TRIM(DATOS_FORMS!T246),ESCALAS!$A$6:$B$12,2,0),"?"))</f>
        <v/>
      </c>
      <c r="U246" s="22" t="str">
        <f>IF(DATOS_FORMS!U246="","",IFERROR(VLOOKUP(TRIM(DATOS_FORMS!U246),ESCALAS!$A$17:$B$20,2,0),"?"))</f>
        <v/>
      </c>
      <c r="V246" s="22" t="str">
        <f>IF(DATOS_FORMS!V246="","",IFERROR(VLOOKUP(TRIM(DATOS_FORMS!V246),ESCALAS!$A$17:$B$20,2,0),"?"))</f>
        <v/>
      </c>
      <c r="W246" s="22" t="str">
        <f>IF(DATOS_FORMS!W246="","",IFERROR(VLOOKUP(TRIM(DATOS_FORMS!W246),ESCALAS!$A$17:$B$20,2,0),"?"))</f>
        <v/>
      </c>
      <c r="X246" s="22" t="str">
        <f>IF(DATOS_FORMS!X246="","",IFERROR(VLOOKUP(TRIM(DATOS_FORMS!X246),ESCALAS!$A$17:$B$20,2,0),"?"))</f>
        <v/>
      </c>
      <c r="Y246" s="22" t="str">
        <f>IF(DATOS_FORMS!Y246="","",IFERROR(VLOOKUP(TRIM(DATOS_FORMS!Y246),ESCALAS!$A$17:$B$20,2,0),"?"))</f>
        <v/>
      </c>
      <c r="Z246" s="22" t="str">
        <f>IF(DATOS_FORMS!Z246="","",IFERROR(VLOOKUP(TRIM(DATOS_FORMS!Z246),ESCALAS!$A$17:$B$20,2,0),"?"))</f>
        <v/>
      </c>
      <c r="AA246" s="22" t="str">
        <f>IF(DATOS_FORMS!AA246="","",IFERROR(VLOOKUP(TRIM(DATOS_FORMS!AA246),ESCALAS!$A$17:$B$20,2,0),"?"))</f>
        <v/>
      </c>
      <c r="AB246" s="22" t="str">
        <f>IF(DATOS_FORMS!AB246="","",IFERROR(VLOOKUP(TRIM(DATOS_FORMS!AB246),ESCALAS!$A$17:$B$20,2,0),"?"))</f>
        <v/>
      </c>
      <c r="AC246" s="22" t="str">
        <f>IF(DATOS_FORMS!AC246="","",IFERROR(VLOOKUP(TRIM(DATOS_FORMS!AC246),ESCALAS!$A$25:$B$30,2,0),"?"))</f>
        <v/>
      </c>
      <c r="AD246" s="22" t="str">
        <f>IF(DATOS_FORMS!AD246="","",IFERROR(VLOOKUP(TRIM(DATOS_FORMS!AD246),ESCALAS!$A$25:$B$30,2,0),"?"))</f>
        <v/>
      </c>
      <c r="AE246" s="22" t="str">
        <f>IF(DATOS_FORMS!AE246="","",IFERROR(VLOOKUP(TRIM(DATOS_FORMS!AE246),ESCALAS!$A$25:$B$30,2,0),"?"))</f>
        <v/>
      </c>
      <c r="AF246" s="22" t="str">
        <f>IF(DATOS_FORMS!AF246="","",IFERROR(VLOOKUP(TRIM(DATOS_FORMS!AF246),ESCALAS!$A$25:$B$30,2,0),"?"))</f>
        <v/>
      </c>
      <c r="AG246" s="22" t="str">
        <f>IF(DATOS_FORMS!AG246="","",IFERROR(VLOOKUP(TRIM(DATOS_FORMS!AG246),ESCALAS!$A$25:$B$30,2,0),"?"))</f>
        <v/>
      </c>
      <c r="AH246" s="22" t="str">
        <f>IF(DATOS_FORMS!AH246="","",IFERROR(VLOOKUP(TRIM(DATOS_FORMS!AH246),ESCALAS!$A$25:$B$30,2,0),"?"))</f>
        <v/>
      </c>
      <c r="AI246" s="22" t="str">
        <f>IF(DATOS_FORMS!AI246="","",IFERROR(VLOOKUP(TRIM(DATOS_FORMS!AI246),ESCALAS!$A$25:$B$30,2,0),"?"))</f>
        <v/>
      </c>
      <c r="AJ246" s="22" t="str">
        <f>IF(DATOS_FORMS!AJ246="","",IFERROR(VLOOKUP(TRIM(DATOS_FORMS!AJ246),ESCALAS!$A$25:$B$30,2,0),"?"))</f>
        <v/>
      </c>
      <c r="AK246" s="22" t="str">
        <f>IF(DATOS_FORMS!AK246="","",IFERROR(VLOOKUP(TRIM(DATOS_FORMS!AK246),ESCALAS!$A$25:$B$30,2,0),"?"))</f>
        <v/>
      </c>
      <c r="AL246" s="22" t="str">
        <f>IF(DATOS_FORMS!AL246="","",IFERROR(VLOOKUP(TRIM(DATOS_FORMS!AL246),ESCALAS!$A$25:$B$30,2,0),"?"))</f>
        <v/>
      </c>
      <c r="AM246" s="22" t="str">
        <f>IF(DATOS_FORMS!AM246="","",IFERROR(VLOOKUP(TRIM(DATOS_FORMS!AM246),ESCALAS!$A$35:$B$41,2,0),"?"))</f>
        <v/>
      </c>
      <c r="AN246" s="22" t="str">
        <f>IF(DATOS_FORMS!AN246="","",IFERROR(VLOOKUP(TRIM(DATOS_FORMS!AN246),ESCALAS!$A$35:$B$41,2,0),"?"))</f>
        <v/>
      </c>
      <c r="AO246" s="22" t="str">
        <f>IF(DATOS_FORMS!AO246="","",IFERROR(VLOOKUP(TRIM(DATOS_FORMS!AO246),ESCALAS!$A$35:$B$41,2,0),"?"))</f>
        <v/>
      </c>
      <c r="AP246" s="22" t="str">
        <f>IF(DATOS_FORMS!AP246="","",IFERROR(VLOOKUP(TRIM(DATOS_FORMS!AP246),ESCALAS!$A$35:$B$41,2,0),"?"))</f>
        <v/>
      </c>
      <c r="AQ246" s="22" t="str">
        <f>IF(DATOS_FORMS!AQ246="","",IFERROR(VLOOKUP(TRIM(DATOS_FORMS!AQ246),ESCALAS!$A$35:$B$41,2,0),"?"))</f>
        <v/>
      </c>
      <c r="AR246" s="22" t="str">
        <f>IF(DATOS_FORMS!AR246="","",IFERROR(VLOOKUP(TRIM(DATOS_FORMS!AR246),ESCALAS!$A$35:$B$41,2,0),"?"))</f>
        <v/>
      </c>
      <c r="AS246" s="22" t="str">
        <f>IF(DATOS_FORMS!AS246="","",IFERROR(VLOOKUP(TRIM(DATOS_FORMS!AS246),ESCALAS!$A$35:$B$41,2,0),"?"))</f>
        <v/>
      </c>
      <c r="AT246" s="22" t="str">
        <f>IF(DATOS_FORMS!AT246="","",IFERROR(VLOOKUP(TRIM(DATOS_FORMS!AT246),ESCALAS!$A$35:$B$41,2,0),"?"))</f>
        <v/>
      </c>
      <c r="AU246" s="22" t="str">
        <f>IF(DATOS_FORMS!AU246="","",IFERROR(VLOOKUP(TRIM(DATOS_FORMS!AU246),ESCALAS!$A$35:$B$41,2,0),"?"))</f>
        <v/>
      </c>
      <c r="AV246" s="22" t="str">
        <f>IF(DATOS_FORMS!AV246="","",IFERROR(VLOOKUP(TRIM(DATOS_FORMS!AV246),ESCALAS!$A$46:$B$49,2,0),"?"))</f>
        <v/>
      </c>
      <c r="AW246" s="22" t="str">
        <f>IF(DATOS_FORMS!AW246="","",IFERROR(VLOOKUP(TRIM(DATOS_FORMS!AW246),ESCALAS!$A$46:$B$49,2,0),"?"))</f>
        <v/>
      </c>
      <c r="AX246" s="22" t="str">
        <f>IF(DATOS_FORMS!AX246="","",IFERROR(VLOOKUP(TRIM(DATOS_FORMS!AX246),ESCALAS!$A$46:$B$49,2,0),"?"))</f>
        <v/>
      </c>
      <c r="AY246" s="22" t="str">
        <f>IF(DATOS_FORMS!AY246="","",IFERROR(VLOOKUP(TRIM(DATOS_FORMS!AY246),ESCALAS!$A$46:$B$49,2,0),"?"))</f>
        <v/>
      </c>
      <c r="AZ246" s="22" t="str">
        <f>IF(DATOS_FORMS!AZ246="","",IFERROR(VLOOKUP(TRIM(DATOS_FORMS!AZ246),ESCALAS!$A$46:$B$49,2,0),"?"))</f>
        <v/>
      </c>
      <c r="BA246" s="22" t="str">
        <f>IF(DATOS_FORMS!BA246="","",IFERROR(VLOOKUP(TRIM(DATOS_FORMS!BA246),ESCALAS!$A$46:$B$49,2,0),"?"))</f>
        <v/>
      </c>
      <c r="BB246" s="22" t="str">
        <f>IF(DATOS_FORMS!BB246="","",IFERROR(VLOOKUP(TRIM(DATOS_FORMS!BB246),ESCALAS!$A$46:$B$49,2,0),"?"))</f>
        <v/>
      </c>
      <c r="BC246" s="22" t="str">
        <f>IF(DATOS_FORMS!BC246="","",IFERROR(VLOOKUP(TRIM(DATOS_FORMS!BC246),ESCALAS!$A$46:$B$49,2,0),"?"))</f>
        <v/>
      </c>
      <c r="BD246" s="22" t="str">
        <f>IF(DATOS_FORMS!BD246="","",IFERROR(VLOOKUP(TRIM(DATOS_FORMS!BD246),ESCALAS!$A$46:$B$49,2,0),"?"))</f>
        <v/>
      </c>
      <c r="BE246" s="22" t="str">
        <f>IF(DATOS_FORMS!BE246="","",IFERROR(VLOOKUP(TRIM(DATOS_FORMS!BE246),ESCALAS!$A$46:$B$49,2,0),"?"))</f>
        <v/>
      </c>
      <c r="BF246" s="22" t="str">
        <f>IF(DATOS_FORMS!BF246="","",IFERROR(VLOOKUP(TRIM(DATOS_FORMS!BF246),ESCALAS!$A$46:$B$49,2,0),"?"))</f>
        <v/>
      </c>
      <c r="BG246" s="22" t="str">
        <f>IF(DATOS_FORMS!BG246="","",IFERROR(VLOOKUP(TRIM(DATOS_FORMS!BG246),ESCALAS!$A$46:$B$49,2,0),"?"))</f>
        <v/>
      </c>
      <c r="BH246" s="22" t="str">
        <f>IF(DATOS_FORMS!BH246="","",IFERROR(VLOOKUP(TRIM(DATOS_FORMS!BH246),ESCALAS!$A$46:$B$49,2,0),"?"))</f>
        <v/>
      </c>
      <c r="BI246" s="22" t="str">
        <f>IF(DATOS_FORMS!BI246="","",IFERROR(VLOOKUP(TRIM(DATOS_FORMS!BI246),ESCALAS!$A$46:$B$49,2,0),"?"))</f>
        <v/>
      </c>
      <c r="BJ246" s="22" t="str">
        <f>IF(DATOS_FORMS!BJ246="","",IFERROR(VLOOKUP(TRIM(DATOS_FORMS!BJ246),ESCALAS!$A$46:$B$49,2,0),"?"))</f>
        <v/>
      </c>
    </row>
    <row r="247" spans="1:62" x14ac:dyDescent="0.25">
      <c r="A247" s="22" t="str">
        <f>IF(DATOS_FORMS!B247="","",ROW()-1)</f>
        <v/>
      </c>
      <c r="B247" s="22" t="str">
        <f>IF(DATOS_FORMS!B247="","",IFERROR(VALUE(TRIM(DATOS_FORMS!B247)),IFERROR(VALUE(LEFT(TRIM(DATOS_FORMS!B247),FIND(" ",TRIM(DATOS_FORMS!B247)&amp;" ")-1)),"?")))</f>
        <v/>
      </c>
      <c r="C247" s="22" t="str">
        <f>IF(DATOS_FORMS!C247="","",IFERROR(VLOOKUP(TRIM(DATOS_FORMS!C247),ESCALAS!$A$54:$B$55,2,0),"?"))</f>
        <v/>
      </c>
      <c r="D247" s="22" t="str">
        <f>IF(DATOS_FORMS!D247="","",IFERROR(VLOOKUP(TRIM(DATOS_FORMS!D247),ESCALAS!$A$67:$B$68,2,0),"?"))</f>
        <v/>
      </c>
      <c r="E247" s="23" t="str">
        <f>IF(DATOS_FORMS!E247="","",DATOS_FORMS!E247)</f>
        <v/>
      </c>
      <c r="F247" s="23" t="str">
        <f>IF(DATOS_FORMS!F247="","",DATOS_FORMS!F247)</f>
        <v/>
      </c>
      <c r="G247" s="22" t="str">
        <f>IF(DATOS_FORMS!G247="","",IFERROR(VLOOKUP(TRIM(DATOS_FORMS!G247),ESCALAS!$A$60:$B$62,2,0),"?"))</f>
        <v/>
      </c>
      <c r="H247" s="23" t="str">
        <f>IF(DATOS_FORMS!H247="","",DATOS_FORMS!H247)</f>
        <v/>
      </c>
      <c r="I247" s="22" t="str">
        <f>IF(DATOS_FORMS!I247="","",IFERROR(VLOOKUP(TRIM(DATOS_FORMS!I247),ESCALAS!$A$60:$B$62,2,0),"?"))</f>
        <v/>
      </c>
      <c r="J247" s="22" t="str">
        <f>IF(DATOS_FORMS!J247="","",IFERROR(VLOOKUP(TRIM(DATOS_FORMS!J247),ESCALAS!$A$73:$B$86,2,0),7))</f>
        <v/>
      </c>
      <c r="K247" s="22" t="str">
        <f>IF(DATOS_FORMS!K247="","",IFERROR(VLOOKUP(TRIM(DATOS_FORMS!K247),ESCALAS!$A$6:$B$12,2,0),"?"))</f>
        <v/>
      </c>
      <c r="L247" s="22" t="str">
        <f>IF(DATOS_FORMS!L247="","",IFERROR(VLOOKUP(TRIM(DATOS_FORMS!L247),ESCALAS!$A$6:$B$12,2,0),"?"))</f>
        <v/>
      </c>
      <c r="M247" s="22" t="str">
        <f>IF(DATOS_FORMS!M247="","",IFERROR(VLOOKUP(TRIM(DATOS_FORMS!M247),ESCALAS!$A$6:$B$12,2,0),"?"))</f>
        <v/>
      </c>
      <c r="N247" s="22" t="str">
        <f>IF(DATOS_FORMS!N247="","",IFERROR(VLOOKUP(TRIM(DATOS_FORMS!N247),ESCALAS!$A$6:$B$12,2,0),"?"))</f>
        <v/>
      </c>
      <c r="O247" s="22" t="str">
        <f>IF(DATOS_FORMS!O247="","",IFERROR(VLOOKUP(TRIM(DATOS_FORMS!O247),ESCALAS!$A$6:$B$12,2,0),"?"))</f>
        <v/>
      </c>
      <c r="P247" s="22" t="str">
        <f>IF(DATOS_FORMS!P247="","",IFERROR(VLOOKUP(TRIM(DATOS_FORMS!P247),ESCALAS!$A$6:$B$12,2,0),"?"))</f>
        <v/>
      </c>
      <c r="Q247" s="22" t="str">
        <f>IF(DATOS_FORMS!Q247="","",IFERROR(VLOOKUP(TRIM(DATOS_FORMS!Q247),ESCALAS!$A$6:$B$12,2,0),"?"))</f>
        <v/>
      </c>
      <c r="R247" s="22" t="str">
        <f>IF(DATOS_FORMS!R247="","",IFERROR(VLOOKUP(TRIM(DATOS_FORMS!R247),ESCALAS!$A$6:$B$12,2,0),"?"))</f>
        <v/>
      </c>
      <c r="S247" s="22" t="str">
        <f>IF(DATOS_FORMS!S247="","",IFERROR(VLOOKUP(TRIM(DATOS_FORMS!S247),ESCALAS!$A$6:$B$12,2,0),"?"))</f>
        <v/>
      </c>
      <c r="T247" s="22" t="str">
        <f>IF(DATOS_FORMS!T247="","",IFERROR(VLOOKUP(TRIM(DATOS_FORMS!T247),ESCALAS!$A$6:$B$12,2,0),"?"))</f>
        <v/>
      </c>
      <c r="U247" s="22" t="str">
        <f>IF(DATOS_FORMS!U247="","",IFERROR(VLOOKUP(TRIM(DATOS_FORMS!U247),ESCALAS!$A$17:$B$20,2,0),"?"))</f>
        <v/>
      </c>
      <c r="V247" s="22" t="str">
        <f>IF(DATOS_FORMS!V247="","",IFERROR(VLOOKUP(TRIM(DATOS_FORMS!V247),ESCALAS!$A$17:$B$20,2,0),"?"))</f>
        <v/>
      </c>
      <c r="W247" s="22" t="str">
        <f>IF(DATOS_FORMS!W247="","",IFERROR(VLOOKUP(TRIM(DATOS_FORMS!W247),ESCALAS!$A$17:$B$20,2,0),"?"))</f>
        <v/>
      </c>
      <c r="X247" s="22" t="str">
        <f>IF(DATOS_FORMS!X247="","",IFERROR(VLOOKUP(TRIM(DATOS_FORMS!X247),ESCALAS!$A$17:$B$20,2,0),"?"))</f>
        <v/>
      </c>
      <c r="Y247" s="22" t="str">
        <f>IF(DATOS_FORMS!Y247="","",IFERROR(VLOOKUP(TRIM(DATOS_FORMS!Y247),ESCALAS!$A$17:$B$20,2,0),"?"))</f>
        <v/>
      </c>
      <c r="Z247" s="22" t="str">
        <f>IF(DATOS_FORMS!Z247="","",IFERROR(VLOOKUP(TRIM(DATOS_FORMS!Z247),ESCALAS!$A$17:$B$20,2,0),"?"))</f>
        <v/>
      </c>
      <c r="AA247" s="22" t="str">
        <f>IF(DATOS_FORMS!AA247="","",IFERROR(VLOOKUP(TRIM(DATOS_FORMS!AA247),ESCALAS!$A$17:$B$20,2,0),"?"))</f>
        <v/>
      </c>
      <c r="AB247" s="22" t="str">
        <f>IF(DATOS_FORMS!AB247="","",IFERROR(VLOOKUP(TRIM(DATOS_FORMS!AB247),ESCALAS!$A$17:$B$20,2,0),"?"))</f>
        <v/>
      </c>
      <c r="AC247" s="22" t="str">
        <f>IF(DATOS_FORMS!AC247="","",IFERROR(VLOOKUP(TRIM(DATOS_FORMS!AC247),ESCALAS!$A$25:$B$30,2,0),"?"))</f>
        <v/>
      </c>
      <c r="AD247" s="22" t="str">
        <f>IF(DATOS_FORMS!AD247="","",IFERROR(VLOOKUP(TRIM(DATOS_FORMS!AD247),ESCALAS!$A$25:$B$30,2,0),"?"))</f>
        <v/>
      </c>
      <c r="AE247" s="22" t="str">
        <f>IF(DATOS_FORMS!AE247="","",IFERROR(VLOOKUP(TRIM(DATOS_FORMS!AE247),ESCALAS!$A$25:$B$30,2,0),"?"))</f>
        <v/>
      </c>
      <c r="AF247" s="22" t="str">
        <f>IF(DATOS_FORMS!AF247="","",IFERROR(VLOOKUP(TRIM(DATOS_FORMS!AF247),ESCALAS!$A$25:$B$30,2,0),"?"))</f>
        <v/>
      </c>
      <c r="AG247" s="22" t="str">
        <f>IF(DATOS_FORMS!AG247="","",IFERROR(VLOOKUP(TRIM(DATOS_FORMS!AG247),ESCALAS!$A$25:$B$30,2,0),"?"))</f>
        <v/>
      </c>
      <c r="AH247" s="22" t="str">
        <f>IF(DATOS_FORMS!AH247="","",IFERROR(VLOOKUP(TRIM(DATOS_FORMS!AH247),ESCALAS!$A$25:$B$30,2,0),"?"))</f>
        <v/>
      </c>
      <c r="AI247" s="22" t="str">
        <f>IF(DATOS_FORMS!AI247="","",IFERROR(VLOOKUP(TRIM(DATOS_FORMS!AI247),ESCALAS!$A$25:$B$30,2,0),"?"))</f>
        <v/>
      </c>
      <c r="AJ247" s="22" t="str">
        <f>IF(DATOS_FORMS!AJ247="","",IFERROR(VLOOKUP(TRIM(DATOS_FORMS!AJ247),ESCALAS!$A$25:$B$30,2,0),"?"))</f>
        <v/>
      </c>
      <c r="AK247" s="22" t="str">
        <f>IF(DATOS_FORMS!AK247="","",IFERROR(VLOOKUP(TRIM(DATOS_FORMS!AK247),ESCALAS!$A$25:$B$30,2,0),"?"))</f>
        <v/>
      </c>
      <c r="AL247" s="22" t="str">
        <f>IF(DATOS_FORMS!AL247="","",IFERROR(VLOOKUP(TRIM(DATOS_FORMS!AL247),ESCALAS!$A$25:$B$30,2,0),"?"))</f>
        <v/>
      </c>
      <c r="AM247" s="22" t="str">
        <f>IF(DATOS_FORMS!AM247="","",IFERROR(VLOOKUP(TRIM(DATOS_FORMS!AM247),ESCALAS!$A$35:$B$41,2,0),"?"))</f>
        <v/>
      </c>
      <c r="AN247" s="22" t="str">
        <f>IF(DATOS_FORMS!AN247="","",IFERROR(VLOOKUP(TRIM(DATOS_FORMS!AN247),ESCALAS!$A$35:$B$41,2,0),"?"))</f>
        <v/>
      </c>
      <c r="AO247" s="22" t="str">
        <f>IF(DATOS_FORMS!AO247="","",IFERROR(VLOOKUP(TRIM(DATOS_FORMS!AO247),ESCALAS!$A$35:$B$41,2,0),"?"))</f>
        <v/>
      </c>
      <c r="AP247" s="22" t="str">
        <f>IF(DATOS_FORMS!AP247="","",IFERROR(VLOOKUP(TRIM(DATOS_FORMS!AP247),ESCALAS!$A$35:$B$41,2,0),"?"))</f>
        <v/>
      </c>
      <c r="AQ247" s="22" t="str">
        <f>IF(DATOS_FORMS!AQ247="","",IFERROR(VLOOKUP(TRIM(DATOS_FORMS!AQ247),ESCALAS!$A$35:$B$41,2,0),"?"))</f>
        <v/>
      </c>
      <c r="AR247" s="22" t="str">
        <f>IF(DATOS_FORMS!AR247="","",IFERROR(VLOOKUP(TRIM(DATOS_FORMS!AR247),ESCALAS!$A$35:$B$41,2,0),"?"))</f>
        <v/>
      </c>
      <c r="AS247" s="22" t="str">
        <f>IF(DATOS_FORMS!AS247="","",IFERROR(VLOOKUP(TRIM(DATOS_FORMS!AS247),ESCALAS!$A$35:$B$41,2,0),"?"))</f>
        <v/>
      </c>
      <c r="AT247" s="22" t="str">
        <f>IF(DATOS_FORMS!AT247="","",IFERROR(VLOOKUP(TRIM(DATOS_FORMS!AT247),ESCALAS!$A$35:$B$41,2,0),"?"))</f>
        <v/>
      </c>
      <c r="AU247" s="22" t="str">
        <f>IF(DATOS_FORMS!AU247="","",IFERROR(VLOOKUP(TRIM(DATOS_FORMS!AU247),ESCALAS!$A$35:$B$41,2,0),"?"))</f>
        <v/>
      </c>
      <c r="AV247" s="22" t="str">
        <f>IF(DATOS_FORMS!AV247="","",IFERROR(VLOOKUP(TRIM(DATOS_FORMS!AV247),ESCALAS!$A$46:$B$49,2,0),"?"))</f>
        <v/>
      </c>
      <c r="AW247" s="22" t="str">
        <f>IF(DATOS_FORMS!AW247="","",IFERROR(VLOOKUP(TRIM(DATOS_FORMS!AW247),ESCALAS!$A$46:$B$49,2,0),"?"))</f>
        <v/>
      </c>
      <c r="AX247" s="22" t="str">
        <f>IF(DATOS_FORMS!AX247="","",IFERROR(VLOOKUP(TRIM(DATOS_FORMS!AX247),ESCALAS!$A$46:$B$49,2,0),"?"))</f>
        <v/>
      </c>
      <c r="AY247" s="22" t="str">
        <f>IF(DATOS_FORMS!AY247="","",IFERROR(VLOOKUP(TRIM(DATOS_FORMS!AY247),ESCALAS!$A$46:$B$49,2,0),"?"))</f>
        <v/>
      </c>
      <c r="AZ247" s="22" t="str">
        <f>IF(DATOS_FORMS!AZ247="","",IFERROR(VLOOKUP(TRIM(DATOS_FORMS!AZ247),ESCALAS!$A$46:$B$49,2,0),"?"))</f>
        <v/>
      </c>
      <c r="BA247" s="22" t="str">
        <f>IF(DATOS_FORMS!BA247="","",IFERROR(VLOOKUP(TRIM(DATOS_FORMS!BA247),ESCALAS!$A$46:$B$49,2,0),"?"))</f>
        <v/>
      </c>
      <c r="BB247" s="22" t="str">
        <f>IF(DATOS_FORMS!BB247="","",IFERROR(VLOOKUP(TRIM(DATOS_FORMS!BB247),ESCALAS!$A$46:$B$49,2,0),"?"))</f>
        <v/>
      </c>
      <c r="BC247" s="22" t="str">
        <f>IF(DATOS_FORMS!BC247="","",IFERROR(VLOOKUP(TRIM(DATOS_FORMS!BC247),ESCALAS!$A$46:$B$49,2,0),"?"))</f>
        <v/>
      </c>
      <c r="BD247" s="22" t="str">
        <f>IF(DATOS_FORMS!BD247="","",IFERROR(VLOOKUP(TRIM(DATOS_FORMS!BD247),ESCALAS!$A$46:$B$49,2,0),"?"))</f>
        <v/>
      </c>
      <c r="BE247" s="22" t="str">
        <f>IF(DATOS_FORMS!BE247="","",IFERROR(VLOOKUP(TRIM(DATOS_FORMS!BE247),ESCALAS!$A$46:$B$49,2,0),"?"))</f>
        <v/>
      </c>
      <c r="BF247" s="22" t="str">
        <f>IF(DATOS_FORMS!BF247="","",IFERROR(VLOOKUP(TRIM(DATOS_FORMS!BF247),ESCALAS!$A$46:$B$49,2,0),"?"))</f>
        <v/>
      </c>
      <c r="BG247" s="22" t="str">
        <f>IF(DATOS_FORMS!BG247="","",IFERROR(VLOOKUP(TRIM(DATOS_FORMS!BG247),ESCALAS!$A$46:$B$49,2,0),"?"))</f>
        <v/>
      </c>
      <c r="BH247" s="22" t="str">
        <f>IF(DATOS_FORMS!BH247="","",IFERROR(VLOOKUP(TRIM(DATOS_FORMS!BH247),ESCALAS!$A$46:$B$49,2,0),"?"))</f>
        <v/>
      </c>
      <c r="BI247" s="22" t="str">
        <f>IF(DATOS_FORMS!BI247="","",IFERROR(VLOOKUP(TRIM(DATOS_FORMS!BI247),ESCALAS!$A$46:$B$49,2,0),"?"))</f>
        <v/>
      </c>
      <c r="BJ247" s="22" t="str">
        <f>IF(DATOS_FORMS!BJ247="","",IFERROR(VLOOKUP(TRIM(DATOS_FORMS!BJ247),ESCALAS!$A$46:$B$49,2,0),"?"))</f>
        <v/>
      </c>
    </row>
    <row r="248" spans="1:62" x14ac:dyDescent="0.25">
      <c r="A248" s="22" t="str">
        <f>IF(DATOS_FORMS!B248="","",ROW()-1)</f>
        <v/>
      </c>
      <c r="B248" s="22" t="str">
        <f>IF(DATOS_FORMS!B248="","",IFERROR(VALUE(TRIM(DATOS_FORMS!B248)),IFERROR(VALUE(LEFT(TRIM(DATOS_FORMS!B248),FIND(" ",TRIM(DATOS_FORMS!B248)&amp;" ")-1)),"?")))</f>
        <v/>
      </c>
      <c r="C248" s="22" t="str">
        <f>IF(DATOS_FORMS!C248="","",IFERROR(VLOOKUP(TRIM(DATOS_FORMS!C248),ESCALAS!$A$54:$B$55,2,0),"?"))</f>
        <v/>
      </c>
      <c r="D248" s="22" t="str">
        <f>IF(DATOS_FORMS!D248="","",IFERROR(VLOOKUP(TRIM(DATOS_FORMS!D248),ESCALAS!$A$67:$B$68,2,0),"?"))</f>
        <v/>
      </c>
      <c r="E248" s="23" t="str">
        <f>IF(DATOS_FORMS!E248="","",DATOS_FORMS!E248)</f>
        <v/>
      </c>
      <c r="F248" s="23" t="str">
        <f>IF(DATOS_FORMS!F248="","",DATOS_FORMS!F248)</f>
        <v/>
      </c>
      <c r="G248" s="22" t="str">
        <f>IF(DATOS_FORMS!G248="","",IFERROR(VLOOKUP(TRIM(DATOS_FORMS!G248),ESCALAS!$A$60:$B$62,2,0),"?"))</f>
        <v/>
      </c>
      <c r="H248" s="23" t="str">
        <f>IF(DATOS_FORMS!H248="","",DATOS_FORMS!H248)</f>
        <v/>
      </c>
      <c r="I248" s="22" t="str">
        <f>IF(DATOS_FORMS!I248="","",IFERROR(VLOOKUP(TRIM(DATOS_FORMS!I248),ESCALAS!$A$60:$B$62,2,0),"?"))</f>
        <v/>
      </c>
      <c r="J248" s="22" t="str">
        <f>IF(DATOS_FORMS!J248="","",IFERROR(VLOOKUP(TRIM(DATOS_FORMS!J248),ESCALAS!$A$73:$B$86,2,0),7))</f>
        <v/>
      </c>
      <c r="K248" s="22" t="str">
        <f>IF(DATOS_FORMS!K248="","",IFERROR(VLOOKUP(TRIM(DATOS_FORMS!K248),ESCALAS!$A$6:$B$12,2,0),"?"))</f>
        <v/>
      </c>
      <c r="L248" s="22" t="str">
        <f>IF(DATOS_FORMS!L248="","",IFERROR(VLOOKUP(TRIM(DATOS_FORMS!L248),ESCALAS!$A$6:$B$12,2,0),"?"))</f>
        <v/>
      </c>
      <c r="M248" s="22" t="str">
        <f>IF(DATOS_FORMS!M248="","",IFERROR(VLOOKUP(TRIM(DATOS_FORMS!M248),ESCALAS!$A$6:$B$12,2,0),"?"))</f>
        <v/>
      </c>
      <c r="N248" s="22" t="str">
        <f>IF(DATOS_FORMS!N248="","",IFERROR(VLOOKUP(TRIM(DATOS_FORMS!N248),ESCALAS!$A$6:$B$12,2,0),"?"))</f>
        <v/>
      </c>
      <c r="O248" s="22" t="str">
        <f>IF(DATOS_FORMS!O248="","",IFERROR(VLOOKUP(TRIM(DATOS_FORMS!O248),ESCALAS!$A$6:$B$12,2,0),"?"))</f>
        <v/>
      </c>
      <c r="P248" s="22" t="str">
        <f>IF(DATOS_FORMS!P248="","",IFERROR(VLOOKUP(TRIM(DATOS_FORMS!P248),ESCALAS!$A$6:$B$12,2,0),"?"))</f>
        <v/>
      </c>
      <c r="Q248" s="22" t="str">
        <f>IF(DATOS_FORMS!Q248="","",IFERROR(VLOOKUP(TRIM(DATOS_FORMS!Q248),ESCALAS!$A$6:$B$12,2,0),"?"))</f>
        <v/>
      </c>
      <c r="R248" s="22" t="str">
        <f>IF(DATOS_FORMS!R248="","",IFERROR(VLOOKUP(TRIM(DATOS_FORMS!R248),ESCALAS!$A$6:$B$12,2,0),"?"))</f>
        <v/>
      </c>
      <c r="S248" s="22" t="str">
        <f>IF(DATOS_FORMS!S248="","",IFERROR(VLOOKUP(TRIM(DATOS_FORMS!S248),ESCALAS!$A$6:$B$12,2,0),"?"))</f>
        <v/>
      </c>
      <c r="T248" s="22" t="str">
        <f>IF(DATOS_FORMS!T248="","",IFERROR(VLOOKUP(TRIM(DATOS_FORMS!T248),ESCALAS!$A$6:$B$12,2,0),"?"))</f>
        <v/>
      </c>
      <c r="U248" s="22" t="str">
        <f>IF(DATOS_FORMS!U248="","",IFERROR(VLOOKUP(TRIM(DATOS_FORMS!U248),ESCALAS!$A$17:$B$20,2,0),"?"))</f>
        <v/>
      </c>
      <c r="V248" s="22" t="str">
        <f>IF(DATOS_FORMS!V248="","",IFERROR(VLOOKUP(TRIM(DATOS_FORMS!V248),ESCALAS!$A$17:$B$20,2,0),"?"))</f>
        <v/>
      </c>
      <c r="W248" s="22" t="str">
        <f>IF(DATOS_FORMS!W248="","",IFERROR(VLOOKUP(TRIM(DATOS_FORMS!W248),ESCALAS!$A$17:$B$20,2,0),"?"))</f>
        <v/>
      </c>
      <c r="X248" s="22" t="str">
        <f>IF(DATOS_FORMS!X248="","",IFERROR(VLOOKUP(TRIM(DATOS_FORMS!X248),ESCALAS!$A$17:$B$20,2,0),"?"))</f>
        <v/>
      </c>
      <c r="Y248" s="22" t="str">
        <f>IF(DATOS_FORMS!Y248="","",IFERROR(VLOOKUP(TRIM(DATOS_FORMS!Y248),ESCALAS!$A$17:$B$20,2,0),"?"))</f>
        <v/>
      </c>
      <c r="Z248" s="22" t="str">
        <f>IF(DATOS_FORMS!Z248="","",IFERROR(VLOOKUP(TRIM(DATOS_FORMS!Z248),ESCALAS!$A$17:$B$20,2,0),"?"))</f>
        <v/>
      </c>
      <c r="AA248" s="22" t="str">
        <f>IF(DATOS_FORMS!AA248="","",IFERROR(VLOOKUP(TRIM(DATOS_FORMS!AA248),ESCALAS!$A$17:$B$20,2,0),"?"))</f>
        <v/>
      </c>
      <c r="AB248" s="22" t="str">
        <f>IF(DATOS_FORMS!AB248="","",IFERROR(VLOOKUP(TRIM(DATOS_FORMS!AB248),ESCALAS!$A$17:$B$20,2,0),"?"))</f>
        <v/>
      </c>
      <c r="AC248" s="22" t="str">
        <f>IF(DATOS_FORMS!AC248="","",IFERROR(VLOOKUP(TRIM(DATOS_FORMS!AC248),ESCALAS!$A$25:$B$30,2,0),"?"))</f>
        <v/>
      </c>
      <c r="AD248" s="22" t="str">
        <f>IF(DATOS_FORMS!AD248="","",IFERROR(VLOOKUP(TRIM(DATOS_FORMS!AD248),ESCALAS!$A$25:$B$30,2,0),"?"))</f>
        <v/>
      </c>
      <c r="AE248" s="22" t="str">
        <f>IF(DATOS_FORMS!AE248="","",IFERROR(VLOOKUP(TRIM(DATOS_FORMS!AE248),ESCALAS!$A$25:$B$30,2,0),"?"))</f>
        <v/>
      </c>
      <c r="AF248" s="22" t="str">
        <f>IF(DATOS_FORMS!AF248="","",IFERROR(VLOOKUP(TRIM(DATOS_FORMS!AF248),ESCALAS!$A$25:$B$30,2,0),"?"))</f>
        <v/>
      </c>
      <c r="AG248" s="22" t="str">
        <f>IF(DATOS_FORMS!AG248="","",IFERROR(VLOOKUP(TRIM(DATOS_FORMS!AG248),ESCALAS!$A$25:$B$30,2,0),"?"))</f>
        <v/>
      </c>
      <c r="AH248" s="22" t="str">
        <f>IF(DATOS_FORMS!AH248="","",IFERROR(VLOOKUP(TRIM(DATOS_FORMS!AH248),ESCALAS!$A$25:$B$30,2,0),"?"))</f>
        <v/>
      </c>
      <c r="AI248" s="22" t="str">
        <f>IF(DATOS_FORMS!AI248="","",IFERROR(VLOOKUP(TRIM(DATOS_FORMS!AI248),ESCALAS!$A$25:$B$30,2,0),"?"))</f>
        <v/>
      </c>
      <c r="AJ248" s="22" t="str">
        <f>IF(DATOS_FORMS!AJ248="","",IFERROR(VLOOKUP(TRIM(DATOS_FORMS!AJ248),ESCALAS!$A$25:$B$30,2,0),"?"))</f>
        <v/>
      </c>
      <c r="AK248" s="22" t="str">
        <f>IF(DATOS_FORMS!AK248="","",IFERROR(VLOOKUP(TRIM(DATOS_FORMS!AK248),ESCALAS!$A$25:$B$30,2,0),"?"))</f>
        <v/>
      </c>
      <c r="AL248" s="22" t="str">
        <f>IF(DATOS_FORMS!AL248="","",IFERROR(VLOOKUP(TRIM(DATOS_FORMS!AL248),ESCALAS!$A$25:$B$30,2,0),"?"))</f>
        <v/>
      </c>
      <c r="AM248" s="22" t="str">
        <f>IF(DATOS_FORMS!AM248="","",IFERROR(VLOOKUP(TRIM(DATOS_FORMS!AM248),ESCALAS!$A$35:$B$41,2,0),"?"))</f>
        <v/>
      </c>
      <c r="AN248" s="22" t="str">
        <f>IF(DATOS_FORMS!AN248="","",IFERROR(VLOOKUP(TRIM(DATOS_FORMS!AN248),ESCALAS!$A$35:$B$41,2,0),"?"))</f>
        <v/>
      </c>
      <c r="AO248" s="22" t="str">
        <f>IF(DATOS_FORMS!AO248="","",IFERROR(VLOOKUP(TRIM(DATOS_FORMS!AO248),ESCALAS!$A$35:$B$41,2,0),"?"))</f>
        <v/>
      </c>
      <c r="AP248" s="22" t="str">
        <f>IF(DATOS_FORMS!AP248="","",IFERROR(VLOOKUP(TRIM(DATOS_FORMS!AP248),ESCALAS!$A$35:$B$41,2,0),"?"))</f>
        <v/>
      </c>
      <c r="AQ248" s="22" t="str">
        <f>IF(DATOS_FORMS!AQ248="","",IFERROR(VLOOKUP(TRIM(DATOS_FORMS!AQ248),ESCALAS!$A$35:$B$41,2,0),"?"))</f>
        <v/>
      </c>
      <c r="AR248" s="22" t="str">
        <f>IF(DATOS_FORMS!AR248="","",IFERROR(VLOOKUP(TRIM(DATOS_FORMS!AR248),ESCALAS!$A$35:$B$41,2,0),"?"))</f>
        <v/>
      </c>
      <c r="AS248" s="22" t="str">
        <f>IF(DATOS_FORMS!AS248="","",IFERROR(VLOOKUP(TRIM(DATOS_FORMS!AS248),ESCALAS!$A$35:$B$41,2,0),"?"))</f>
        <v/>
      </c>
      <c r="AT248" s="22" t="str">
        <f>IF(DATOS_FORMS!AT248="","",IFERROR(VLOOKUP(TRIM(DATOS_FORMS!AT248),ESCALAS!$A$35:$B$41,2,0),"?"))</f>
        <v/>
      </c>
      <c r="AU248" s="22" t="str">
        <f>IF(DATOS_FORMS!AU248="","",IFERROR(VLOOKUP(TRIM(DATOS_FORMS!AU248),ESCALAS!$A$35:$B$41,2,0),"?"))</f>
        <v/>
      </c>
      <c r="AV248" s="22" t="str">
        <f>IF(DATOS_FORMS!AV248="","",IFERROR(VLOOKUP(TRIM(DATOS_FORMS!AV248),ESCALAS!$A$46:$B$49,2,0),"?"))</f>
        <v/>
      </c>
      <c r="AW248" s="22" t="str">
        <f>IF(DATOS_FORMS!AW248="","",IFERROR(VLOOKUP(TRIM(DATOS_FORMS!AW248),ESCALAS!$A$46:$B$49,2,0),"?"))</f>
        <v/>
      </c>
      <c r="AX248" s="22" t="str">
        <f>IF(DATOS_FORMS!AX248="","",IFERROR(VLOOKUP(TRIM(DATOS_FORMS!AX248),ESCALAS!$A$46:$B$49,2,0),"?"))</f>
        <v/>
      </c>
      <c r="AY248" s="22" t="str">
        <f>IF(DATOS_FORMS!AY248="","",IFERROR(VLOOKUP(TRIM(DATOS_FORMS!AY248),ESCALAS!$A$46:$B$49,2,0),"?"))</f>
        <v/>
      </c>
      <c r="AZ248" s="22" t="str">
        <f>IF(DATOS_FORMS!AZ248="","",IFERROR(VLOOKUP(TRIM(DATOS_FORMS!AZ248),ESCALAS!$A$46:$B$49,2,0),"?"))</f>
        <v/>
      </c>
      <c r="BA248" s="22" t="str">
        <f>IF(DATOS_FORMS!BA248="","",IFERROR(VLOOKUP(TRIM(DATOS_FORMS!BA248),ESCALAS!$A$46:$B$49,2,0),"?"))</f>
        <v/>
      </c>
      <c r="BB248" s="22" t="str">
        <f>IF(DATOS_FORMS!BB248="","",IFERROR(VLOOKUP(TRIM(DATOS_FORMS!BB248),ESCALAS!$A$46:$B$49,2,0),"?"))</f>
        <v/>
      </c>
      <c r="BC248" s="22" t="str">
        <f>IF(DATOS_FORMS!BC248="","",IFERROR(VLOOKUP(TRIM(DATOS_FORMS!BC248),ESCALAS!$A$46:$B$49,2,0),"?"))</f>
        <v/>
      </c>
      <c r="BD248" s="22" t="str">
        <f>IF(DATOS_FORMS!BD248="","",IFERROR(VLOOKUP(TRIM(DATOS_FORMS!BD248),ESCALAS!$A$46:$B$49,2,0),"?"))</f>
        <v/>
      </c>
      <c r="BE248" s="22" t="str">
        <f>IF(DATOS_FORMS!BE248="","",IFERROR(VLOOKUP(TRIM(DATOS_FORMS!BE248),ESCALAS!$A$46:$B$49,2,0),"?"))</f>
        <v/>
      </c>
      <c r="BF248" s="22" t="str">
        <f>IF(DATOS_FORMS!BF248="","",IFERROR(VLOOKUP(TRIM(DATOS_FORMS!BF248),ESCALAS!$A$46:$B$49,2,0),"?"))</f>
        <v/>
      </c>
      <c r="BG248" s="22" t="str">
        <f>IF(DATOS_FORMS!BG248="","",IFERROR(VLOOKUP(TRIM(DATOS_FORMS!BG248),ESCALAS!$A$46:$B$49,2,0),"?"))</f>
        <v/>
      </c>
      <c r="BH248" s="22" t="str">
        <f>IF(DATOS_FORMS!BH248="","",IFERROR(VLOOKUP(TRIM(DATOS_FORMS!BH248),ESCALAS!$A$46:$B$49,2,0),"?"))</f>
        <v/>
      </c>
      <c r="BI248" s="22" t="str">
        <f>IF(DATOS_FORMS!BI248="","",IFERROR(VLOOKUP(TRIM(DATOS_FORMS!BI248),ESCALAS!$A$46:$B$49,2,0),"?"))</f>
        <v/>
      </c>
      <c r="BJ248" s="22" t="str">
        <f>IF(DATOS_FORMS!BJ248="","",IFERROR(VLOOKUP(TRIM(DATOS_FORMS!BJ248),ESCALAS!$A$46:$B$49,2,0),"?"))</f>
        <v/>
      </c>
    </row>
    <row r="249" spans="1:62" x14ac:dyDescent="0.25">
      <c r="A249" s="22" t="str">
        <f>IF(DATOS_FORMS!B249="","",ROW()-1)</f>
        <v/>
      </c>
      <c r="B249" s="22" t="str">
        <f>IF(DATOS_FORMS!B249="","",IFERROR(VALUE(TRIM(DATOS_FORMS!B249)),IFERROR(VALUE(LEFT(TRIM(DATOS_FORMS!B249),FIND(" ",TRIM(DATOS_FORMS!B249)&amp;" ")-1)),"?")))</f>
        <v/>
      </c>
      <c r="C249" s="22" t="str">
        <f>IF(DATOS_FORMS!C249="","",IFERROR(VLOOKUP(TRIM(DATOS_FORMS!C249),ESCALAS!$A$54:$B$55,2,0),"?"))</f>
        <v/>
      </c>
      <c r="D249" s="22" t="str">
        <f>IF(DATOS_FORMS!D249="","",IFERROR(VLOOKUP(TRIM(DATOS_FORMS!D249),ESCALAS!$A$67:$B$68,2,0),"?"))</f>
        <v/>
      </c>
      <c r="E249" s="23" t="str">
        <f>IF(DATOS_FORMS!E249="","",DATOS_FORMS!E249)</f>
        <v/>
      </c>
      <c r="F249" s="23" t="str">
        <f>IF(DATOS_FORMS!F249="","",DATOS_FORMS!F249)</f>
        <v/>
      </c>
      <c r="G249" s="22" t="str">
        <f>IF(DATOS_FORMS!G249="","",IFERROR(VLOOKUP(TRIM(DATOS_FORMS!G249),ESCALAS!$A$60:$B$62,2,0),"?"))</f>
        <v/>
      </c>
      <c r="H249" s="23" t="str">
        <f>IF(DATOS_FORMS!H249="","",DATOS_FORMS!H249)</f>
        <v/>
      </c>
      <c r="I249" s="22" t="str">
        <f>IF(DATOS_FORMS!I249="","",IFERROR(VLOOKUP(TRIM(DATOS_FORMS!I249),ESCALAS!$A$60:$B$62,2,0),"?"))</f>
        <v/>
      </c>
      <c r="J249" s="22" t="str">
        <f>IF(DATOS_FORMS!J249="","",IFERROR(VLOOKUP(TRIM(DATOS_FORMS!J249),ESCALAS!$A$73:$B$86,2,0),7))</f>
        <v/>
      </c>
      <c r="K249" s="22" t="str">
        <f>IF(DATOS_FORMS!K249="","",IFERROR(VLOOKUP(TRIM(DATOS_FORMS!K249),ESCALAS!$A$6:$B$12,2,0),"?"))</f>
        <v/>
      </c>
      <c r="L249" s="22" t="str">
        <f>IF(DATOS_FORMS!L249="","",IFERROR(VLOOKUP(TRIM(DATOS_FORMS!L249),ESCALAS!$A$6:$B$12,2,0),"?"))</f>
        <v/>
      </c>
      <c r="M249" s="22" t="str">
        <f>IF(DATOS_FORMS!M249="","",IFERROR(VLOOKUP(TRIM(DATOS_FORMS!M249),ESCALAS!$A$6:$B$12,2,0),"?"))</f>
        <v/>
      </c>
      <c r="N249" s="22" t="str">
        <f>IF(DATOS_FORMS!N249="","",IFERROR(VLOOKUP(TRIM(DATOS_FORMS!N249),ESCALAS!$A$6:$B$12,2,0),"?"))</f>
        <v/>
      </c>
      <c r="O249" s="22" t="str">
        <f>IF(DATOS_FORMS!O249="","",IFERROR(VLOOKUP(TRIM(DATOS_FORMS!O249),ESCALAS!$A$6:$B$12,2,0),"?"))</f>
        <v/>
      </c>
      <c r="P249" s="22" t="str">
        <f>IF(DATOS_FORMS!P249="","",IFERROR(VLOOKUP(TRIM(DATOS_FORMS!P249),ESCALAS!$A$6:$B$12,2,0),"?"))</f>
        <v/>
      </c>
      <c r="Q249" s="22" t="str">
        <f>IF(DATOS_FORMS!Q249="","",IFERROR(VLOOKUP(TRIM(DATOS_FORMS!Q249),ESCALAS!$A$6:$B$12,2,0),"?"))</f>
        <v/>
      </c>
      <c r="R249" s="22" t="str">
        <f>IF(DATOS_FORMS!R249="","",IFERROR(VLOOKUP(TRIM(DATOS_FORMS!R249),ESCALAS!$A$6:$B$12,2,0),"?"))</f>
        <v/>
      </c>
      <c r="S249" s="22" t="str">
        <f>IF(DATOS_FORMS!S249="","",IFERROR(VLOOKUP(TRIM(DATOS_FORMS!S249),ESCALAS!$A$6:$B$12,2,0),"?"))</f>
        <v/>
      </c>
      <c r="T249" s="22" t="str">
        <f>IF(DATOS_FORMS!T249="","",IFERROR(VLOOKUP(TRIM(DATOS_FORMS!T249),ESCALAS!$A$6:$B$12,2,0),"?"))</f>
        <v/>
      </c>
      <c r="U249" s="22" t="str">
        <f>IF(DATOS_FORMS!U249="","",IFERROR(VLOOKUP(TRIM(DATOS_FORMS!U249),ESCALAS!$A$17:$B$20,2,0),"?"))</f>
        <v/>
      </c>
      <c r="V249" s="22" t="str">
        <f>IF(DATOS_FORMS!V249="","",IFERROR(VLOOKUP(TRIM(DATOS_FORMS!V249),ESCALAS!$A$17:$B$20,2,0),"?"))</f>
        <v/>
      </c>
      <c r="W249" s="22" t="str">
        <f>IF(DATOS_FORMS!W249="","",IFERROR(VLOOKUP(TRIM(DATOS_FORMS!W249),ESCALAS!$A$17:$B$20,2,0),"?"))</f>
        <v/>
      </c>
      <c r="X249" s="22" t="str">
        <f>IF(DATOS_FORMS!X249="","",IFERROR(VLOOKUP(TRIM(DATOS_FORMS!X249),ESCALAS!$A$17:$B$20,2,0),"?"))</f>
        <v/>
      </c>
      <c r="Y249" s="22" t="str">
        <f>IF(DATOS_FORMS!Y249="","",IFERROR(VLOOKUP(TRIM(DATOS_FORMS!Y249),ESCALAS!$A$17:$B$20,2,0),"?"))</f>
        <v/>
      </c>
      <c r="Z249" s="22" t="str">
        <f>IF(DATOS_FORMS!Z249="","",IFERROR(VLOOKUP(TRIM(DATOS_FORMS!Z249),ESCALAS!$A$17:$B$20,2,0),"?"))</f>
        <v/>
      </c>
      <c r="AA249" s="22" t="str">
        <f>IF(DATOS_FORMS!AA249="","",IFERROR(VLOOKUP(TRIM(DATOS_FORMS!AA249),ESCALAS!$A$17:$B$20,2,0),"?"))</f>
        <v/>
      </c>
      <c r="AB249" s="22" t="str">
        <f>IF(DATOS_FORMS!AB249="","",IFERROR(VLOOKUP(TRIM(DATOS_FORMS!AB249),ESCALAS!$A$17:$B$20,2,0),"?"))</f>
        <v/>
      </c>
      <c r="AC249" s="22" t="str">
        <f>IF(DATOS_FORMS!AC249="","",IFERROR(VLOOKUP(TRIM(DATOS_FORMS!AC249),ESCALAS!$A$25:$B$30,2,0),"?"))</f>
        <v/>
      </c>
      <c r="AD249" s="22" t="str">
        <f>IF(DATOS_FORMS!AD249="","",IFERROR(VLOOKUP(TRIM(DATOS_FORMS!AD249),ESCALAS!$A$25:$B$30,2,0),"?"))</f>
        <v/>
      </c>
      <c r="AE249" s="22" t="str">
        <f>IF(DATOS_FORMS!AE249="","",IFERROR(VLOOKUP(TRIM(DATOS_FORMS!AE249),ESCALAS!$A$25:$B$30,2,0),"?"))</f>
        <v/>
      </c>
      <c r="AF249" s="22" t="str">
        <f>IF(DATOS_FORMS!AF249="","",IFERROR(VLOOKUP(TRIM(DATOS_FORMS!AF249),ESCALAS!$A$25:$B$30,2,0),"?"))</f>
        <v/>
      </c>
      <c r="AG249" s="22" t="str">
        <f>IF(DATOS_FORMS!AG249="","",IFERROR(VLOOKUP(TRIM(DATOS_FORMS!AG249),ESCALAS!$A$25:$B$30,2,0),"?"))</f>
        <v/>
      </c>
      <c r="AH249" s="22" t="str">
        <f>IF(DATOS_FORMS!AH249="","",IFERROR(VLOOKUP(TRIM(DATOS_FORMS!AH249),ESCALAS!$A$25:$B$30,2,0),"?"))</f>
        <v/>
      </c>
      <c r="AI249" s="22" t="str">
        <f>IF(DATOS_FORMS!AI249="","",IFERROR(VLOOKUP(TRIM(DATOS_FORMS!AI249),ESCALAS!$A$25:$B$30,2,0),"?"))</f>
        <v/>
      </c>
      <c r="AJ249" s="22" t="str">
        <f>IF(DATOS_FORMS!AJ249="","",IFERROR(VLOOKUP(TRIM(DATOS_FORMS!AJ249),ESCALAS!$A$25:$B$30,2,0),"?"))</f>
        <v/>
      </c>
      <c r="AK249" s="22" t="str">
        <f>IF(DATOS_FORMS!AK249="","",IFERROR(VLOOKUP(TRIM(DATOS_FORMS!AK249),ESCALAS!$A$25:$B$30,2,0),"?"))</f>
        <v/>
      </c>
      <c r="AL249" s="22" t="str">
        <f>IF(DATOS_FORMS!AL249="","",IFERROR(VLOOKUP(TRIM(DATOS_FORMS!AL249),ESCALAS!$A$25:$B$30,2,0),"?"))</f>
        <v/>
      </c>
      <c r="AM249" s="22" t="str">
        <f>IF(DATOS_FORMS!AM249="","",IFERROR(VLOOKUP(TRIM(DATOS_FORMS!AM249),ESCALAS!$A$35:$B$41,2,0),"?"))</f>
        <v/>
      </c>
      <c r="AN249" s="22" t="str">
        <f>IF(DATOS_FORMS!AN249="","",IFERROR(VLOOKUP(TRIM(DATOS_FORMS!AN249),ESCALAS!$A$35:$B$41,2,0),"?"))</f>
        <v/>
      </c>
      <c r="AO249" s="22" t="str">
        <f>IF(DATOS_FORMS!AO249="","",IFERROR(VLOOKUP(TRIM(DATOS_FORMS!AO249),ESCALAS!$A$35:$B$41,2,0),"?"))</f>
        <v/>
      </c>
      <c r="AP249" s="22" t="str">
        <f>IF(DATOS_FORMS!AP249="","",IFERROR(VLOOKUP(TRIM(DATOS_FORMS!AP249),ESCALAS!$A$35:$B$41,2,0),"?"))</f>
        <v/>
      </c>
      <c r="AQ249" s="22" t="str">
        <f>IF(DATOS_FORMS!AQ249="","",IFERROR(VLOOKUP(TRIM(DATOS_FORMS!AQ249),ESCALAS!$A$35:$B$41,2,0),"?"))</f>
        <v/>
      </c>
      <c r="AR249" s="22" t="str">
        <f>IF(DATOS_FORMS!AR249="","",IFERROR(VLOOKUP(TRIM(DATOS_FORMS!AR249),ESCALAS!$A$35:$B$41,2,0),"?"))</f>
        <v/>
      </c>
      <c r="AS249" s="22" t="str">
        <f>IF(DATOS_FORMS!AS249="","",IFERROR(VLOOKUP(TRIM(DATOS_FORMS!AS249),ESCALAS!$A$35:$B$41,2,0),"?"))</f>
        <v/>
      </c>
      <c r="AT249" s="22" t="str">
        <f>IF(DATOS_FORMS!AT249="","",IFERROR(VLOOKUP(TRIM(DATOS_FORMS!AT249),ESCALAS!$A$35:$B$41,2,0),"?"))</f>
        <v/>
      </c>
      <c r="AU249" s="22" t="str">
        <f>IF(DATOS_FORMS!AU249="","",IFERROR(VLOOKUP(TRIM(DATOS_FORMS!AU249),ESCALAS!$A$35:$B$41,2,0),"?"))</f>
        <v/>
      </c>
      <c r="AV249" s="22" t="str">
        <f>IF(DATOS_FORMS!AV249="","",IFERROR(VLOOKUP(TRIM(DATOS_FORMS!AV249),ESCALAS!$A$46:$B$49,2,0),"?"))</f>
        <v/>
      </c>
      <c r="AW249" s="22" t="str">
        <f>IF(DATOS_FORMS!AW249="","",IFERROR(VLOOKUP(TRIM(DATOS_FORMS!AW249),ESCALAS!$A$46:$B$49,2,0),"?"))</f>
        <v/>
      </c>
      <c r="AX249" s="22" t="str">
        <f>IF(DATOS_FORMS!AX249="","",IFERROR(VLOOKUP(TRIM(DATOS_FORMS!AX249),ESCALAS!$A$46:$B$49,2,0),"?"))</f>
        <v/>
      </c>
      <c r="AY249" s="22" t="str">
        <f>IF(DATOS_FORMS!AY249="","",IFERROR(VLOOKUP(TRIM(DATOS_FORMS!AY249),ESCALAS!$A$46:$B$49,2,0),"?"))</f>
        <v/>
      </c>
      <c r="AZ249" s="22" t="str">
        <f>IF(DATOS_FORMS!AZ249="","",IFERROR(VLOOKUP(TRIM(DATOS_FORMS!AZ249),ESCALAS!$A$46:$B$49,2,0),"?"))</f>
        <v/>
      </c>
      <c r="BA249" s="22" t="str">
        <f>IF(DATOS_FORMS!BA249="","",IFERROR(VLOOKUP(TRIM(DATOS_FORMS!BA249),ESCALAS!$A$46:$B$49,2,0),"?"))</f>
        <v/>
      </c>
      <c r="BB249" s="22" t="str">
        <f>IF(DATOS_FORMS!BB249="","",IFERROR(VLOOKUP(TRIM(DATOS_FORMS!BB249),ESCALAS!$A$46:$B$49,2,0),"?"))</f>
        <v/>
      </c>
      <c r="BC249" s="22" t="str">
        <f>IF(DATOS_FORMS!BC249="","",IFERROR(VLOOKUP(TRIM(DATOS_FORMS!BC249),ESCALAS!$A$46:$B$49,2,0),"?"))</f>
        <v/>
      </c>
      <c r="BD249" s="22" t="str">
        <f>IF(DATOS_FORMS!BD249="","",IFERROR(VLOOKUP(TRIM(DATOS_FORMS!BD249),ESCALAS!$A$46:$B$49,2,0),"?"))</f>
        <v/>
      </c>
      <c r="BE249" s="22" t="str">
        <f>IF(DATOS_FORMS!BE249="","",IFERROR(VLOOKUP(TRIM(DATOS_FORMS!BE249),ESCALAS!$A$46:$B$49,2,0),"?"))</f>
        <v/>
      </c>
      <c r="BF249" s="22" t="str">
        <f>IF(DATOS_FORMS!BF249="","",IFERROR(VLOOKUP(TRIM(DATOS_FORMS!BF249),ESCALAS!$A$46:$B$49,2,0),"?"))</f>
        <v/>
      </c>
      <c r="BG249" s="22" t="str">
        <f>IF(DATOS_FORMS!BG249="","",IFERROR(VLOOKUP(TRIM(DATOS_FORMS!BG249),ESCALAS!$A$46:$B$49,2,0),"?"))</f>
        <v/>
      </c>
      <c r="BH249" s="22" t="str">
        <f>IF(DATOS_FORMS!BH249="","",IFERROR(VLOOKUP(TRIM(DATOS_FORMS!BH249),ESCALAS!$A$46:$B$49,2,0),"?"))</f>
        <v/>
      </c>
      <c r="BI249" s="22" t="str">
        <f>IF(DATOS_FORMS!BI249="","",IFERROR(VLOOKUP(TRIM(DATOS_FORMS!BI249),ESCALAS!$A$46:$B$49,2,0),"?"))</f>
        <v/>
      </c>
      <c r="BJ249" s="22" t="str">
        <f>IF(DATOS_FORMS!BJ249="","",IFERROR(VLOOKUP(TRIM(DATOS_FORMS!BJ249),ESCALAS!$A$46:$B$49,2,0),"?"))</f>
        <v/>
      </c>
    </row>
    <row r="250" spans="1:62" x14ac:dyDescent="0.25">
      <c r="A250" s="22" t="str">
        <f>IF(DATOS_FORMS!B250="","",ROW()-1)</f>
        <v/>
      </c>
      <c r="B250" s="22" t="str">
        <f>IF(DATOS_FORMS!B250="","",IFERROR(VALUE(TRIM(DATOS_FORMS!B250)),IFERROR(VALUE(LEFT(TRIM(DATOS_FORMS!B250),FIND(" ",TRIM(DATOS_FORMS!B250)&amp;" ")-1)),"?")))</f>
        <v/>
      </c>
      <c r="C250" s="22" t="str">
        <f>IF(DATOS_FORMS!C250="","",IFERROR(VLOOKUP(TRIM(DATOS_FORMS!C250),ESCALAS!$A$54:$B$55,2,0),"?"))</f>
        <v/>
      </c>
      <c r="D250" s="22" t="str">
        <f>IF(DATOS_FORMS!D250="","",IFERROR(VLOOKUP(TRIM(DATOS_FORMS!D250),ESCALAS!$A$67:$B$68,2,0),"?"))</f>
        <v/>
      </c>
      <c r="E250" s="23" t="str">
        <f>IF(DATOS_FORMS!E250="","",DATOS_FORMS!E250)</f>
        <v/>
      </c>
      <c r="F250" s="23" t="str">
        <f>IF(DATOS_FORMS!F250="","",DATOS_FORMS!F250)</f>
        <v/>
      </c>
      <c r="G250" s="22" t="str">
        <f>IF(DATOS_FORMS!G250="","",IFERROR(VLOOKUP(TRIM(DATOS_FORMS!G250),ESCALAS!$A$60:$B$62,2,0),"?"))</f>
        <v/>
      </c>
      <c r="H250" s="23" t="str">
        <f>IF(DATOS_FORMS!H250="","",DATOS_FORMS!H250)</f>
        <v/>
      </c>
      <c r="I250" s="22" t="str">
        <f>IF(DATOS_FORMS!I250="","",IFERROR(VLOOKUP(TRIM(DATOS_FORMS!I250),ESCALAS!$A$60:$B$62,2,0),"?"))</f>
        <v/>
      </c>
      <c r="J250" s="22" t="str">
        <f>IF(DATOS_FORMS!J250="","",IFERROR(VLOOKUP(TRIM(DATOS_FORMS!J250),ESCALAS!$A$73:$B$86,2,0),7))</f>
        <v/>
      </c>
      <c r="K250" s="22" t="str">
        <f>IF(DATOS_FORMS!K250="","",IFERROR(VLOOKUP(TRIM(DATOS_FORMS!K250),ESCALAS!$A$6:$B$12,2,0),"?"))</f>
        <v/>
      </c>
      <c r="L250" s="22" t="str">
        <f>IF(DATOS_FORMS!L250="","",IFERROR(VLOOKUP(TRIM(DATOS_FORMS!L250),ESCALAS!$A$6:$B$12,2,0),"?"))</f>
        <v/>
      </c>
      <c r="M250" s="22" t="str">
        <f>IF(DATOS_FORMS!M250="","",IFERROR(VLOOKUP(TRIM(DATOS_FORMS!M250),ESCALAS!$A$6:$B$12,2,0),"?"))</f>
        <v/>
      </c>
      <c r="N250" s="22" t="str">
        <f>IF(DATOS_FORMS!N250="","",IFERROR(VLOOKUP(TRIM(DATOS_FORMS!N250),ESCALAS!$A$6:$B$12,2,0),"?"))</f>
        <v/>
      </c>
      <c r="O250" s="22" t="str">
        <f>IF(DATOS_FORMS!O250="","",IFERROR(VLOOKUP(TRIM(DATOS_FORMS!O250),ESCALAS!$A$6:$B$12,2,0),"?"))</f>
        <v/>
      </c>
      <c r="P250" s="22" t="str">
        <f>IF(DATOS_FORMS!P250="","",IFERROR(VLOOKUP(TRIM(DATOS_FORMS!P250),ESCALAS!$A$6:$B$12,2,0),"?"))</f>
        <v/>
      </c>
      <c r="Q250" s="22" t="str">
        <f>IF(DATOS_FORMS!Q250="","",IFERROR(VLOOKUP(TRIM(DATOS_FORMS!Q250),ESCALAS!$A$6:$B$12,2,0),"?"))</f>
        <v/>
      </c>
      <c r="R250" s="22" t="str">
        <f>IF(DATOS_FORMS!R250="","",IFERROR(VLOOKUP(TRIM(DATOS_FORMS!R250),ESCALAS!$A$6:$B$12,2,0),"?"))</f>
        <v/>
      </c>
      <c r="S250" s="22" t="str">
        <f>IF(DATOS_FORMS!S250="","",IFERROR(VLOOKUP(TRIM(DATOS_FORMS!S250),ESCALAS!$A$6:$B$12,2,0),"?"))</f>
        <v/>
      </c>
      <c r="T250" s="22" t="str">
        <f>IF(DATOS_FORMS!T250="","",IFERROR(VLOOKUP(TRIM(DATOS_FORMS!T250),ESCALAS!$A$6:$B$12,2,0),"?"))</f>
        <v/>
      </c>
      <c r="U250" s="22" t="str">
        <f>IF(DATOS_FORMS!U250="","",IFERROR(VLOOKUP(TRIM(DATOS_FORMS!U250),ESCALAS!$A$17:$B$20,2,0),"?"))</f>
        <v/>
      </c>
      <c r="V250" s="22" t="str">
        <f>IF(DATOS_FORMS!V250="","",IFERROR(VLOOKUP(TRIM(DATOS_FORMS!V250),ESCALAS!$A$17:$B$20,2,0),"?"))</f>
        <v/>
      </c>
      <c r="W250" s="22" t="str">
        <f>IF(DATOS_FORMS!W250="","",IFERROR(VLOOKUP(TRIM(DATOS_FORMS!W250),ESCALAS!$A$17:$B$20,2,0),"?"))</f>
        <v/>
      </c>
      <c r="X250" s="22" t="str">
        <f>IF(DATOS_FORMS!X250="","",IFERROR(VLOOKUP(TRIM(DATOS_FORMS!X250),ESCALAS!$A$17:$B$20,2,0),"?"))</f>
        <v/>
      </c>
      <c r="Y250" s="22" t="str">
        <f>IF(DATOS_FORMS!Y250="","",IFERROR(VLOOKUP(TRIM(DATOS_FORMS!Y250),ESCALAS!$A$17:$B$20,2,0),"?"))</f>
        <v/>
      </c>
      <c r="Z250" s="22" t="str">
        <f>IF(DATOS_FORMS!Z250="","",IFERROR(VLOOKUP(TRIM(DATOS_FORMS!Z250),ESCALAS!$A$17:$B$20,2,0),"?"))</f>
        <v/>
      </c>
      <c r="AA250" s="22" t="str">
        <f>IF(DATOS_FORMS!AA250="","",IFERROR(VLOOKUP(TRIM(DATOS_FORMS!AA250),ESCALAS!$A$17:$B$20,2,0),"?"))</f>
        <v/>
      </c>
      <c r="AB250" s="22" t="str">
        <f>IF(DATOS_FORMS!AB250="","",IFERROR(VLOOKUP(TRIM(DATOS_FORMS!AB250),ESCALAS!$A$17:$B$20,2,0),"?"))</f>
        <v/>
      </c>
      <c r="AC250" s="22" t="str">
        <f>IF(DATOS_FORMS!AC250="","",IFERROR(VLOOKUP(TRIM(DATOS_FORMS!AC250),ESCALAS!$A$25:$B$30,2,0),"?"))</f>
        <v/>
      </c>
      <c r="AD250" s="22" t="str">
        <f>IF(DATOS_FORMS!AD250="","",IFERROR(VLOOKUP(TRIM(DATOS_FORMS!AD250),ESCALAS!$A$25:$B$30,2,0),"?"))</f>
        <v/>
      </c>
      <c r="AE250" s="22" t="str">
        <f>IF(DATOS_FORMS!AE250="","",IFERROR(VLOOKUP(TRIM(DATOS_FORMS!AE250),ESCALAS!$A$25:$B$30,2,0),"?"))</f>
        <v/>
      </c>
      <c r="AF250" s="22" t="str">
        <f>IF(DATOS_FORMS!AF250="","",IFERROR(VLOOKUP(TRIM(DATOS_FORMS!AF250),ESCALAS!$A$25:$B$30,2,0),"?"))</f>
        <v/>
      </c>
      <c r="AG250" s="22" t="str">
        <f>IF(DATOS_FORMS!AG250="","",IFERROR(VLOOKUP(TRIM(DATOS_FORMS!AG250),ESCALAS!$A$25:$B$30,2,0),"?"))</f>
        <v/>
      </c>
      <c r="AH250" s="22" t="str">
        <f>IF(DATOS_FORMS!AH250="","",IFERROR(VLOOKUP(TRIM(DATOS_FORMS!AH250),ESCALAS!$A$25:$B$30,2,0),"?"))</f>
        <v/>
      </c>
      <c r="AI250" s="22" t="str">
        <f>IF(DATOS_FORMS!AI250="","",IFERROR(VLOOKUP(TRIM(DATOS_FORMS!AI250),ESCALAS!$A$25:$B$30,2,0),"?"))</f>
        <v/>
      </c>
      <c r="AJ250" s="22" t="str">
        <f>IF(DATOS_FORMS!AJ250="","",IFERROR(VLOOKUP(TRIM(DATOS_FORMS!AJ250),ESCALAS!$A$25:$B$30,2,0),"?"))</f>
        <v/>
      </c>
      <c r="AK250" s="22" t="str">
        <f>IF(DATOS_FORMS!AK250="","",IFERROR(VLOOKUP(TRIM(DATOS_FORMS!AK250),ESCALAS!$A$25:$B$30,2,0),"?"))</f>
        <v/>
      </c>
      <c r="AL250" s="22" t="str">
        <f>IF(DATOS_FORMS!AL250="","",IFERROR(VLOOKUP(TRIM(DATOS_FORMS!AL250),ESCALAS!$A$25:$B$30,2,0),"?"))</f>
        <v/>
      </c>
      <c r="AM250" s="22" t="str">
        <f>IF(DATOS_FORMS!AM250="","",IFERROR(VLOOKUP(TRIM(DATOS_FORMS!AM250),ESCALAS!$A$35:$B$41,2,0),"?"))</f>
        <v/>
      </c>
      <c r="AN250" s="22" t="str">
        <f>IF(DATOS_FORMS!AN250="","",IFERROR(VLOOKUP(TRIM(DATOS_FORMS!AN250),ESCALAS!$A$35:$B$41,2,0),"?"))</f>
        <v/>
      </c>
      <c r="AO250" s="22" t="str">
        <f>IF(DATOS_FORMS!AO250="","",IFERROR(VLOOKUP(TRIM(DATOS_FORMS!AO250),ESCALAS!$A$35:$B$41,2,0),"?"))</f>
        <v/>
      </c>
      <c r="AP250" s="22" t="str">
        <f>IF(DATOS_FORMS!AP250="","",IFERROR(VLOOKUP(TRIM(DATOS_FORMS!AP250),ESCALAS!$A$35:$B$41,2,0),"?"))</f>
        <v/>
      </c>
      <c r="AQ250" s="22" t="str">
        <f>IF(DATOS_FORMS!AQ250="","",IFERROR(VLOOKUP(TRIM(DATOS_FORMS!AQ250),ESCALAS!$A$35:$B$41,2,0),"?"))</f>
        <v/>
      </c>
      <c r="AR250" s="22" t="str">
        <f>IF(DATOS_FORMS!AR250="","",IFERROR(VLOOKUP(TRIM(DATOS_FORMS!AR250),ESCALAS!$A$35:$B$41,2,0),"?"))</f>
        <v/>
      </c>
      <c r="AS250" s="22" t="str">
        <f>IF(DATOS_FORMS!AS250="","",IFERROR(VLOOKUP(TRIM(DATOS_FORMS!AS250),ESCALAS!$A$35:$B$41,2,0),"?"))</f>
        <v/>
      </c>
      <c r="AT250" s="22" t="str">
        <f>IF(DATOS_FORMS!AT250="","",IFERROR(VLOOKUP(TRIM(DATOS_FORMS!AT250),ESCALAS!$A$35:$B$41,2,0),"?"))</f>
        <v/>
      </c>
      <c r="AU250" s="22" t="str">
        <f>IF(DATOS_FORMS!AU250="","",IFERROR(VLOOKUP(TRIM(DATOS_FORMS!AU250),ESCALAS!$A$35:$B$41,2,0),"?"))</f>
        <v/>
      </c>
      <c r="AV250" s="22" t="str">
        <f>IF(DATOS_FORMS!AV250="","",IFERROR(VLOOKUP(TRIM(DATOS_FORMS!AV250),ESCALAS!$A$46:$B$49,2,0),"?"))</f>
        <v/>
      </c>
      <c r="AW250" s="22" t="str">
        <f>IF(DATOS_FORMS!AW250="","",IFERROR(VLOOKUP(TRIM(DATOS_FORMS!AW250),ESCALAS!$A$46:$B$49,2,0),"?"))</f>
        <v/>
      </c>
      <c r="AX250" s="22" t="str">
        <f>IF(DATOS_FORMS!AX250="","",IFERROR(VLOOKUP(TRIM(DATOS_FORMS!AX250),ESCALAS!$A$46:$B$49,2,0),"?"))</f>
        <v/>
      </c>
      <c r="AY250" s="22" t="str">
        <f>IF(DATOS_FORMS!AY250="","",IFERROR(VLOOKUP(TRIM(DATOS_FORMS!AY250),ESCALAS!$A$46:$B$49,2,0),"?"))</f>
        <v/>
      </c>
      <c r="AZ250" s="22" t="str">
        <f>IF(DATOS_FORMS!AZ250="","",IFERROR(VLOOKUP(TRIM(DATOS_FORMS!AZ250),ESCALAS!$A$46:$B$49,2,0),"?"))</f>
        <v/>
      </c>
      <c r="BA250" s="22" t="str">
        <f>IF(DATOS_FORMS!BA250="","",IFERROR(VLOOKUP(TRIM(DATOS_FORMS!BA250),ESCALAS!$A$46:$B$49,2,0),"?"))</f>
        <v/>
      </c>
      <c r="BB250" s="22" t="str">
        <f>IF(DATOS_FORMS!BB250="","",IFERROR(VLOOKUP(TRIM(DATOS_FORMS!BB250),ESCALAS!$A$46:$B$49,2,0),"?"))</f>
        <v/>
      </c>
      <c r="BC250" s="22" t="str">
        <f>IF(DATOS_FORMS!BC250="","",IFERROR(VLOOKUP(TRIM(DATOS_FORMS!BC250),ESCALAS!$A$46:$B$49,2,0),"?"))</f>
        <v/>
      </c>
      <c r="BD250" s="22" t="str">
        <f>IF(DATOS_FORMS!BD250="","",IFERROR(VLOOKUP(TRIM(DATOS_FORMS!BD250),ESCALAS!$A$46:$B$49,2,0),"?"))</f>
        <v/>
      </c>
      <c r="BE250" s="22" t="str">
        <f>IF(DATOS_FORMS!BE250="","",IFERROR(VLOOKUP(TRIM(DATOS_FORMS!BE250),ESCALAS!$A$46:$B$49,2,0),"?"))</f>
        <v/>
      </c>
      <c r="BF250" s="22" t="str">
        <f>IF(DATOS_FORMS!BF250="","",IFERROR(VLOOKUP(TRIM(DATOS_FORMS!BF250),ESCALAS!$A$46:$B$49,2,0),"?"))</f>
        <v/>
      </c>
      <c r="BG250" s="22" t="str">
        <f>IF(DATOS_FORMS!BG250="","",IFERROR(VLOOKUP(TRIM(DATOS_FORMS!BG250),ESCALAS!$A$46:$B$49,2,0),"?"))</f>
        <v/>
      </c>
      <c r="BH250" s="22" t="str">
        <f>IF(DATOS_FORMS!BH250="","",IFERROR(VLOOKUP(TRIM(DATOS_FORMS!BH250),ESCALAS!$A$46:$B$49,2,0),"?"))</f>
        <v/>
      </c>
      <c r="BI250" s="22" t="str">
        <f>IF(DATOS_FORMS!BI250="","",IFERROR(VLOOKUP(TRIM(DATOS_FORMS!BI250),ESCALAS!$A$46:$B$49,2,0),"?"))</f>
        <v/>
      </c>
      <c r="BJ250" s="22" t="str">
        <f>IF(DATOS_FORMS!BJ250="","",IFERROR(VLOOKUP(TRIM(DATOS_FORMS!BJ250),ESCALAS!$A$46:$B$49,2,0),"?"))</f>
        <v/>
      </c>
    </row>
    <row r="251" spans="1:62" x14ac:dyDescent="0.25">
      <c r="A251" s="22" t="str">
        <f>IF(DATOS_FORMS!B251="","",ROW()-1)</f>
        <v/>
      </c>
      <c r="B251" s="22" t="str">
        <f>IF(DATOS_FORMS!B251="","",IFERROR(VALUE(TRIM(DATOS_FORMS!B251)),IFERROR(VALUE(LEFT(TRIM(DATOS_FORMS!B251),FIND(" ",TRIM(DATOS_FORMS!B251)&amp;" ")-1)),"?")))</f>
        <v/>
      </c>
      <c r="C251" s="22" t="str">
        <f>IF(DATOS_FORMS!C251="","",IFERROR(VLOOKUP(TRIM(DATOS_FORMS!C251),ESCALAS!$A$54:$B$55,2,0),"?"))</f>
        <v/>
      </c>
      <c r="D251" s="22" t="str">
        <f>IF(DATOS_FORMS!D251="","",IFERROR(VLOOKUP(TRIM(DATOS_FORMS!D251),ESCALAS!$A$67:$B$68,2,0),"?"))</f>
        <v/>
      </c>
      <c r="E251" s="23" t="str">
        <f>IF(DATOS_FORMS!E251="","",DATOS_FORMS!E251)</f>
        <v/>
      </c>
      <c r="F251" s="23" t="str">
        <f>IF(DATOS_FORMS!F251="","",DATOS_FORMS!F251)</f>
        <v/>
      </c>
      <c r="G251" s="22" t="str">
        <f>IF(DATOS_FORMS!G251="","",IFERROR(VLOOKUP(TRIM(DATOS_FORMS!G251),ESCALAS!$A$60:$B$62,2,0),"?"))</f>
        <v/>
      </c>
      <c r="H251" s="23" t="str">
        <f>IF(DATOS_FORMS!H251="","",DATOS_FORMS!H251)</f>
        <v/>
      </c>
      <c r="I251" s="22" t="str">
        <f>IF(DATOS_FORMS!I251="","",IFERROR(VLOOKUP(TRIM(DATOS_FORMS!I251),ESCALAS!$A$60:$B$62,2,0),"?"))</f>
        <v/>
      </c>
      <c r="J251" s="22" t="str">
        <f>IF(DATOS_FORMS!J251="","",IFERROR(VLOOKUP(TRIM(DATOS_FORMS!J251),ESCALAS!$A$73:$B$86,2,0),7))</f>
        <v/>
      </c>
      <c r="K251" s="22" t="str">
        <f>IF(DATOS_FORMS!K251="","",IFERROR(VLOOKUP(TRIM(DATOS_FORMS!K251),ESCALAS!$A$6:$B$12,2,0),"?"))</f>
        <v/>
      </c>
      <c r="L251" s="22" t="str">
        <f>IF(DATOS_FORMS!L251="","",IFERROR(VLOOKUP(TRIM(DATOS_FORMS!L251),ESCALAS!$A$6:$B$12,2,0),"?"))</f>
        <v/>
      </c>
      <c r="M251" s="22" t="str">
        <f>IF(DATOS_FORMS!M251="","",IFERROR(VLOOKUP(TRIM(DATOS_FORMS!M251),ESCALAS!$A$6:$B$12,2,0),"?"))</f>
        <v/>
      </c>
      <c r="N251" s="22" t="str">
        <f>IF(DATOS_FORMS!N251="","",IFERROR(VLOOKUP(TRIM(DATOS_FORMS!N251),ESCALAS!$A$6:$B$12,2,0),"?"))</f>
        <v/>
      </c>
      <c r="O251" s="22" t="str">
        <f>IF(DATOS_FORMS!O251="","",IFERROR(VLOOKUP(TRIM(DATOS_FORMS!O251),ESCALAS!$A$6:$B$12,2,0),"?"))</f>
        <v/>
      </c>
      <c r="P251" s="22" t="str">
        <f>IF(DATOS_FORMS!P251="","",IFERROR(VLOOKUP(TRIM(DATOS_FORMS!P251),ESCALAS!$A$6:$B$12,2,0),"?"))</f>
        <v/>
      </c>
      <c r="Q251" s="22" t="str">
        <f>IF(DATOS_FORMS!Q251="","",IFERROR(VLOOKUP(TRIM(DATOS_FORMS!Q251),ESCALAS!$A$6:$B$12,2,0),"?"))</f>
        <v/>
      </c>
      <c r="R251" s="22" t="str">
        <f>IF(DATOS_FORMS!R251="","",IFERROR(VLOOKUP(TRIM(DATOS_FORMS!R251),ESCALAS!$A$6:$B$12,2,0),"?"))</f>
        <v/>
      </c>
      <c r="S251" s="22" t="str">
        <f>IF(DATOS_FORMS!S251="","",IFERROR(VLOOKUP(TRIM(DATOS_FORMS!S251),ESCALAS!$A$6:$B$12,2,0),"?"))</f>
        <v/>
      </c>
      <c r="T251" s="22" t="str">
        <f>IF(DATOS_FORMS!T251="","",IFERROR(VLOOKUP(TRIM(DATOS_FORMS!T251),ESCALAS!$A$6:$B$12,2,0),"?"))</f>
        <v/>
      </c>
      <c r="U251" s="22" t="str">
        <f>IF(DATOS_FORMS!U251="","",IFERROR(VLOOKUP(TRIM(DATOS_FORMS!U251),ESCALAS!$A$17:$B$20,2,0),"?"))</f>
        <v/>
      </c>
      <c r="V251" s="22" t="str">
        <f>IF(DATOS_FORMS!V251="","",IFERROR(VLOOKUP(TRIM(DATOS_FORMS!V251),ESCALAS!$A$17:$B$20,2,0),"?"))</f>
        <v/>
      </c>
      <c r="W251" s="22" t="str">
        <f>IF(DATOS_FORMS!W251="","",IFERROR(VLOOKUP(TRIM(DATOS_FORMS!W251),ESCALAS!$A$17:$B$20,2,0),"?"))</f>
        <v/>
      </c>
      <c r="X251" s="22" t="str">
        <f>IF(DATOS_FORMS!X251="","",IFERROR(VLOOKUP(TRIM(DATOS_FORMS!X251),ESCALAS!$A$17:$B$20,2,0),"?"))</f>
        <v/>
      </c>
      <c r="Y251" s="22" t="str">
        <f>IF(DATOS_FORMS!Y251="","",IFERROR(VLOOKUP(TRIM(DATOS_FORMS!Y251),ESCALAS!$A$17:$B$20,2,0),"?"))</f>
        <v/>
      </c>
      <c r="Z251" s="22" t="str">
        <f>IF(DATOS_FORMS!Z251="","",IFERROR(VLOOKUP(TRIM(DATOS_FORMS!Z251),ESCALAS!$A$17:$B$20,2,0),"?"))</f>
        <v/>
      </c>
      <c r="AA251" s="22" t="str">
        <f>IF(DATOS_FORMS!AA251="","",IFERROR(VLOOKUP(TRIM(DATOS_FORMS!AA251),ESCALAS!$A$17:$B$20,2,0),"?"))</f>
        <v/>
      </c>
      <c r="AB251" s="22" t="str">
        <f>IF(DATOS_FORMS!AB251="","",IFERROR(VLOOKUP(TRIM(DATOS_FORMS!AB251),ESCALAS!$A$17:$B$20,2,0),"?"))</f>
        <v/>
      </c>
      <c r="AC251" s="22" t="str">
        <f>IF(DATOS_FORMS!AC251="","",IFERROR(VLOOKUP(TRIM(DATOS_FORMS!AC251),ESCALAS!$A$25:$B$30,2,0),"?"))</f>
        <v/>
      </c>
      <c r="AD251" s="22" t="str">
        <f>IF(DATOS_FORMS!AD251="","",IFERROR(VLOOKUP(TRIM(DATOS_FORMS!AD251),ESCALAS!$A$25:$B$30,2,0),"?"))</f>
        <v/>
      </c>
      <c r="AE251" s="22" t="str">
        <f>IF(DATOS_FORMS!AE251="","",IFERROR(VLOOKUP(TRIM(DATOS_FORMS!AE251),ESCALAS!$A$25:$B$30,2,0),"?"))</f>
        <v/>
      </c>
      <c r="AF251" s="22" t="str">
        <f>IF(DATOS_FORMS!AF251="","",IFERROR(VLOOKUP(TRIM(DATOS_FORMS!AF251),ESCALAS!$A$25:$B$30,2,0),"?"))</f>
        <v/>
      </c>
      <c r="AG251" s="22" t="str">
        <f>IF(DATOS_FORMS!AG251="","",IFERROR(VLOOKUP(TRIM(DATOS_FORMS!AG251),ESCALAS!$A$25:$B$30,2,0),"?"))</f>
        <v/>
      </c>
      <c r="AH251" s="22" t="str">
        <f>IF(DATOS_FORMS!AH251="","",IFERROR(VLOOKUP(TRIM(DATOS_FORMS!AH251),ESCALAS!$A$25:$B$30,2,0),"?"))</f>
        <v/>
      </c>
      <c r="AI251" s="22" t="str">
        <f>IF(DATOS_FORMS!AI251="","",IFERROR(VLOOKUP(TRIM(DATOS_FORMS!AI251),ESCALAS!$A$25:$B$30,2,0),"?"))</f>
        <v/>
      </c>
      <c r="AJ251" s="22" t="str">
        <f>IF(DATOS_FORMS!AJ251="","",IFERROR(VLOOKUP(TRIM(DATOS_FORMS!AJ251),ESCALAS!$A$25:$B$30,2,0),"?"))</f>
        <v/>
      </c>
      <c r="AK251" s="22" t="str">
        <f>IF(DATOS_FORMS!AK251="","",IFERROR(VLOOKUP(TRIM(DATOS_FORMS!AK251),ESCALAS!$A$25:$B$30,2,0),"?"))</f>
        <v/>
      </c>
      <c r="AL251" s="22" t="str">
        <f>IF(DATOS_FORMS!AL251="","",IFERROR(VLOOKUP(TRIM(DATOS_FORMS!AL251),ESCALAS!$A$25:$B$30,2,0),"?"))</f>
        <v/>
      </c>
      <c r="AM251" s="22" t="str">
        <f>IF(DATOS_FORMS!AM251="","",IFERROR(VLOOKUP(TRIM(DATOS_FORMS!AM251),ESCALAS!$A$35:$B$41,2,0),"?"))</f>
        <v/>
      </c>
      <c r="AN251" s="22" t="str">
        <f>IF(DATOS_FORMS!AN251="","",IFERROR(VLOOKUP(TRIM(DATOS_FORMS!AN251),ESCALAS!$A$35:$B$41,2,0),"?"))</f>
        <v/>
      </c>
      <c r="AO251" s="22" t="str">
        <f>IF(DATOS_FORMS!AO251="","",IFERROR(VLOOKUP(TRIM(DATOS_FORMS!AO251),ESCALAS!$A$35:$B$41,2,0),"?"))</f>
        <v/>
      </c>
      <c r="AP251" s="22" t="str">
        <f>IF(DATOS_FORMS!AP251="","",IFERROR(VLOOKUP(TRIM(DATOS_FORMS!AP251),ESCALAS!$A$35:$B$41,2,0),"?"))</f>
        <v/>
      </c>
      <c r="AQ251" s="22" t="str">
        <f>IF(DATOS_FORMS!AQ251="","",IFERROR(VLOOKUP(TRIM(DATOS_FORMS!AQ251),ESCALAS!$A$35:$B$41,2,0),"?"))</f>
        <v/>
      </c>
      <c r="AR251" s="22" t="str">
        <f>IF(DATOS_FORMS!AR251="","",IFERROR(VLOOKUP(TRIM(DATOS_FORMS!AR251),ESCALAS!$A$35:$B$41,2,0),"?"))</f>
        <v/>
      </c>
      <c r="AS251" s="22" t="str">
        <f>IF(DATOS_FORMS!AS251="","",IFERROR(VLOOKUP(TRIM(DATOS_FORMS!AS251),ESCALAS!$A$35:$B$41,2,0),"?"))</f>
        <v/>
      </c>
      <c r="AT251" s="22" t="str">
        <f>IF(DATOS_FORMS!AT251="","",IFERROR(VLOOKUP(TRIM(DATOS_FORMS!AT251),ESCALAS!$A$35:$B$41,2,0),"?"))</f>
        <v/>
      </c>
      <c r="AU251" s="22" t="str">
        <f>IF(DATOS_FORMS!AU251="","",IFERROR(VLOOKUP(TRIM(DATOS_FORMS!AU251),ESCALAS!$A$35:$B$41,2,0),"?"))</f>
        <v/>
      </c>
      <c r="AV251" s="22" t="str">
        <f>IF(DATOS_FORMS!AV251="","",IFERROR(VLOOKUP(TRIM(DATOS_FORMS!AV251),ESCALAS!$A$46:$B$49,2,0),"?"))</f>
        <v/>
      </c>
      <c r="AW251" s="22" t="str">
        <f>IF(DATOS_FORMS!AW251="","",IFERROR(VLOOKUP(TRIM(DATOS_FORMS!AW251),ESCALAS!$A$46:$B$49,2,0),"?"))</f>
        <v/>
      </c>
      <c r="AX251" s="22" t="str">
        <f>IF(DATOS_FORMS!AX251="","",IFERROR(VLOOKUP(TRIM(DATOS_FORMS!AX251),ESCALAS!$A$46:$B$49,2,0),"?"))</f>
        <v/>
      </c>
      <c r="AY251" s="22" t="str">
        <f>IF(DATOS_FORMS!AY251="","",IFERROR(VLOOKUP(TRIM(DATOS_FORMS!AY251),ESCALAS!$A$46:$B$49,2,0),"?"))</f>
        <v/>
      </c>
      <c r="AZ251" s="22" t="str">
        <f>IF(DATOS_FORMS!AZ251="","",IFERROR(VLOOKUP(TRIM(DATOS_FORMS!AZ251),ESCALAS!$A$46:$B$49,2,0),"?"))</f>
        <v/>
      </c>
      <c r="BA251" s="22" t="str">
        <f>IF(DATOS_FORMS!BA251="","",IFERROR(VLOOKUP(TRIM(DATOS_FORMS!BA251),ESCALAS!$A$46:$B$49,2,0),"?"))</f>
        <v/>
      </c>
      <c r="BB251" s="22" t="str">
        <f>IF(DATOS_FORMS!BB251="","",IFERROR(VLOOKUP(TRIM(DATOS_FORMS!BB251),ESCALAS!$A$46:$B$49,2,0),"?"))</f>
        <v/>
      </c>
      <c r="BC251" s="22" t="str">
        <f>IF(DATOS_FORMS!BC251="","",IFERROR(VLOOKUP(TRIM(DATOS_FORMS!BC251),ESCALAS!$A$46:$B$49,2,0),"?"))</f>
        <v/>
      </c>
      <c r="BD251" s="22" t="str">
        <f>IF(DATOS_FORMS!BD251="","",IFERROR(VLOOKUP(TRIM(DATOS_FORMS!BD251),ESCALAS!$A$46:$B$49,2,0),"?"))</f>
        <v/>
      </c>
      <c r="BE251" s="22" t="str">
        <f>IF(DATOS_FORMS!BE251="","",IFERROR(VLOOKUP(TRIM(DATOS_FORMS!BE251),ESCALAS!$A$46:$B$49,2,0),"?"))</f>
        <v/>
      </c>
      <c r="BF251" s="22" t="str">
        <f>IF(DATOS_FORMS!BF251="","",IFERROR(VLOOKUP(TRIM(DATOS_FORMS!BF251),ESCALAS!$A$46:$B$49,2,0),"?"))</f>
        <v/>
      </c>
      <c r="BG251" s="22" t="str">
        <f>IF(DATOS_FORMS!BG251="","",IFERROR(VLOOKUP(TRIM(DATOS_FORMS!BG251),ESCALAS!$A$46:$B$49,2,0),"?"))</f>
        <v/>
      </c>
      <c r="BH251" s="22" t="str">
        <f>IF(DATOS_FORMS!BH251="","",IFERROR(VLOOKUP(TRIM(DATOS_FORMS!BH251),ESCALAS!$A$46:$B$49,2,0),"?"))</f>
        <v/>
      </c>
      <c r="BI251" s="22" t="str">
        <f>IF(DATOS_FORMS!BI251="","",IFERROR(VLOOKUP(TRIM(DATOS_FORMS!BI251),ESCALAS!$A$46:$B$49,2,0),"?"))</f>
        <v/>
      </c>
      <c r="BJ251" s="22" t="str">
        <f>IF(DATOS_FORMS!BJ251="","",IFERROR(VLOOKUP(TRIM(DATOS_FORMS!BJ251),ESCALAS!$A$46:$B$49,2,0),"?"))</f>
        <v/>
      </c>
    </row>
    <row r="252" spans="1:62" x14ac:dyDescent="0.25">
      <c r="A252" s="22" t="str">
        <f>IF(DATOS_FORMS!B252="","",ROW()-1)</f>
        <v/>
      </c>
      <c r="B252" s="22" t="str">
        <f>IF(DATOS_FORMS!B252="","",IFERROR(VALUE(TRIM(DATOS_FORMS!B252)),IFERROR(VALUE(LEFT(TRIM(DATOS_FORMS!B252),FIND(" ",TRIM(DATOS_FORMS!B252)&amp;" ")-1)),"?")))</f>
        <v/>
      </c>
      <c r="C252" s="22" t="str">
        <f>IF(DATOS_FORMS!C252="","",IFERROR(VLOOKUP(TRIM(DATOS_FORMS!C252),ESCALAS!$A$54:$B$55,2,0),"?"))</f>
        <v/>
      </c>
      <c r="D252" s="22" t="str">
        <f>IF(DATOS_FORMS!D252="","",IFERROR(VLOOKUP(TRIM(DATOS_FORMS!D252),ESCALAS!$A$67:$B$68,2,0),"?"))</f>
        <v/>
      </c>
      <c r="E252" s="23" t="str">
        <f>IF(DATOS_FORMS!E252="","",DATOS_FORMS!E252)</f>
        <v/>
      </c>
      <c r="F252" s="23" t="str">
        <f>IF(DATOS_FORMS!F252="","",DATOS_FORMS!F252)</f>
        <v/>
      </c>
      <c r="G252" s="22" t="str">
        <f>IF(DATOS_FORMS!G252="","",IFERROR(VLOOKUP(TRIM(DATOS_FORMS!G252),ESCALAS!$A$60:$B$62,2,0),"?"))</f>
        <v/>
      </c>
      <c r="H252" s="23" t="str">
        <f>IF(DATOS_FORMS!H252="","",DATOS_FORMS!H252)</f>
        <v/>
      </c>
      <c r="I252" s="22" t="str">
        <f>IF(DATOS_FORMS!I252="","",IFERROR(VLOOKUP(TRIM(DATOS_FORMS!I252),ESCALAS!$A$60:$B$62,2,0),"?"))</f>
        <v/>
      </c>
      <c r="J252" s="22" t="str">
        <f>IF(DATOS_FORMS!J252="","",IFERROR(VLOOKUP(TRIM(DATOS_FORMS!J252),ESCALAS!$A$73:$B$86,2,0),7))</f>
        <v/>
      </c>
      <c r="K252" s="22" t="str">
        <f>IF(DATOS_FORMS!K252="","",IFERROR(VLOOKUP(TRIM(DATOS_FORMS!K252),ESCALAS!$A$6:$B$12,2,0),"?"))</f>
        <v/>
      </c>
      <c r="L252" s="22" t="str">
        <f>IF(DATOS_FORMS!L252="","",IFERROR(VLOOKUP(TRIM(DATOS_FORMS!L252),ESCALAS!$A$6:$B$12,2,0),"?"))</f>
        <v/>
      </c>
      <c r="M252" s="22" t="str">
        <f>IF(DATOS_FORMS!M252="","",IFERROR(VLOOKUP(TRIM(DATOS_FORMS!M252),ESCALAS!$A$6:$B$12,2,0),"?"))</f>
        <v/>
      </c>
      <c r="N252" s="22" t="str">
        <f>IF(DATOS_FORMS!N252="","",IFERROR(VLOOKUP(TRIM(DATOS_FORMS!N252),ESCALAS!$A$6:$B$12,2,0),"?"))</f>
        <v/>
      </c>
      <c r="O252" s="22" t="str">
        <f>IF(DATOS_FORMS!O252="","",IFERROR(VLOOKUP(TRIM(DATOS_FORMS!O252),ESCALAS!$A$6:$B$12,2,0),"?"))</f>
        <v/>
      </c>
      <c r="P252" s="22" t="str">
        <f>IF(DATOS_FORMS!P252="","",IFERROR(VLOOKUP(TRIM(DATOS_FORMS!P252),ESCALAS!$A$6:$B$12,2,0),"?"))</f>
        <v/>
      </c>
      <c r="Q252" s="22" t="str">
        <f>IF(DATOS_FORMS!Q252="","",IFERROR(VLOOKUP(TRIM(DATOS_FORMS!Q252),ESCALAS!$A$6:$B$12,2,0),"?"))</f>
        <v/>
      </c>
      <c r="R252" s="22" t="str">
        <f>IF(DATOS_FORMS!R252="","",IFERROR(VLOOKUP(TRIM(DATOS_FORMS!R252),ESCALAS!$A$6:$B$12,2,0),"?"))</f>
        <v/>
      </c>
      <c r="S252" s="22" t="str">
        <f>IF(DATOS_FORMS!S252="","",IFERROR(VLOOKUP(TRIM(DATOS_FORMS!S252),ESCALAS!$A$6:$B$12,2,0),"?"))</f>
        <v/>
      </c>
      <c r="T252" s="22" t="str">
        <f>IF(DATOS_FORMS!T252="","",IFERROR(VLOOKUP(TRIM(DATOS_FORMS!T252),ESCALAS!$A$6:$B$12,2,0),"?"))</f>
        <v/>
      </c>
      <c r="U252" s="22" t="str">
        <f>IF(DATOS_FORMS!U252="","",IFERROR(VLOOKUP(TRIM(DATOS_FORMS!U252),ESCALAS!$A$17:$B$20,2,0),"?"))</f>
        <v/>
      </c>
      <c r="V252" s="22" t="str">
        <f>IF(DATOS_FORMS!V252="","",IFERROR(VLOOKUP(TRIM(DATOS_FORMS!V252),ESCALAS!$A$17:$B$20,2,0),"?"))</f>
        <v/>
      </c>
      <c r="W252" s="22" t="str">
        <f>IF(DATOS_FORMS!W252="","",IFERROR(VLOOKUP(TRIM(DATOS_FORMS!W252),ESCALAS!$A$17:$B$20,2,0),"?"))</f>
        <v/>
      </c>
      <c r="X252" s="22" t="str">
        <f>IF(DATOS_FORMS!X252="","",IFERROR(VLOOKUP(TRIM(DATOS_FORMS!X252),ESCALAS!$A$17:$B$20,2,0),"?"))</f>
        <v/>
      </c>
      <c r="Y252" s="22" t="str">
        <f>IF(DATOS_FORMS!Y252="","",IFERROR(VLOOKUP(TRIM(DATOS_FORMS!Y252),ESCALAS!$A$17:$B$20,2,0),"?"))</f>
        <v/>
      </c>
      <c r="Z252" s="22" t="str">
        <f>IF(DATOS_FORMS!Z252="","",IFERROR(VLOOKUP(TRIM(DATOS_FORMS!Z252),ESCALAS!$A$17:$B$20,2,0),"?"))</f>
        <v/>
      </c>
      <c r="AA252" s="22" t="str">
        <f>IF(DATOS_FORMS!AA252="","",IFERROR(VLOOKUP(TRIM(DATOS_FORMS!AA252),ESCALAS!$A$17:$B$20,2,0),"?"))</f>
        <v/>
      </c>
      <c r="AB252" s="22" t="str">
        <f>IF(DATOS_FORMS!AB252="","",IFERROR(VLOOKUP(TRIM(DATOS_FORMS!AB252),ESCALAS!$A$17:$B$20,2,0),"?"))</f>
        <v/>
      </c>
      <c r="AC252" s="22" t="str">
        <f>IF(DATOS_FORMS!AC252="","",IFERROR(VLOOKUP(TRIM(DATOS_FORMS!AC252),ESCALAS!$A$25:$B$30,2,0),"?"))</f>
        <v/>
      </c>
      <c r="AD252" s="22" t="str">
        <f>IF(DATOS_FORMS!AD252="","",IFERROR(VLOOKUP(TRIM(DATOS_FORMS!AD252),ESCALAS!$A$25:$B$30,2,0),"?"))</f>
        <v/>
      </c>
      <c r="AE252" s="22" t="str">
        <f>IF(DATOS_FORMS!AE252="","",IFERROR(VLOOKUP(TRIM(DATOS_FORMS!AE252),ESCALAS!$A$25:$B$30,2,0),"?"))</f>
        <v/>
      </c>
      <c r="AF252" s="22" t="str">
        <f>IF(DATOS_FORMS!AF252="","",IFERROR(VLOOKUP(TRIM(DATOS_FORMS!AF252),ESCALAS!$A$25:$B$30,2,0),"?"))</f>
        <v/>
      </c>
      <c r="AG252" s="22" t="str">
        <f>IF(DATOS_FORMS!AG252="","",IFERROR(VLOOKUP(TRIM(DATOS_FORMS!AG252),ESCALAS!$A$25:$B$30,2,0),"?"))</f>
        <v/>
      </c>
      <c r="AH252" s="22" t="str">
        <f>IF(DATOS_FORMS!AH252="","",IFERROR(VLOOKUP(TRIM(DATOS_FORMS!AH252),ESCALAS!$A$25:$B$30,2,0),"?"))</f>
        <v/>
      </c>
      <c r="AI252" s="22" t="str">
        <f>IF(DATOS_FORMS!AI252="","",IFERROR(VLOOKUP(TRIM(DATOS_FORMS!AI252),ESCALAS!$A$25:$B$30,2,0),"?"))</f>
        <v/>
      </c>
      <c r="AJ252" s="22" t="str">
        <f>IF(DATOS_FORMS!AJ252="","",IFERROR(VLOOKUP(TRIM(DATOS_FORMS!AJ252),ESCALAS!$A$25:$B$30,2,0),"?"))</f>
        <v/>
      </c>
      <c r="AK252" s="22" t="str">
        <f>IF(DATOS_FORMS!AK252="","",IFERROR(VLOOKUP(TRIM(DATOS_FORMS!AK252),ESCALAS!$A$25:$B$30,2,0),"?"))</f>
        <v/>
      </c>
      <c r="AL252" s="22" t="str">
        <f>IF(DATOS_FORMS!AL252="","",IFERROR(VLOOKUP(TRIM(DATOS_FORMS!AL252),ESCALAS!$A$25:$B$30,2,0),"?"))</f>
        <v/>
      </c>
      <c r="AM252" s="22" t="str">
        <f>IF(DATOS_FORMS!AM252="","",IFERROR(VLOOKUP(TRIM(DATOS_FORMS!AM252),ESCALAS!$A$35:$B$41,2,0),"?"))</f>
        <v/>
      </c>
      <c r="AN252" s="22" t="str">
        <f>IF(DATOS_FORMS!AN252="","",IFERROR(VLOOKUP(TRIM(DATOS_FORMS!AN252),ESCALAS!$A$35:$B$41,2,0),"?"))</f>
        <v/>
      </c>
      <c r="AO252" s="22" t="str">
        <f>IF(DATOS_FORMS!AO252="","",IFERROR(VLOOKUP(TRIM(DATOS_FORMS!AO252),ESCALAS!$A$35:$B$41,2,0),"?"))</f>
        <v/>
      </c>
      <c r="AP252" s="22" t="str">
        <f>IF(DATOS_FORMS!AP252="","",IFERROR(VLOOKUP(TRIM(DATOS_FORMS!AP252),ESCALAS!$A$35:$B$41,2,0),"?"))</f>
        <v/>
      </c>
      <c r="AQ252" s="22" t="str">
        <f>IF(DATOS_FORMS!AQ252="","",IFERROR(VLOOKUP(TRIM(DATOS_FORMS!AQ252),ESCALAS!$A$35:$B$41,2,0),"?"))</f>
        <v/>
      </c>
      <c r="AR252" s="22" t="str">
        <f>IF(DATOS_FORMS!AR252="","",IFERROR(VLOOKUP(TRIM(DATOS_FORMS!AR252),ESCALAS!$A$35:$B$41,2,0),"?"))</f>
        <v/>
      </c>
      <c r="AS252" s="22" t="str">
        <f>IF(DATOS_FORMS!AS252="","",IFERROR(VLOOKUP(TRIM(DATOS_FORMS!AS252),ESCALAS!$A$35:$B$41,2,0),"?"))</f>
        <v/>
      </c>
      <c r="AT252" s="22" t="str">
        <f>IF(DATOS_FORMS!AT252="","",IFERROR(VLOOKUP(TRIM(DATOS_FORMS!AT252),ESCALAS!$A$35:$B$41,2,0),"?"))</f>
        <v/>
      </c>
      <c r="AU252" s="22" t="str">
        <f>IF(DATOS_FORMS!AU252="","",IFERROR(VLOOKUP(TRIM(DATOS_FORMS!AU252),ESCALAS!$A$35:$B$41,2,0),"?"))</f>
        <v/>
      </c>
      <c r="AV252" s="22" t="str">
        <f>IF(DATOS_FORMS!AV252="","",IFERROR(VLOOKUP(TRIM(DATOS_FORMS!AV252),ESCALAS!$A$46:$B$49,2,0),"?"))</f>
        <v/>
      </c>
      <c r="AW252" s="22" t="str">
        <f>IF(DATOS_FORMS!AW252="","",IFERROR(VLOOKUP(TRIM(DATOS_FORMS!AW252),ESCALAS!$A$46:$B$49,2,0),"?"))</f>
        <v/>
      </c>
      <c r="AX252" s="22" t="str">
        <f>IF(DATOS_FORMS!AX252="","",IFERROR(VLOOKUP(TRIM(DATOS_FORMS!AX252),ESCALAS!$A$46:$B$49,2,0),"?"))</f>
        <v/>
      </c>
      <c r="AY252" s="22" t="str">
        <f>IF(DATOS_FORMS!AY252="","",IFERROR(VLOOKUP(TRIM(DATOS_FORMS!AY252),ESCALAS!$A$46:$B$49,2,0),"?"))</f>
        <v/>
      </c>
      <c r="AZ252" s="22" t="str">
        <f>IF(DATOS_FORMS!AZ252="","",IFERROR(VLOOKUP(TRIM(DATOS_FORMS!AZ252),ESCALAS!$A$46:$B$49,2,0),"?"))</f>
        <v/>
      </c>
      <c r="BA252" s="22" t="str">
        <f>IF(DATOS_FORMS!BA252="","",IFERROR(VLOOKUP(TRIM(DATOS_FORMS!BA252),ESCALAS!$A$46:$B$49,2,0),"?"))</f>
        <v/>
      </c>
      <c r="BB252" s="22" t="str">
        <f>IF(DATOS_FORMS!BB252="","",IFERROR(VLOOKUP(TRIM(DATOS_FORMS!BB252),ESCALAS!$A$46:$B$49,2,0),"?"))</f>
        <v/>
      </c>
      <c r="BC252" s="22" t="str">
        <f>IF(DATOS_FORMS!BC252="","",IFERROR(VLOOKUP(TRIM(DATOS_FORMS!BC252),ESCALAS!$A$46:$B$49,2,0),"?"))</f>
        <v/>
      </c>
      <c r="BD252" s="22" t="str">
        <f>IF(DATOS_FORMS!BD252="","",IFERROR(VLOOKUP(TRIM(DATOS_FORMS!BD252),ESCALAS!$A$46:$B$49,2,0),"?"))</f>
        <v/>
      </c>
      <c r="BE252" s="22" t="str">
        <f>IF(DATOS_FORMS!BE252="","",IFERROR(VLOOKUP(TRIM(DATOS_FORMS!BE252),ESCALAS!$A$46:$B$49,2,0),"?"))</f>
        <v/>
      </c>
      <c r="BF252" s="22" t="str">
        <f>IF(DATOS_FORMS!BF252="","",IFERROR(VLOOKUP(TRIM(DATOS_FORMS!BF252),ESCALAS!$A$46:$B$49,2,0),"?"))</f>
        <v/>
      </c>
      <c r="BG252" s="22" t="str">
        <f>IF(DATOS_FORMS!BG252="","",IFERROR(VLOOKUP(TRIM(DATOS_FORMS!BG252),ESCALAS!$A$46:$B$49,2,0),"?"))</f>
        <v/>
      </c>
      <c r="BH252" s="22" t="str">
        <f>IF(DATOS_FORMS!BH252="","",IFERROR(VLOOKUP(TRIM(DATOS_FORMS!BH252),ESCALAS!$A$46:$B$49,2,0),"?"))</f>
        <v/>
      </c>
      <c r="BI252" s="22" t="str">
        <f>IF(DATOS_FORMS!BI252="","",IFERROR(VLOOKUP(TRIM(DATOS_FORMS!BI252),ESCALAS!$A$46:$B$49,2,0),"?"))</f>
        <v/>
      </c>
      <c r="BJ252" s="22" t="str">
        <f>IF(DATOS_FORMS!BJ252="","",IFERROR(VLOOKUP(TRIM(DATOS_FORMS!BJ252),ESCALAS!$A$46:$B$49,2,0),"?"))</f>
        <v/>
      </c>
    </row>
    <row r="253" spans="1:62" x14ac:dyDescent="0.25">
      <c r="A253" s="22" t="str">
        <f>IF(DATOS_FORMS!B253="","",ROW()-1)</f>
        <v/>
      </c>
      <c r="B253" s="22" t="str">
        <f>IF(DATOS_FORMS!B253="","",IFERROR(VALUE(TRIM(DATOS_FORMS!B253)),IFERROR(VALUE(LEFT(TRIM(DATOS_FORMS!B253),FIND(" ",TRIM(DATOS_FORMS!B253)&amp;" ")-1)),"?")))</f>
        <v/>
      </c>
      <c r="C253" s="22" t="str">
        <f>IF(DATOS_FORMS!C253="","",IFERROR(VLOOKUP(TRIM(DATOS_FORMS!C253),ESCALAS!$A$54:$B$55,2,0),"?"))</f>
        <v/>
      </c>
      <c r="D253" s="22" t="str">
        <f>IF(DATOS_FORMS!D253="","",IFERROR(VLOOKUP(TRIM(DATOS_FORMS!D253),ESCALAS!$A$67:$B$68,2,0),"?"))</f>
        <v/>
      </c>
      <c r="E253" s="23" t="str">
        <f>IF(DATOS_FORMS!E253="","",DATOS_FORMS!E253)</f>
        <v/>
      </c>
      <c r="F253" s="23" t="str">
        <f>IF(DATOS_FORMS!F253="","",DATOS_FORMS!F253)</f>
        <v/>
      </c>
      <c r="G253" s="22" t="str">
        <f>IF(DATOS_FORMS!G253="","",IFERROR(VLOOKUP(TRIM(DATOS_FORMS!G253),ESCALAS!$A$60:$B$62,2,0),"?"))</f>
        <v/>
      </c>
      <c r="H253" s="23" t="str">
        <f>IF(DATOS_FORMS!H253="","",DATOS_FORMS!H253)</f>
        <v/>
      </c>
      <c r="I253" s="22" t="str">
        <f>IF(DATOS_FORMS!I253="","",IFERROR(VLOOKUP(TRIM(DATOS_FORMS!I253),ESCALAS!$A$60:$B$62,2,0),"?"))</f>
        <v/>
      </c>
      <c r="J253" s="22" t="str">
        <f>IF(DATOS_FORMS!J253="","",IFERROR(VLOOKUP(TRIM(DATOS_FORMS!J253),ESCALAS!$A$73:$B$86,2,0),7))</f>
        <v/>
      </c>
      <c r="K253" s="22" t="str">
        <f>IF(DATOS_FORMS!K253="","",IFERROR(VLOOKUP(TRIM(DATOS_FORMS!K253),ESCALAS!$A$6:$B$12,2,0),"?"))</f>
        <v/>
      </c>
      <c r="L253" s="22" t="str">
        <f>IF(DATOS_FORMS!L253="","",IFERROR(VLOOKUP(TRIM(DATOS_FORMS!L253),ESCALAS!$A$6:$B$12,2,0),"?"))</f>
        <v/>
      </c>
      <c r="M253" s="22" t="str">
        <f>IF(DATOS_FORMS!M253="","",IFERROR(VLOOKUP(TRIM(DATOS_FORMS!M253),ESCALAS!$A$6:$B$12,2,0),"?"))</f>
        <v/>
      </c>
      <c r="N253" s="22" t="str">
        <f>IF(DATOS_FORMS!N253="","",IFERROR(VLOOKUP(TRIM(DATOS_FORMS!N253),ESCALAS!$A$6:$B$12,2,0),"?"))</f>
        <v/>
      </c>
      <c r="O253" s="22" t="str">
        <f>IF(DATOS_FORMS!O253="","",IFERROR(VLOOKUP(TRIM(DATOS_FORMS!O253),ESCALAS!$A$6:$B$12,2,0),"?"))</f>
        <v/>
      </c>
      <c r="P253" s="22" t="str">
        <f>IF(DATOS_FORMS!P253="","",IFERROR(VLOOKUP(TRIM(DATOS_FORMS!P253),ESCALAS!$A$6:$B$12,2,0),"?"))</f>
        <v/>
      </c>
      <c r="Q253" s="22" t="str">
        <f>IF(DATOS_FORMS!Q253="","",IFERROR(VLOOKUP(TRIM(DATOS_FORMS!Q253),ESCALAS!$A$6:$B$12,2,0),"?"))</f>
        <v/>
      </c>
      <c r="R253" s="22" t="str">
        <f>IF(DATOS_FORMS!R253="","",IFERROR(VLOOKUP(TRIM(DATOS_FORMS!R253),ESCALAS!$A$6:$B$12,2,0),"?"))</f>
        <v/>
      </c>
      <c r="S253" s="22" t="str">
        <f>IF(DATOS_FORMS!S253="","",IFERROR(VLOOKUP(TRIM(DATOS_FORMS!S253),ESCALAS!$A$6:$B$12,2,0),"?"))</f>
        <v/>
      </c>
      <c r="T253" s="22" t="str">
        <f>IF(DATOS_FORMS!T253="","",IFERROR(VLOOKUP(TRIM(DATOS_FORMS!T253),ESCALAS!$A$6:$B$12,2,0),"?"))</f>
        <v/>
      </c>
      <c r="U253" s="22" t="str">
        <f>IF(DATOS_FORMS!U253="","",IFERROR(VLOOKUP(TRIM(DATOS_FORMS!U253),ESCALAS!$A$17:$B$20,2,0),"?"))</f>
        <v/>
      </c>
      <c r="V253" s="22" t="str">
        <f>IF(DATOS_FORMS!V253="","",IFERROR(VLOOKUP(TRIM(DATOS_FORMS!V253),ESCALAS!$A$17:$B$20,2,0),"?"))</f>
        <v/>
      </c>
      <c r="W253" s="22" t="str">
        <f>IF(DATOS_FORMS!W253="","",IFERROR(VLOOKUP(TRIM(DATOS_FORMS!W253),ESCALAS!$A$17:$B$20,2,0),"?"))</f>
        <v/>
      </c>
      <c r="X253" s="22" t="str">
        <f>IF(DATOS_FORMS!X253="","",IFERROR(VLOOKUP(TRIM(DATOS_FORMS!X253),ESCALAS!$A$17:$B$20,2,0),"?"))</f>
        <v/>
      </c>
      <c r="Y253" s="22" t="str">
        <f>IF(DATOS_FORMS!Y253="","",IFERROR(VLOOKUP(TRIM(DATOS_FORMS!Y253),ESCALAS!$A$17:$B$20,2,0),"?"))</f>
        <v/>
      </c>
      <c r="Z253" s="22" t="str">
        <f>IF(DATOS_FORMS!Z253="","",IFERROR(VLOOKUP(TRIM(DATOS_FORMS!Z253),ESCALAS!$A$17:$B$20,2,0),"?"))</f>
        <v/>
      </c>
      <c r="AA253" s="22" t="str">
        <f>IF(DATOS_FORMS!AA253="","",IFERROR(VLOOKUP(TRIM(DATOS_FORMS!AA253),ESCALAS!$A$17:$B$20,2,0),"?"))</f>
        <v/>
      </c>
      <c r="AB253" s="22" t="str">
        <f>IF(DATOS_FORMS!AB253="","",IFERROR(VLOOKUP(TRIM(DATOS_FORMS!AB253),ESCALAS!$A$17:$B$20,2,0),"?"))</f>
        <v/>
      </c>
      <c r="AC253" s="22" t="str">
        <f>IF(DATOS_FORMS!AC253="","",IFERROR(VLOOKUP(TRIM(DATOS_FORMS!AC253),ESCALAS!$A$25:$B$30,2,0),"?"))</f>
        <v/>
      </c>
      <c r="AD253" s="22" t="str">
        <f>IF(DATOS_FORMS!AD253="","",IFERROR(VLOOKUP(TRIM(DATOS_FORMS!AD253),ESCALAS!$A$25:$B$30,2,0),"?"))</f>
        <v/>
      </c>
      <c r="AE253" s="22" t="str">
        <f>IF(DATOS_FORMS!AE253="","",IFERROR(VLOOKUP(TRIM(DATOS_FORMS!AE253),ESCALAS!$A$25:$B$30,2,0),"?"))</f>
        <v/>
      </c>
      <c r="AF253" s="22" t="str">
        <f>IF(DATOS_FORMS!AF253="","",IFERROR(VLOOKUP(TRIM(DATOS_FORMS!AF253),ESCALAS!$A$25:$B$30,2,0),"?"))</f>
        <v/>
      </c>
      <c r="AG253" s="22" t="str">
        <f>IF(DATOS_FORMS!AG253="","",IFERROR(VLOOKUP(TRIM(DATOS_FORMS!AG253),ESCALAS!$A$25:$B$30,2,0),"?"))</f>
        <v/>
      </c>
      <c r="AH253" s="22" t="str">
        <f>IF(DATOS_FORMS!AH253="","",IFERROR(VLOOKUP(TRIM(DATOS_FORMS!AH253),ESCALAS!$A$25:$B$30,2,0),"?"))</f>
        <v/>
      </c>
      <c r="AI253" s="22" t="str">
        <f>IF(DATOS_FORMS!AI253="","",IFERROR(VLOOKUP(TRIM(DATOS_FORMS!AI253),ESCALAS!$A$25:$B$30,2,0),"?"))</f>
        <v/>
      </c>
      <c r="AJ253" s="22" t="str">
        <f>IF(DATOS_FORMS!AJ253="","",IFERROR(VLOOKUP(TRIM(DATOS_FORMS!AJ253),ESCALAS!$A$25:$B$30,2,0),"?"))</f>
        <v/>
      </c>
      <c r="AK253" s="22" t="str">
        <f>IF(DATOS_FORMS!AK253="","",IFERROR(VLOOKUP(TRIM(DATOS_FORMS!AK253),ESCALAS!$A$25:$B$30,2,0),"?"))</f>
        <v/>
      </c>
      <c r="AL253" s="22" t="str">
        <f>IF(DATOS_FORMS!AL253="","",IFERROR(VLOOKUP(TRIM(DATOS_FORMS!AL253),ESCALAS!$A$25:$B$30,2,0),"?"))</f>
        <v/>
      </c>
      <c r="AM253" s="22" t="str">
        <f>IF(DATOS_FORMS!AM253="","",IFERROR(VLOOKUP(TRIM(DATOS_FORMS!AM253),ESCALAS!$A$35:$B$41,2,0),"?"))</f>
        <v/>
      </c>
      <c r="AN253" s="22" t="str">
        <f>IF(DATOS_FORMS!AN253="","",IFERROR(VLOOKUP(TRIM(DATOS_FORMS!AN253),ESCALAS!$A$35:$B$41,2,0),"?"))</f>
        <v/>
      </c>
      <c r="AO253" s="22" t="str">
        <f>IF(DATOS_FORMS!AO253="","",IFERROR(VLOOKUP(TRIM(DATOS_FORMS!AO253),ESCALAS!$A$35:$B$41,2,0),"?"))</f>
        <v/>
      </c>
      <c r="AP253" s="22" t="str">
        <f>IF(DATOS_FORMS!AP253="","",IFERROR(VLOOKUP(TRIM(DATOS_FORMS!AP253),ESCALAS!$A$35:$B$41,2,0),"?"))</f>
        <v/>
      </c>
      <c r="AQ253" s="22" t="str">
        <f>IF(DATOS_FORMS!AQ253="","",IFERROR(VLOOKUP(TRIM(DATOS_FORMS!AQ253),ESCALAS!$A$35:$B$41,2,0),"?"))</f>
        <v/>
      </c>
      <c r="AR253" s="22" t="str">
        <f>IF(DATOS_FORMS!AR253="","",IFERROR(VLOOKUP(TRIM(DATOS_FORMS!AR253),ESCALAS!$A$35:$B$41,2,0),"?"))</f>
        <v/>
      </c>
      <c r="AS253" s="22" t="str">
        <f>IF(DATOS_FORMS!AS253="","",IFERROR(VLOOKUP(TRIM(DATOS_FORMS!AS253),ESCALAS!$A$35:$B$41,2,0),"?"))</f>
        <v/>
      </c>
      <c r="AT253" s="22" t="str">
        <f>IF(DATOS_FORMS!AT253="","",IFERROR(VLOOKUP(TRIM(DATOS_FORMS!AT253),ESCALAS!$A$35:$B$41,2,0),"?"))</f>
        <v/>
      </c>
      <c r="AU253" s="22" t="str">
        <f>IF(DATOS_FORMS!AU253="","",IFERROR(VLOOKUP(TRIM(DATOS_FORMS!AU253),ESCALAS!$A$35:$B$41,2,0),"?"))</f>
        <v/>
      </c>
      <c r="AV253" s="22" t="str">
        <f>IF(DATOS_FORMS!AV253="","",IFERROR(VLOOKUP(TRIM(DATOS_FORMS!AV253),ESCALAS!$A$46:$B$49,2,0),"?"))</f>
        <v/>
      </c>
      <c r="AW253" s="22" t="str">
        <f>IF(DATOS_FORMS!AW253="","",IFERROR(VLOOKUP(TRIM(DATOS_FORMS!AW253),ESCALAS!$A$46:$B$49,2,0),"?"))</f>
        <v/>
      </c>
      <c r="AX253" s="22" t="str">
        <f>IF(DATOS_FORMS!AX253="","",IFERROR(VLOOKUP(TRIM(DATOS_FORMS!AX253),ESCALAS!$A$46:$B$49,2,0),"?"))</f>
        <v/>
      </c>
      <c r="AY253" s="22" t="str">
        <f>IF(DATOS_FORMS!AY253="","",IFERROR(VLOOKUP(TRIM(DATOS_FORMS!AY253),ESCALAS!$A$46:$B$49,2,0),"?"))</f>
        <v/>
      </c>
      <c r="AZ253" s="22" t="str">
        <f>IF(DATOS_FORMS!AZ253="","",IFERROR(VLOOKUP(TRIM(DATOS_FORMS!AZ253),ESCALAS!$A$46:$B$49,2,0),"?"))</f>
        <v/>
      </c>
      <c r="BA253" s="22" t="str">
        <f>IF(DATOS_FORMS!BA253="","",IFERROR(VLOOKUP(TRIM(DATOS_FORMS!BA253),ESCALAS!$A$46:$B$49,2,0),"?"))</f>
        <v/>
      </c>
      <c r="BB253" s="22" t="str">
        <f>IF(DATOS_FORMS!BB253="","",IFERROR(VLOOKUP(TRIM(DATOS_FORMS!BB253),ESCALAS!$A$46:$B$49,2,0),"?"))</f>
        <v/>
      </c>
      <c r="BC253" s="22" t="str">
        <f>IF(DATOS_FORMS!BC253="","",IFERROR(VLOOKUP(TRIM(DATOS_FORMS!BC253),ESCALAS!$A$46:$B$49,2,0),"?"))</f>
        <v/>
      </c>
      <c r="BD253" s="22" t="str">
        <f>IF(DATOS_FORMS!BD253="","",IFERROR(VLOOKUP(TRIM(DATOS_FORMS!BD253),ESCALAS!$A$46:$B$49,2,0),"?"))</f>
        <v/>
      </c>
      <c r="BE253" s="22" t="str">
        <f>IF(DATOS_FORMS!BE253="","",IFERROR(VLOOKUP(TRIM(DATOS_FORMS!BE253),ESCALAS!$A$46:$B$49,2,0),"?"))</f>
        <v/>
      </c>
      <c r="BF253" s="22" t="str">
        <f>IF(DATOS_FORMS!BF253="","",IFERROR(VLOOKUP(TRIM(DATOS_FORMS!BF253),ESCALAS!$A$46:$B$49,2,0),"?"))</f>
        <v/>
      </c>
      <c r="BG253" s="22" t="str">
        <f>IF(DATOS_FORMS!BG253="","",IFERROR(VLOOKUP(TRIM(DATOS_FORMS!BG253),ESCALAS!$A$46:$B$49,2,0),"?"))</f>
        <v/>
      </c>
      <c r="BH253" s="22" t="str">
        <f>IF(DATOS_FORMS!BH253="","",IFERROR(VLOOKUP(TRIM(DATOS_FORMS!BH253),ESCALAS!$A$46:$B$49,2,0),"?"))</f>
        <v/>
      </c>
      <c r="BI253" s="22" t="str">
        <f>IF(DATOS_FORMS!BI253="","",IFERROR(VLOOKUP(TRIM(DATOS_FORMS!BI253),ESCALAS!$A$46:$B$49,2,0),"?"))</f>
        <v/>
      </c>
      <c r="BJ253" s="22" t="str">
        <f>IF(DATOS_FORMS!BJ253="","",IFERROR(VLOOKUP(TRIM(DATOS_FORMS!BJ253),ESCALAS!$A$46:$B$49,2,0),"?"))</f>
        <v/>
      </c>
    </row>
    <row r="254" spans="1:62" x14ac:dyDescent="0.25">
      <c r="A254" s="22" t="str">
        <f>IF(DATOS_FORMS!B254="","",ROW()-1)</f>
        <v/>
      </c>
      <c r="B254" s="22" t="str">
        <f>IF(DATOS_FORMS!B254="","",IFERROR(VALUE(TRIM(DATOS_FORMS!B254)),IFERROR(VALUE(LEFT(TRIM(DATOS_FORMS!B254),FIND(" ",TRIM(DATOS_FORMS!B254)&amp;" ")-1)),"?")))</f>
        <v/>
      </c>
      <c r="C254" s="22" t="str">
        <f>IF(DATOS_FORMS!C254="","",IFERROR(VLOOKUP(TRIM(DATOS_FORMS!C254),ESCALAS!$A$54:$B$55,2,0),"?"))</f>
        <v/>
      </c>
      <c r="D254" s="22" t="str">
        <f>IF(DATOS_FORMS!D254="","",IFERROR(VLOOKUP(TRIM(DATOS_FORMS!D254),ESCALAS!$A$67:$B$68,2,0),"?"))</f>
        <v/>
      </c>
      <c r="E254" s="23" t="str">
        <f>IF(DATOS_FORMS!E254="","",DATOS_FORMS!E254)</f>
        <v/>
      </c>
      <c r="F254" s="23" t="str">
        <f>IF(DATOS_FORMS!F254="","",DATOS_FORMS!F254)</f>
        <v/>
      </c>
      <c r="G254" s="22" t="str">
        <f>IF(DATOS_FORMS!G254="","",IFERROR(VLOOKUP(TRIM(DATOS_FORMS!G254),ESCALAS!$A$60:$B$62,2,0),"?"))</f>
        <v/>
      </c>
      <c r="H254" s="23" t="str">
        <f>IF(DATOS_FORMS!H254="","",DATOS_FORMS!H254)</f>
        <v/>
      </c>
      <c r="I254" s="22" t="str">
        <f>IF(DATOS_FORMS!I254="","",IFERROR(VLOOKUP(TRIM(DATOS_FORMS!I254),ESCALAS!$A$60:$B$62,2,0),"?"))</f>
        <v/>
      </c>
      <c r="J254" s="22" t="str">
        <f>IF(DATOS_FORMS!J254="","",IFERROR(VLOOKUP(TRIM(DATOS_FORMS!J254),ESCALAS!$A$73:$B$86,2,0),7))</f>
        <v/>
      </c>
      <c r="K254" s="22" t="str">
        <f>IF(DATOS_FORMS!K254="","",IFERROR(VLOOKUP(TRIM(DATOS_FORMS!K254),ESCALAS!$A$6:$B$12,2,0),"?"))</f>
        <v/>
      </c>
      <c r="L254" s="22" t="str">
        <f>IF(DATOS_FORMS!L254="","",IFERROR(VLOOKUP(TRIM(DATOS_FORMS!L254),ESCALAS!$A$6:$B$12,2,0),"?"))</f>
        <v/>
      </c>
      <c r="M254" s="22" t="str">
        <f>IF(DATOS_FORMS!M254="","",IFERROR(VLOOKUP(TRIM(DATOS_FORMS!M254),ESCALAS!$A$6:$B$12,2,0),"?"))</f>
        <v/>
      </c>
      <c r="N254" s="22" t="str">
        <f>IF(DATOS_FORMS!N254="","",IFERROR(VLOOKUP(TRIM(DATOS_FORMS!N254),ESCALAS!$A$6:$B$12,2,0),"?"))</f>
        <v/>
      </c>
      <c r="O254" s="22" t="str">
        <f>IF(DATOS_FORMS!O254="","",IFERROR(VLOOKUP(TRIM(DATOS_FORMS!O254),ESCALAS!$A$6:$B$12,2,0),"?"))</f>
        <v/>
      </c>
      <c r="P254" s="22" t="str">
        <f>IF(DATOS_FORMS!P254="","",IFERROR(VLOOKUP(TRIM(DATOS_FORMS!P254),ESCALAS!$A$6:$B$12,2,0),"?"))</f>
        <v/>
      </c>
      <c r="Q254" s="22" t="str">
        <f>IF(DATOS_FORMS!Q254="","",IFERROR(VLOOKUP(TRIM(DATOS_FORMS!Q254),ESCALAS!$A$6:$B$12,2,0),"?"))</f>
        <v/>
      </c>
      <c r="R254" s="22" t="str">
        <f>IF(DATOS_FORMS!R254="","",IFERROR(VLOOKUP(TRIM(DATOS_FORMS!R254),ESCALAS!$A$6:$B$12,2,0),"?"))</f>
        <v/>
      </c>
      <c r="S254" s="22" t="str">
        <f>IF(DATOS_FORMS!S254="","",IFERROR(VLOOKUP(TRIM(DATOS_FORMS!S254),ESCALAS!$A$6:$B$12,2,0),"?"))</f>
        <v/>
      </c>
      <c r="T254" s="22" t="str">
        <f>IF(DATOS_FORMS!T254="","",IFERROR(VLOOKUP(TRIM(DATOS_FORMS!T254),ESCALAS!$A$6:$B$12,2,0),"?"))</f>
        <v/>
      </c>
      <c r="U254" s="22" t="str">
        <f>IF(DATOS_FORMS!U254="","",IFERROR(VLOOKUP(TRIM(DATOS_FORMS!U254),ESCALAS!$A$17:$B$20,2,0),"?"))</f>
        <v/>
      </c>
      <c r="V254" s="22" t="str">
        <f>IF(DATOS_FORMS!V254="","",IFERROR(VLOOKUP(TRIM(DATOS_FORMS!V254),ESCALAS!$A$17:$B$20,2,0),"?"))</f>
        <v/>
      </c>
      <c r="W254" s="22" t="str">
        <f>IF(DATOS_FORMS!W254="","",IFERROR(VLOOKUP(TRIM(DATOS_FORMS!W254),ESCALAS!$A$17:$B$20,2,0),"?"))</f>
        <v/>
      </c>
      <c r="X254" s="22" t="str">
        <f>IF(DATOS_FORMS!X254="","",IFERROR(VLOOKUP(TRIM(DATOS_FORMS!X254),ESCALAS!$A$17:$B$20,2,0),"?"))</f>
        <v/>
      </c>
      <c r="Y254" s="22" t="str">
        <f>IF(DATOS_FORMS!Y254="","",IFERROR(VLOOKUP(TRIM(DATOS_FORMS!Y254),ESCALAS!$A$17:$B$20,2,0),"?"))</f>
        <v/>
      </c>
      <c r="Z254" s="22" t="str">
        <f>IF(DATOS_FORMS!Z254="","",IFERROR(VLOOKUP(TRIM(DATOS_FORMS!Z254),ESCALAS!$A$17:$B$20,2,0),"?"))</f>
        <v/>
      </c>
      <c r="AA254" s="22" t="str">
        <f>IF(DATOS_FORMS!AA254="","",IFERROR(VLOOKUP(TRIM(DATOS_FORMS!AA254),ESCALAS!$A$17:$B$20,2,0),"?"))</f>
        <v/>
      </c>
      <c r="AB254" s="22" t="str">
        <f>IF(DATOS_FORMS!AB254="","",IFERROR(VLOOKUP(TRIM(DATOS_FORMS!AB254),ESCALAS!$A$17:$B$20,2,0),"?"))</f>
        <v/>
      </c>
      <c r="AC254" s="22" t="str">
        <f>IF(DATOS_FORMS!AC254="","",IFERROR(VLOOKUP(TRIM(DATOS_FORMS!AC254),ESCALAS!$A$25:$B$30,2,0),"?"))</f>
        <v/>
      </c>
      <c r="AD254" s="22" t="str">
        <f>IF(DATOS_FORMS!AD254="","",IFERROR(VLOOKUP(TRIM(DATOS_FORMS!AD254),ESCALAS!$A$25:$B$30,2,0),"?"))</f>
        <v/>
      </c>
      <c r="AE254" s="22" t="str">
        <f>IF(DATOS_FORMS!AE254="","",IFERROR(VLOOKUP(TRIM(DATOS_FORMS!AE254),ESCALAS!$A$25:$B$30,2,0),"?"))</f>
        <v/>
      </c>
      <c r="AF254" s="22" t="str">
        <f>IF(DATOS_FORMS!AF254="","",IFERROR(VLOOKUP(TRIM(DATOS_FORMS!AF254),ESCALAS!$A$25:$B$30,2,0),"?"))</f>
        <v/>
      </c>
      <c r="AG254" s="22" t="str">
        <f>IF(DATOS_FORMS!AG254="","",IFERROR(VLOOKUP(TRIM(DATOS_FORMS!AG254),ESCALAS!$A$25:$B$30,2,0),"?"))</f>
        <v/>
      </c>
      <c r="AH254" s="22" t="str">
        <f>IF(DATOS_FORMS!AH254="","",IFERROR(VLOOKUP(TRIM(DATOS_FORMS!AH254),ESCALAS!$A$25:$B$30,2,0),"?"))</f>
        <v/>
      </c>
      <c r="AI254" s="22" t="str">
        <f>IF(DATOS_FORMS!AI254="","",IFERROR(VLOOKUP(TRIM(DATOS_FORMS!AI254),ESCALAS!$A$25:$B$30,2,0),"?"))</f>
        <v/>
      </c>
      <c r="AJ254" s="22" t="str">
        <f>IF(DATOS_FORMS!AJ254="","",IFERROR(VLOOKUP(TRIM(DATOS_FORMS!AJ254),ESCALAS!$A$25:$B$30,2,0),"?"))</f>
        <v/>
      </c>
      <c r="AK254" s="22" t="str">
        <f>IF(DATOS_FORMS!AK254="","",IFERROR(VLOOKUP(TRIM(DATOS_FORMS!AK254),ESCALAS!$A$25:$B$30,2,0),"?"))</f>
        <v/>
      </c>
      <c r="AL254" s="22" t="str">
        <f>IF(DATOS_FORMS!AL254="","",IFERROR(VLOOKUP(TRIM(DATOS_FORMS!AL254),ESCALAS!$A$25:$B$30,2,0),"?"))</f>
        <v/>
      </c>
      <c r="AM254" s="22" t="str">
        <f>IF(DATOS_FORMS!AM254="","",IFERROR(VLOOKUP(TRIM(DATOS_FORMS!AM254),ESCALAS!$A$35:$B$41,2,0),"?"))</f>
        <v/>
      </c>
      <c r="AN254" s="22" t="str">
        <f>IF(DATOS_FORMS!AN254="","",IFERROR(VLOOKUP(TRIM(DATOS_FORMS!AN254),ESCALAS!$A$35:$B$41,2,0),"?"))</f>
        <v/>
      </c>
      <c r="AO254" s="22" t="str">
        <f>IF(DATOS_FORMS!AO254="","",IFERROR(VLOOKUP(TRIM(DATOS_FORMS!AO254),ESCALAS!$A$35:$B$41,2,0),"?"))</f>
        <v/>
      </c>
      <c r="AP254" s="22" t="str">
        <f>IF(DATOS_FORMS!AP254="","",IFERROR(VLOOKUP(TRIM(DATOS_FORMS!AP254),ESCALAS!$A$35:$B$41,2,0),"?"))</f>
        <v/>
      </c>
      <c r="AQ254" s="22" t="str">
        <f>IF(DATOS_FORMS!AQ254="","",IFERROR(VLOOKUP(TRIM(DATOS_FORMS!AQ254),ESCALAS!$A$35:$B$41,2,0),"?"))</f>
        <v/>
      </c>
      <c r="AR254" s="22" t="str">
        <f>IF(DATOS_FORMS!AR254="","",IFERROR(VLOOKUP(TRIM(DATOS_FORMS!AR254),ESCALAS!$A$35:$B$41,2,0),"?"))</f>
        <v/>
      </c>
      <c r="AS254" s="22" t="str">
        <f>IF(DATOS_FORMS!AS254="","",IFERROR(VLOOKUP(TRIM(DATOS_FORMS!AS254),ESCALAS!$A$35:$B$41,2,0),"?"))</f>
        <v/>
      </c>
      <c r="AT254" s="22" t="str">
        <f>IF(DATOS_FORMS!AT254="","",IFERROR(VLOOKUP(TRIM(DATOS_FORMS!AT254),ESCALAS!$A$35:$B$41,2,0),"?"))</f>
        <v/>
      </c>
      <c r="AU254" s="22" t="str">
        <f>IF(DATOS_FORMS!AU254="","",IFERROR(VLOOKUP(TRIM(DATOS_FORMS!AU254),ESCALAS!$A$35:$B$41,2,0),"?"))</f>
        <v/>
      </c>
      <c r="AV254" s="22" t="str">
        <f>IF(DATOS_FORMS!AV254="","",IFERROR(VLOOKUP(TRIM(DATOS_FORMS!AV254),ESCALAS!$A$46:$B$49,2,0),"?"))</f>
        <v/>
      </c>
      <c r="AW254" s="22" t="str">
        <f>IF(DATOS_FORMS!AW254="","",IFERROR(VLOOKUP(TRIM(DATOS_FORMS!AW254),ESCALAS!$A$46:$B$49,2,0),"?"))</f>
        <v/>
      </c>
      <c r="AX254" s="22" t="str">
        <f>IF(DATOS_FORMS!AX254="","",IFERROR(VLOOKUP(TRIM(DATOS_FORMS!AX254),ESCALAS!$A$46:$B$49,2,0),"?"))</f>
        <v/>
      </c>
      <c r="AY254" s="22" t="str">
        <f>IF(DATOS_FORMS!AY254="","",IFERROR(VLOOKUP(TRIM(DATOS_FORMS!AY254),ESCALAS!$A$46:$B$49,2,0),"?"))</f>
        <v/>
      </c>
      <c r="AZ254" s="22" t="str">
        <f>IF(DATOS_FORMS!AZ254="","",IFERROR(VLOOKUP(TRIM(DATOS_FORMS!AZ254),ESCALAS!$A$46:$B$49,2,0),"?"))</f>
        <v/>
      </c>
      <c r="BA254" s="22" t="str">
        <f>IF(DATOS_FORMS!BA254="","",IFERROR(VLOOKUP(TRIM(DATOS_FORMS!BA254),ESCALAS!$A$46:$B$49,2,0),"?"))</f>
        <v/>
      </c>
      <c r="BB254" s="22" t="str">
        <f>IF(DATOS_FORMS!BB254="","",IFERROR(VLOOKUP(TRIM(DATOS_FORMS!BB254),ESCALAS!$A$46:$B$49,2,0),"?"))</f>
        <v/>
      </c>
      <c r="BC254" s="22" t="str">
        <f>IF(DATOS_FORMS!BC254="","",IFERROR(VLOOKUP(TRIM(DATOS_FORMS!BC254),ESCALAS!$A$46:$B$49,2,0),"?"))</f>
        <v/>
      </c>
      <c r="BD254" s="22" t="str">
        <f>IF(DATOS_FORMS!BD254="","",IFERROR(VLOOKUP(TRIM(DATOS_FORMS!BD254),ESCALAS!$A$46:$B$49,2,0),"?"))</f>
        <v/>
      </c>
      <c r="BE254" s="22" t="str">
        <f>IF(DATOS_FORMS!BE254="","",IFERROR(VLOOKUP(TRIM(DATOS_FORMS!BE254),ESCALAS!$A$46:$B$49,2,0),"?"))</f>
        <v/>
      </c>
      <c r="BF254" s="22" t="str">
        <f>IF(DATOS_FORMS!BF254="","",IFERROR(VLOOKUP(TRIM(DATOS_FORMS!BF254),ESCALAS!$A$46:$B$49,2,0),"?"))</f>
        <v/>
      </c>
      <c r="BG254" s="22" t="str">
        <f>IF(DATOS_FORMS!BG254="","",IFERROR(VLOOKUP(TRIM(DATOS_FORMS!BG254),ESCALAS!$A$46:$B$49,2,0),"?"))</f>
        <v/>
      </c>
      <c r="BH254" s="22" t="str">
        <f>IF(DATOS_FORMS!BH254="","",IFERROR(VLOOKUP(TRIM(DATOS_FORMS!BH254),ESCALAS!$A$46:$B$49,2,0),"?"))</f>
        <v/>
      </c>
      <c r="BI254" s="22" t="str">
        <f>IF(DATOS_FORMS!BI254="","",IFERROR(VLOOKUP(TRIM(DATOS_FORMS!BI254),ESCALAS!$A$46:$B$49,2,0),"?"))</f>
        <v/>
      </c>
      <c r="BJ254" s="22" t="str">
        <f>IF(DATOS_FORMS!BJ254="","",IFERROR(VLOOKUP(TRIM(DATOS_FORMS!BJ254),ESCALAS!$A$46:$B$49,2,0),"?"))</f>
        <v/>
      </c>
    </row>
    <row r="255" spans="1:62" x14ac:dyDescent="0.25">
      <c r="A255" s="22" t="str">
        <f>IF(DATOS_FORMS!B255="","",ROW()-1)</f>
        <v/>
      </c>
      <c r="B255" s="22" t="str">
        <f>IF(DATOS_FORMS!B255="","",IFERROR(VALUE(TRIM(DATOS_FORMS!B255)),IFERROR(VALUE(LEFT(TRIM(DATOS_FORMS!B255),FIND(" ",TRIM(DATOS_FORMS!B255)&amp;" ")-1)),"?")))</f>
        <v/>
      </c>
      <c r="C255" s="22" t="str">
        <f>IF(DATOS_FORMS!C255="","",IFERROR(VLOOKUP(TRIM(DATOS_FORMS!C255),ESCALAS!$A$54:$B$55,2,0),"?"))</f>
        <v/>
      </c>
      <c r="D255" s="22" t="str">
        <f>IF(DATOS_FORMS!D255="","",IFERROR(VLOOKUP(TRIM(DATOS_FORMS!D255),ESCALAS!$A$67:$B$68,2,0),"?"))</f>
        <v/>
      </c>
      <c r="E255" s="23" t="str">
        <f>IF(DATOS_FORMS!E255="","",DATOS_FORMS!E255)</f>
        <v/>
      </c>
      <c r="F255" s="23" t="str">
        <f>IF(DATOS_FORMS!F255="","",DATOS_FORMS!F255)</f>
        <v/>
      </c>
      <c r="G255" s="22" t="str">
        <f>IF(DATOS_FORMS!G255="","",IFERROR(VLOOKUP(TRIM(DATOS_FORMS!G255),ESCALAS!$A$60:$B$62,2,0),"?"))</f>
        <v/>
      </c>
      <c r="H255" s="23" t="str">
        <f>IF(DATOS_FORMS!H255="","",DATOS_FORMS!H255)</f>
        <v/>
      </c>
      <c r="I255" s="22" t="str">
        <f>IF(DATOS_FORMS!I255="","",IFERROR(VLOOKUP(TRIM(DATOS_FORMS!I255),ESCALAS!$A$60:$B$62,2,0),"?"))</f>
        <v/>
      </c>
      <c r="J255" s="22" t="str">
        <f>IF(DATOS_FORMS!J255="","",IFERROR(VLOOKUP(TRIM(DATOS_FORMS!J255),ESCALAS!$A$73:$B$86,2,0),7))</f>
        <v/>
      </c>
      <c r="K255" s="22" t="str">
        <f>IF(DATOS_FORMS!K255="","",IFERROR(VLOOKUP(TRIM(DATOS_FORMS!K255),ESCALAS!$A$6:$B$12,2,0),"?"))</f>
        <v/>
      </c>
      <c r="L255" s="22" t="str">
        <f>IF(DATOS_FORMS!L255="","",IFERROR(VLOOKUP(TRIM(DATOS_FORMS!L255),ESCALAS!$A$6:$B$12,2,0),"?"))</f>
        <v/>
      </c>
      <c r="M255" s="22" t="str">
        <f>IF(DATOS_FORMS!M255="","",IFERROR(VLOOKUP(TRIM(DATOS_FORMS!M255),ESCALAS!$A$6:$B$12,2,0),"?"))</f>
        <v/>
      </c>
      <c r="N255" s="22" t="str">
        <f>IF(DATOS_FORMS!N255="","",IFERROR(VLOOKUP(TRIM(DATOS_FORMS!N255),ESCALAS!$A$6:$B$12,2,0),"?"))</f>
        <v/>
      </c>
      <c r="O255" s="22" t="str">
        <f>IF(DATOS_FORMS!O255="","",IFERROR(VLOOKUP(TRIM(DATOS_FORMS!O255),ESCALAS!$A$6:$B$12,2,0),"?"))</f>
        <v/>
      </c>
      <c r="P255" s="22" t="str">
        <f>IF(DATOS_FORMS!P255="","",IFERROR(VLOOKUP(TRIM(DATOS_FORMS!P255),ESCALAS!$A$6:$B$12,2,0),"?"))</f>
        <v/>
      </c>
      <c r="Q255" s="22" t="str">
        <f>IF(DATOS_FORMS!Q255="","",IFERROR(VLOOKUP(TRIM(DATOS_FORMS!Q255),ESCALAS!$A$6:$B$12,2,0),"?"))</f>
        <v/>
      </c>
      <c r="R255" s="22" t="str">
        <f>IF(DATOS_FORMS!R255="","",IFERROR(VLOOKUP(TRIM(DATOS_FORMS!R255),ESCALAS!$A$6:$B$12,2,0),"?"))</f>
        <v/>
      </c>
      <c r="S255" s="22" t="str">
        <f>IF(DATOS_FORMS!S255="","",IFERROR(VLOOKUP(TRIM(DATOS_FORMS!S255),ESCALAS!$A$6:$B$12,2,0),"?"))</f>
        <v/>
      </c>
      <c r="T255" s="22" t="str">
        <f>IF(DATOS_FORMS!T255="","",IFERROR(VLOOKUP(TRIM(DATOS_FORMS!T255),ESCALAS!$A$6:$B$12,2,0),"?"))</f>
        <v/>
      </c>
      <c r="U255" s="22" t="str">
        <f>IF(DATOS_FORMS!U255="","",IFERROR(VLOOKUP(TRIM(DATOS_FORMS!U255),ESCALAS!$A$17:$B$20,2,0),"?"))</f>
        <v/>
      </c>
      <c r="V255" s="22" t="str">
        <f>IF(DATOS_FORMS!V255="","",IFERROR(VLOOKUP(TRIM(DATOS_FORMS!V255),ESCALAS!$A$17:$B$20,2,0),"?"))</f>
        <v/>
      </c>
      <c r="W255" s="22" t="str">
        <f>IF(DATOS_FORMS!W255="","",IFERROR(VLOOKUP(TRIM(DATOS_FORMS!W255),ESCALAS!$A$17:$B$20,2,0),"?"))</f>
        <v/>
      </c>
      <c r="X255" s="22" t="str">
        <f>IF(DATOS_FORMS!X255="","",IFERROR(VLOOKUP(TRIM(DATOS_FORMS!X255),ESCALAS!$A$17:$B$20,2,0),"?"))</f>
        <v/>
      </c>
      <c r="Y255" s="22" t="str">
        <f>IF(DATOS_FORMS!Y255="","",IFERROR(VLOOKUP(TRIM(DATOS_FORMS!Y255),ESCALAS!$A$17:$B$20,2,0),"?"))</f>
        <v/>
      </c>
      <c r="Z255" s="22" t="str">
        <f>IF(DATOS_FORMS!Z255="","",IFERROR(VLOOKUP(TRIM(DATOS_FORMS!Z255),ESCALAS!$A$17:$B$20,2,0),"?"))</f>
        <v/>
      </c>
      <c r="AA255" s="22" t="str">
        <f>IF(DATOS_FORMS!AA255="","",IFERROR(VLOOKUP(TRIM(DATOS_FORMS!AA255),ESCALAS!$A$17:$B$20,2,0),"?"))</f>
        <v/>
      </c>
      <c r="AB255" s="22" t="str">
        <f>IF(DATOS_FORMS!AB255="","",IFERROR(VLOOKUP(TRIM(DATOS_FORMS!AB255),ESCALAS!$A$17:$B$20,2,0),"?"))</f>
        <v/>
      </c>
      <c r="AC255" s="22" t="str">
        <f>IF(DATOS_FORMS!AC255="","",IFERROR(VLOOKUP(TRIM(DATOS_FORMS!AC255),ESCALAS!$A$25:$B$30,2,0),"?"))</f>
        <v/>
      </c>
      <c r="AD255" s="22" t="str">
        <f>IF(DATOS_FORMS!AD255="","",IFERROR(VLOOKUP(TRIM(DATOS_FORMS!AD255),ESCALAS!$A$25:$B$30,2,0),"?"))</f>
        <v/>
      </c>
      <c r="AE255" s="22" t="str">
        <f>IF(DATOS_FORMS!AE255="","",IFERROR(VLOOKUP(TRIM(DATOS_FORMS!AE255),ESCALAS!$A$25:$B$30,2,0),"?"))</f>
        <v/>
      </c>
      <c r="AF255" s="22" t="str">
        <f>IF(DATOS_FORMS!AF255="","",IFERROR(VLOOKUP(TRIM(DATOS_FORMS!AF255),ESCALAS!$A$25:$B$30,2,0),"?"))</f>
        <v/>
      </c>
      <c r="AG255" s="22" t="str">
        <f>IF(DATOS_FORMS!AG255="","",IFERROR(VLOOKUP(TRIM(DATOS_FORMS!AG255),ESCALAS!$A$25:$B$30,2,0),"?"))</f>
        <v/>
      </c>
      <c r="AH255" s="22" t="str">
        <f>IF(DATOS_FORMS!AH255="","",IFERROR(VLOOKUP(TRIM(DATOS_FORMS!AH255),ESCALAS!$A$25:$B$30,2,0),"?"))</f>
        <v/>
      </c>
      <c r="AI255" s="22" t="str">
        <f>IF(DATOS_FORMS!AI255="","",IFERROR(VLOOKUP(TRIM(DATOS_FORMS!AI255),ESCALAS!$A$25:$B$30,2,0),"?"))</f>
        <v/>
      </c>
      <c r="AJ255" s="22" t="str">
        <f>IF(DATOS_FORMS!AJ255="","",IFERROR(VLOOKUP(TRIM(DATOS_FORMS!AJ255),ESCALAS!$A$25:$B$30,2,0),"?"))</f>
        <v/>
      </c>
      <c r="AK255" s="22" t="str">
        <f>IF(DATOS_FORMS!AK255="","",IFERROR(VLOOKUP(TRIM(DATOS_FORMS!AK255),ESCALAS!$A$25:$B$30,2,0),"?"))</f>
        <v/>
      </c>
      <c r="AL255" s="22" t="str">
        <f>IF(DATOS_FORMS!AL255="","",IFERROR(VLOOKUP(TRIM(DATOS_FORMS!AL255),ESCALAS!$A$25:$B$30,2,0),"?"))</f>
        <v/>
      </c>
      <c r="AM255" s="22" t="str">
        <f>IF(DATOS_FORMS!AM255="","",IFERROR(VLOOKUP(TRIM(DATOS_FORMS!AM255),ESCALAS!$A$35:$B$41,2,0),"?"))</f>
        <v/>
      </c>
      <c r="AN255" s="22" t="str">
        <f>IF(DATOS_FORMS!AN255="","",IFERROR(VLOOKUP(TRIM(DATOS_FORMS!AN255),ESCALAS!$A$35:$B$41,2,0),"?"))</f>
        <v/>
      </c>
      <c r="AO255" s="22" t="str">
        <f>IF(DATOS_FORMS!AO255="","",IFERROR(VLOOKUP(TRIM(DATOS_FORMS!AO255),ESCALAS!$A$35:$B$41,2,0),"?"))</f>
        <v/>
      </c>
      <c r="AP255" s="22" t="str">
        <f>IF(DATOS_FORMS!AP255="","",IFERROR(VLOOKUP(TRIM(DATOS_FORMS!AP255),ESCALAS!$A$35:$B$41,2,0),"?"))</f>
        <v/>
      </c>
      <c r="AQ255" s="22" t="str">
        <f>IF(DATOS_FORMS!AQ255="","",IFERROR(VLOOKUP(TRIM(DATOS_FORMS!AQ255),ESCALAS!$A$35:$B$41,2,0),"?"))</f>
        <v/>
      </c>
      <c r="AR255" s="22" t="str">
        <f>IF(DATOS_FORMS!AR255="","",IFERROR(VLOOKUP(TRIM(DATOS_FORMS!AR255),ESCALAS!$A$35:$B$41,2,0),"?"))</f>
        <v/>
      </c>
      <c r="AS255" s="22" t="str">
        <f>IF(DATOS_FORMS!AS255="","",IFERROR(VLOOKUP(TRIM(DATOS_FORMS!AS255),ESCALAS!$A$35:$B$41,2,0),"?"))</f>
        <v/>
      </c>
      <c r="AT255" s="22" t="str">
        <f>IF(DATOS_FORMS!AT255="","",IFERROR(VLOOKUP(TRIM(DATOS_FORMS!AT255),ESCALAS!$A$35:$B$41,2,0),"?"))</f>
        <v/>
      </c>
      <c r="AU255" s="22" t="str">
        <f>IF(DATOS_FORMS!AU255="","",IFERROR(VLOOKUP(TRIM(DATOS_FORMS!AU255),ESCALAS!$A$35:$B$41,2,0),"?"))</f>
        <v/>
      </c>
      <c r="AV255" s="22" t="str">
        <f>IF(DATOS_FORMS!AV255="","",IFERROR(VLOOKUP(TRIM(DATOS_FORMS!AV255),ESCALAS!$A$46:$B$49,2,0),"?"))</f>
        <v/>
      </c>
      <c r="AW255" s="22" t="str">
        <f>IF(DATOS_FORMS!AW255="","",IFERROR(VLOOKUP(TRIM(DATOS_FORMS!AW255),ESCALAS!$A$46:$B$49,2,0),"?"))</f>
        <v/>
      </c>
      <c r="AX255" s="22" t="str">
        <f>IF(DATOS_FORMS!AX255="","",IFERROR(VLOOKUP(TRIM(DATOS_FORMS!AX255),ESCALAS!$A$46:$B$49,2,0),"?"))</f>
        <v/>
      </c>
      <c r="AY255" s="22" t="str">
        <f>IF(DATOS_FORMS!AY255="","",IFERROR(VLOOKUP(TRIM(DATOS_FORMS!AY255),ESCALAS!$A$46:$B$49,2,0),"?"))</f>
        <v/>
      </c>
      <c r="AZ255" s="22" t="str">
        <f>IF(DATOS_FORMS!AZ255="","",IFERROR(VLOOKUP(TRIM(DATOS_FORMS!AZ255),ESCALAS!$A$46:$B$49,2,0),"?"))</f>
        <v/>
      </c>
      <c r="BA255" s="22" t="str">
        <f>IF(DATOS_FORMS!BA255="","",IFERROR(VLOOKUP(TRIM(DATOS_FORMS!BA255),ESCALAS!$A$46:$B$49,2,0),"?"))</f>
        <v/>
      </c>
      <c r="BB255" s="22" t="str">
        <f>IF(DATOS_FORMS!BB255="","",IFERROR(VLOOKUP(TRIM(DATOS_FORMS!BB255),ESCALAS!$A$46:$B$49,2,0),"?"))</f>
        <v/>
      </c>
      <c r="BC255" s="22" t="str">
        <f>IF(DATOS_FORMS!BC255="","",IFERROR(VLOOKUP(TRIM(DATOS_FORMS!BC255),ESCALAS!$A$46:$B$49,2,0),"?"))</f>
        <v/>
      </c>
      <c r="BD255" s="22" t="str">
        <f>IF(DATOS_FORMS!BD255="","",IFERROR(VLOOKUP(TRIM(DATOS_FORMS!BD255),ESCALAS!$A$46:$B$49,2,0),"?"))</f>
        <v/>
      </c>
      <c r="BE255" s="22" t="str">
        <f>IF(DATOS_FORMS!BE255="","",IFERROR(VLOOKUP(TRIM(DATOS_FORMS!BE255),ESCALAS!$A$46:$B$49,2,0),"?"))</f>
        <v/>
      </c>
      <c r="BF255" s="22" t="str">
        <f>IF(DATOS_FORMS!BF255="","",IFERROR(VLOOKUP(TRIM(DATOS_FORMS!BF255),ESCALAS!$A$46:$B$49,2,0),"?"))</f>
        <v/>
      </c>
      <c r="BG255" s="22" t="str">
        <f>IF(DATOS_FORMS!BG255="","",IFERROR(VLOOKUP(TRIM(DATOS_FORMS!BG255),ESCALAS!$A$46:$B$49,2,0),"?"))</f>
        <v/>
      </c>
      <c r="BH255" s="22" t="str">
        <f>IF(DATOS_FORMS!BH255="","",IFERROR(VLOOKUP(TRIM(DATOS_FORMS!BH255),ESCALAS!$A$46:$B$49,2,0),"?"))</f>
        <v/>
      </c>
      <c r="BI255" s="22" t="str">
        <f>IF(DATOS_FORMS!BI255="","",IFERROR(VLOOKUP(TRIM(DATOS_FORMS!BI255),ESCALAS!$A$46:$B$49,2,0),"?"))</f>
        <v/>
      </c>
      <c r="BJ255" s="22" t="str">
        <f>IF(DATOS_FORMS!BJ255="","",IFERROR(VLOOKUP(TRIM(DATOS_FORMS!BJ255),ESCALAS!$A$46:$B$49,2,0),"?"))</f>
        <v/>
      </c>
    </row>
    <row r="256" spans="1:62" x14ac:dyDescent="0.25">
      <c r="A256" s="22" t="str">
        <f>IF(DATOS_FORMS!B256="","",ROW()-1)</f>
        <v/>
      </c>
      <c r="B256" s="22" t="str">
        <f>IF(DATOS_FORMS!B256="","",IFERROR(VALUE(TRIM(DATOS_FORMS!B256)),IFERROR(VALUE(LEFT(TRIM(DATOS_FORMS!B256),FIND(" ",TRIM(DATOS_FORMS!B256)&amp;" ")-1)),"?")))</f>
        <v/>
      </c>
      <c r="C256" s="22" t="str">
        <f>IF(DATOS_FORMS!C256="","",IFERROR(VLOOKUP(TRIM(DATOS_FORMS!C256),ESCALAS!$A$54:$B$55,2,0),"?"))</f>
        <v/>
      </c>
      <c r="D256" s="22" t="str">
        <f>IF(DATOS_FORMS!D256="","",IFERROR(VLOOKUP(TRIM(DATOS_FORMS!D256),ESCALAS!$A$67:$B$68,2,0),"?"))</f>
        <v/>
      </c>
      <c r="E256" s="23" t="str">
        <f>IF(DATOS_FORMS!E256="","",DATOS_FORMS!E256)</f>
        <v/>
      </c>
      <c r="F256" s="23" t="str">
        <f>IF(DATOS_FORMS!F256="","",DATOS_FORMS!F256)</f>
        <v/>
      </c>
      <c r="G256" s="22" t="str">
        <f>IF(DATOS_FORMS!G256="","",IFERROR(VLOOKUP(TRIM(DATOS_FORMS!G256),ESCALAS!$A$60:$B$62,2,0),"?"))</f>
        <v/>
      </c>
      <c r="H256" s="23" t="str">
        <f>IF(DATOS_FORMS!H256="","",DATOS_FORMS!H256)</f>
        <v/>
      </c>
      <c r="I256" s="22" t="str">
        <f>IF(DATOS_FORMS!I256="","",IFERROR(VLOOKUP(TRIM(DATOS_FORMS!I256),ESCALAS!$A$60:$B$62,2,0),"?"))</f>
        <v/>
      </c>
      <c r="J256" s="22" t="str">
        <f>IF(DATOS_FORMS!J256="","",IFERROR(VLOOKUP(TRIM(DATOS_FORMS!J256),ESCALAS!$A$73:$B$86,2,0),7))</f>
        <v/>
      </c>
      <c r="K256" s="22" t="str">
        <f>IF(DATOS_FORMS!K256="","",IFERROR(VLOOKUP(TRIM(DATOS_FORMS!K256),ESCALAS!$A$6:$B$12,2,0),"?"))</f>
        <v/>
      </c>
      <c r="L256" s="22" t="str">
        <f>IF(DATOS_FORMS!L256="","",IFERROR(VLOOKUP(TRIM(DATOS_FORMS!L256),ESCALAS!$A$6:$B$12,2,0),"?"))</f>
        <v/>
      </c>
      <c r="M256" s="22" t="str">
        <f>IF(DATOS_FORMS!M256="","",IFERROR(VLOOKUP(TRIM(DATOS_FORMS!M256),ESCALAS!$A$6:$B$12,2,0),"?"))</f>
        <v/>
      </c>
      <c r="N256" s="22" t="str">
        <f>IF(DATOS_FORMS!N256="","",IFERROR(VLOOKUP(TRIM(DATOS_FORMS!N256),ESCALAS!$A$6:$B$12,2,0),"?"))</f>
        <v/>
      </c>
      <c r="O256" s="22" t="str">
        <f>IF(DATOS_FORMS!O256="","",IFERROR(VLOOKUP(TRIM(DATOS_FORMS!O256),ESCALAS!$A$6:$B$12,2,0),"?"))</f>
        <v/>
      </c>
      <c r="P256" s="22" t="str">
        <f>IF(DATOS_FORMS!P256="","",IFERROR(VLOOKUP(TRIM(DATOS_FORMS!P256),ESCALAS!$A$6:$B$12,2,0),"?"))</f>
        <v/>
      </c>
      <c r="Q256" s="22" t="str">
        <f>IF(DATOS_FORMS!Q256="","",IFERROR(VLOOKUP(TRIM(DATOS_FORMS!Q256),ESCALAS!$A$6:$B$12,2,0),"?"))</f>
        <v/>
      </c>
      <c r="R256" s="22" t="str">
        <f>IF(DATOS_FORMS!R256="","",IFERROR(VLOOKUP(TRIM(DATOS_FORMS!R256),ESCALAS!$A$6:$B$12,2,0),"?"))</f>
        <v/>
      </c>
      <c r="S256" s="22" t="str">
        <f>IF(DATOS_FORMS!S256="","",IFERROR(VLOOKUP(TRIM(DATOS_FORMS!S256),ESCALAS!$A$6:$B$12,2,0),"?"))</f>
        <v/>
      </c>
      <c r="T256" s="22" t="str">
        <f>IF(DATOS_FORMS!T256="","",IFERROR(VLOOKUP(TRIM(DATOS_FORMS!T256),ESCALAS!$A$6:$B$12,2,0),"?"))</f>
        <v/>
      </c>
      <c r="U256" s="22" t="str">
        <f>IF(DATOS_FORMS!U256="","",IFERROR(VLOOKUP(TRIM(DATOS_FORMS!U256),ESCALAS!$A$17:$B$20,2,0),"?"))</f>
        <v/>
      </c>
      <c r="V256" s="22" t="str">
        <f>IF(DATOS_FORMS!V256="","",IFERROR(VLOOKUP(TRIM(DATOS_FORMS!V256),ESCALAS!$A$17:$B$20,2,0),"?"))</f>
        <v/>
      </c>
      <c r="W256" s="22" t="str">
        <f>IF(DATOS_FORMS!W256="","",IFERROR(VLOOKUP(TRIM(DATOS_FORMS!W256),ESCALAS!$A$17:$B$20,2,0),"?"))</f>
        <v/>
      </c>
      <c r="X256" s="22" t="str">
        <f>IF(DATOS_FORMS!X256="","",IFERROR(VLOOKUP(TRIM(DATOS_FORMS!X256),ESCALAS!$A$17:$B$20,2,0),"?"))</f>
        <v/>
      </c>
      <c r="Y256" s="22" t="str">
        <f>IF(DATOS_FORMS!Y256="","",IFERROR(VLOOKUP(TRIM(DATOS_FORMS!Y256),ESCALAS!$A$17:$B$20,2,0),"?"))</f>
        <v/>
      </c>
      <c r="Z256" s="22" t="str">
        <f>IF(DATOS_FORMS!Z256="","",IFERROR(VLOOKUP(TRIM(DATOS_FORMS!Z256),ESCALAS!$A$17:$B$20,2,0),"?"))</f>
        <v/>
      </c>
      <c r="AA256" s="22" t="str">
        <f>IF(DATOS_FORMS!AA256="","",IFERROR(VLOOKUP(TRIM(DATOS_FORMS!AA256),ESCALAS!$A$17:$B$20,2,0),"?"))</f>
        <v/>
      </c>
      <c r="AB256" s="22" t="str">
        <f>IF(DATOS_FORMS!AB256="","",IFERROR(VLOOKUP(TRIM(DATOS_FORMS!AB256),ESCALAS!$A$17:$B$20,2,0),"?"))</f>
        <v/>
      </c>
      <c r="AC256" s="22" t="str">
        <f>IF(DATOS_FORMS!AC256="","",IFERROR(VLOOKUP(TRIM(DATOS_FORMS!AC256),ESCALAS!$A$25:$B$30,2,0),"?"))</f>
        <v/>
      </c>
      <c r="AD256" s="22" t="str">
        <f>IF(DATOS_FORMS!AD256="","",IFERROR(VLOOKUP(TRIM(DATOS_FORMS!AD256),ESCALAS!$A$25:$B$30,2,0),"?"))</f>
        <v/>
      </c>
      <c r="AE256" s="22" t="str">
        <f>IF(DATOS_FORMS!AE256="","",IFERROR(VLOOKUP(TRIM(DATOS_FORMS!AE256),ESCALAS!$A$25:$B$30,2,0),"?"))</f>
        <v/>
      </c>
      <c r="AF256" s="22" t="str">
        <f>IF(DATOS_FORMS!AF256="","",IFERROR(VLOOKUP(TRIM(DATOS_FORMS!AF256),ESCALAS!$A$25:$B$30,2,0),"?"))</f>
        <v/>
      </c>
      <c r="AG256" s="22" t="str">
        <f>IF(DATOS_FORMS!AG256="","",IFERROR(VLOOKUP(TRIM(DATOS_FORMS!AG256),ESCALAS!$A$25:$B$30,2,0),"?"))</f>
        <v/>
      </c>
      <c r="AH256" s="22" t="str">
        <f>IF(DATOS_FORMS!AH256="","",IFERROR(VLOOKUP(TRIM(DATOS_FORMS!AH256),ESCALAS!$A$25:$B$30,2,0),"?"))</f>
        <v/>
      </c>
      <c r="AI256" s="22" t="str">
        <f>IF(DATOS_FORMS!AI256="","",IFERROR(VLOOKUP(TRIM(DATOS_FORMS!AI256),ESCALAS!$A$25:$B$30,2,0),"?"))</f>
        <v/>
      </c>
      <c r="AJ256" s="22" t="str">
        <f>IF(DATOS_FORMS!AJ256="","",IFERROR(VLOOKUP(TRIM(DATOS_FORMS!AJ256),ESCALAS!$A$25:$B$30,2,0),"?"))</f>
        <v/>
      </c>
      <c r="AK256" s="22" t="str">
        <f>IF(DATOS_FORMS!AK256="","",IFERROR(VLOOKUP(TRIM(DATOS_FORMS!AK256),ESCALAS!$A$25:$B$30,2,0),"?"))</f>
        <v/>
      </c>
      <c r="AL256" s="22" t="str">
        <f>IF(DATOS_FORMS!AL256="","",IFERROR(VLOOKUP(TRIM(DATOS_FORMS!AL256),ESCALAS!$A$25:$B$30,2,0),"?"))</f>
        <v/>
      </c>
      <c r="AM256" s="22" t="str">
        <f>IF(DATOS_FORMS!AM256="","",IFERROR(VLOOKUP(TRIM(DATOS_FORMS!AM256),ESCALAS!$A$35:$B$41,2,0),"?"))</f>
        <v/>
      </c>
      <c r="AN256" s="22" t="str">
        <f>IF(DATOS_FORMS!AN256="","",IFERROR(VLOOKUP(TRIM(DATOS_FORMS!AN256),ESCALAS!$A$35:$B$41,2,0),"?"))</f>
        <v/>
      </c>
      <c r="AO256" s="22" t="str">
        <f>IF(DATOS_FORMS!AO256="","",IFERROR(VLOOKUP(TRIM(DATOS_FORMS!AO256),ESCALAS!$A$35:$B$41,2,0),"?"))</f>
        <v/>
      </c>
      <c r="AP256" s="22" t="str">
        <f>IF(DATOS_FORMS!AP256="","",IFERROR(VLOOKUP(TRIM(DATOS_FORMS!AP256),ESCALAS!$A$35:$B$41,2,0),"?"))</f>
        <v/>
      </c>
      <c r="AQ256" s="22" t="str">
        <f>IF(DATOS_FORMS!AQ256="","",IFERROR(VLOOKUP(TRIM(DATOS_FORMS!AQ256),ESCALAS!$A$35:$B$41,2,0),"?"))</f>
        <v/>
      </c>
      <c r="AR256" s="22" t="str">
        <f>IF(DATOS_FORMS!AR256="","",IFERROR(VLOOKUP(TRIM(DATOS_FORMS!AR256),ESCALAS!$A$35:$B$41,2,0),"?"))</f>
        <v/>
      </c>
      <c r="AS256" s="22" t="str">
        <f>IF(DATOS_FORMS!AS256="","",IFERROR(VLOOKUP(TRIM(DATOS_FORMS!AS256),ESCALAS!$A$35:$B$41,2,0),"?"))</f>
        <v/>
      </c>
      <c r="AT256" s="22" t="str">
        <f>IF(DATOS_FORMS!AT256="","",IFERROR(VLOOKUP(TRIM(DATOS_FORMS!AT256),ESCALAS!$A$35:$B$41,2,0),"?"))</f>
        <v/>
      </c>
      <c r="AU256" s="22" t="str">
        <f>IF(DATOS_FORMS!AU256="","",IFERROR(VLOOKUP(TRIM(DATOS_FORMS!AU256),ESCALAS!$A$35:$B$41,2,0),"?"))</f>
        <v/>
      </c>
      <c r="AV256" s="22" t="str">
        <f>IF(DATOS_FORMS!AV256="","",IFERROR(VLOOKUP(TRIM(DATOS_FORMS!AV256),ESCALAS!$A$46:$B$49,2,0),"?"))</f>
        <v/>
      </c>
      <c r="AW256" s="22" t="str">
        <f>IF(DATOS_FORMS!AW256="","",IFERROR(VLOOKUP(TRIM(DATOS_FORMS!AW256),ESCALAS!$A$46:$B$49,2,0),"?"))</f>
        <v/>
      </c>
      <c r="AX256" s="22" t="str">
        <f>IF(DATOS_FORMS!AX256="","",IFERROR(VLOOKUP(TRIM(DATOS_FORMS!AX256),ESCALAS!$A$46:$B$49,2,0),"?"))</f>
        <v/>
      </c>
      <c r="AY256" s="22" t="str">
        <f>IF(DATOS_FORMS!AY256="","",IFERROR(VLOOKUP(TRIM(DATOS_FORMS!AY256),ESCALAS!$A$46:$B$49,2,0),"?"))</f>
        <v/>
      </c>
      <c r="AZ256" s="22" t="str">
        <f>IF(DATOS_FORMS!AZ256="","",IFERROR(VLOOKUP(TRIM(DATOS_FORMS!AZ256),ESCALAS!$A$46:$B$49,2,0),"?"))</f>
        <v/>
      </c>
      <c r="BA256" s="22" t="str">
        <f>IF(DATOS_FORMS!BA256="","",IFERROR(VLOOKUP(TRIM(DATOS_FORMS!BA256),ESCALAS!$A$46:$B$49,2,0),"?"))</f>
        <v/>
      </c>
      <c r="BB256" s="22" t="str">
        <f>IF(DATOS_FORMS!BB256="","",IFERROR(VLOOKUP(TRIM(DATOS_FORMS!BB256),ESCALAS!$A$46:$B$49,2,0),"?"))</f>
        <v/>
      </c>
      <c r="BC256" s="22" t="str">
        <f>IF(DATOS_FORMS!BC256="","",IFERROR(VLOOKUP(TRIM(DATOS_FORMS!BC256),ESCALAS!$A$46:$B$49,2,0),"?"))</f>
        <v/>
      </c>
      <c r="BD256" s="22" t="str">
        <f>IF(DATOS_FORMS!BD256="","",IFERROR(VLOOKUP(TRIM(DATOS_FORMS!BD256),ESCALAS!$A$46:$B$49,2,0),"?"))</f>
        <v/>
      </c>
      <c r="BE256" s="22" t="str">
        <f>IF(DATOS_FORMS!BE256="","",IFERROR(VLOOKUP(TRIM(DATOS_FORMS!BE256),ESCALAS!$A$46:$B$49,2,0),"?"))</f>
        <v/>
      </c>
      <c r="BF256" s="22" t="str">
        <f>IF(DATOS_FORMS!BF256="","",IFERROR(VLOOKUP(TRIM(DATOS_FORMS!BF256),ESCALAS!$A$46:$B$49,2,0),"?"))</f>
        <v/>
      </c>
      <c r="BG256" s="22" t="str">
        <f>IF(DATOS_FORMS!BG256="","",IFERROR(VLOOKUP(TRIM(DATOS_FORMS!BG256),ESCALAS!$A$46:$B$49,2,0),"?"))</f>
        <v/>
      </c>
      <c r="BH256" s="22" t="str">
        <f>IF(DATOS_FORMS!BH256="","",IFERROR(VLOOKUP(TRIM(DATOS_FORMS!BH256),ESCALAS!$A$46:$B$49,2,0),"?"))</f>
        <v/>
      </c>
      <c r="BI256" s="22" t="str">
        <f>IF(DATOS_FORMS!BI256="","",IFERROR(VLOOKUP(TRIM(DATOS_FORMS!BI256),ESCALAS!$A$46:$B$49,2,0),"?"))</f>
        <v/>
      </c>
      <c r="BJ256" s="22" t="str">
        <f>IF(DATOS_FORMS!BJ256="","",IFERROR(VLOOKUP(TRIM(DATOS_FORMS!BJ256),ESCALAS!$A$46:$B$49,2,0),"?"))</f>
        <v/>
      </c>
    </row>
    <row r="257" spans="1:62" x14ac:dyDescent="0.25">
      <c r="A257" s="22" t="str">
        <f>IF(DATOS_FORMS!B257="","",ROW()-1)</f>
        <v/>
      </c>
      <c r="B257" s="22" t="str">
        <f>IF(DATOS_FORMS!B257="","",IFERROR(VALUE(TRIM(DATOS_FORMS!B257)),IFERROR(VALUE(LEFT(TRIM(DATOS_FORMS!B257),FIND(" ",TRIM(DATOS_FORMS!B257)&amp;" ")-1)),"?")))</f>
        <v/>
      </c>
      <c r="C257" s="22" t="str">
        <f>IF(DATOS_FORMS!C257="","",IFERROR(VLOOKUP(TRIM(DATOS_FORMS!C257),ESCALAS!$A$54:$B$55,2,0),"?"))</f>
        <v/>
      </c>
      <c r="D257" s="22" t="str">
        <f>IF(DATOS_FORMS!D257="","",IFERROR(VLOOKUP(TRIM(DATOS_FORMS!D257),ESCALAS!$A$67:$B$68,2,0),"?"))</f>
        <v/>
      </c>
      <c r="E257" s="23" t="str">
        <f>IF(DATOS_FORMS!E257="","",DATOS_FORMS!E257)</f>
        <v/>
      </c>
      <c r="F257" s="23" t="str">
        <f>IF(DATOS_FORMS!F257="","",DATOS_FORMS!F257)</f>
        <v/>
      </c>
      <c r="G257" s="22" t="str">
        <f>IF(DATOS_FORMS!G257="","",IFERROR(VLOOKUP(TRIM(DATOS_FORMS!G257),ESCALAS!$A$60:$B$62,2,0),"?"))</f>
        <v/>
      </c>
      <c r="H257" s="23" t="str">
        <f>IF(DATOS_FORMS!H257="","",DATOS_FORMS!H257)</f>
        <v/>
      </c>
      <c r="I257" s="22" t="str">
        <f>IF(DATOS_FORMS!I257="","",IFERROR(VLOOKUP(TRIM(DATOS_FORMS!I257),ESCALAS!$A$60:$B$62,2,0),"?"))</f>
        <v/>
      </c>
      <c r="J257" s="22" t="str">
        <f>IF(DATOS_FORMS!J257="","",IFERROR(VLOOKUP(TRIM(DATOS_FORMS!J257),ESCALAS!$A$73:$B$86,2,0),7))</f>
        <v/>
      </c>
      <c r="K257" s="22" t="str">
        <f>IF(DATOS_FORMS!K257="","",IFERROR(VLOOKUP(TRIM(DATOS_FORMS!K257),ESCALAS!$A$6:$B$12,2,0),"?"))</f>
        <v/>
      </c>
      <c r="L257" s="22" t="str">
        <f>IF(DATOS_FORMS!L257="","",IFERROR(VLOOKUP(TRIM(DATOS_FORMS!L257),ESCALAS!$A$6:$B$12,2,0),"?"))</f>
        <v/>
      </c>
      <c r="M257" s="22" t="str">
        <f>IF(DATOS_FORMS!M257="","",IFERROR(VLOOKUP(TRIM(DATOS_FORMS!M257),ESCALAS!$A$6:$B$12,2,0),"?"))</f>
        <v/>
      </c>
      <c r="N257" s="22" t="str">
        <f>IF(DATOS_FORMS!N257="","",IFERROR(VLOOKUP(TRIM(DATOS_FORMS!N257),ESCALAS!$A$6:$B$12,2,0),"?"))</f>
        <v/>
      </c>
      <c r="O257" s="22" t="str">
        <f>IF(DATOS_FORMS!O257="","",IFERROR(VLOOKUP(TRIM(DATOS_FORMS!O257),ESCALAS!$A$6:$B$12,2,0),"?"))</f>
        <v/>
      </c>
      <c r="P257" s="22" t="str">
        <f>IF(DATOS_FORMS!P257="","",IFERROR(VLOOKUP(TRIM(DATOS_FORMS!P257),ESCALAS!$A$6:$B$12,2,0),"?"))</f>
        <v/>
      </c>
      <c r="Q257" s="22" t="str">
        <f>IF(DATOS_FORMS!Q257="","",IFERROR(VLOOKUP(TRIM(DATOS_FORMS!Q257),ESCALAS!$A$6:$B$12,2,0),"?"))</f>
        <v/>
      </c>
      <c r="R257" s="22" t="str">
        <f>IF(DATOS_FORMS!R257="","",IFERROR(VLOOKUP(TRIM(DATOS_FORMS!R257),ESCALAS!$A$6:$B$12,2,0),"?"))</f>
        <v/>
      </c>
      <c r="S257" s="22" t="str">
        <f>IF(DATOS_FORMS!S257="","",IFERROR(VLOOKUP(TRIM(DATOS_FORMS!S257),ESCALAS!$A$6:$B$12,2,0),"?"))</f>
        <v/>
      </c>
      <c r="T257" s="22" t="str">
        <f>IF(DATOS_FORMS!T257="","",IFERROR(VLOOKUP(TRIM(DATOS_FORMS!T257),ESCALAS!$A$6:$B$12,2,0),"?"))</f>
        <v/>
      </c>
      <c r="U257" s="22" t="str">
        <f>IF(DATOS_FORMS!U257="","",IFERROR(VLOOKUP(TRIM(DATOS_FORMS!U257),ESCALAS!$A$17:$B$20,2,0),"?"))</f>
        <v/>
      </c>
      <c r="V257" s="22" t="str">
        <f>IF(DATOS_FORMS!V257="","",IFERROR(VLOOKUP(TRIM(DATOS_FORMS!V257),ESCALAS!$A$17:$B$20,2,0),"?"))</f>
        <v/>
      </c>
      <c r="W257" s="22" t="str">
        <f>IF(DATOS_FORMS!W257="","",IFERROR(VLOOKUP(TRIM(DATOS_FORMS!W257),ESCALAS!$A$17:$B$20,2,0),"?"))</f>
        <v/>
      </c>
      <c r="X257" s="22" t="str">
        <f>IF(DATOS_FORMS!X257="","",IFERROR(VLOOKUP(TRIM(DATOS_FORMS!X257),ESCALAS!$A$17:$B$20,2,0),"?"))</f>
        <v/>
      </c>
      <c r="Y257" s="22" t="str">
        <f>IF(DATOS_FORMS!Y257="","",IFERROR(VLOOKUP(TRIM(DATOS_FORMS!Y257),ESCALAS!$A$17:$B$20,2,0),"?"))</f>
        <v/>
      </c>
      <c r="Z257" s="22" t="str">
        <f>IF(DATOS_FORMS!Z257="","",IFERROR(VLOOKUP(TRIM(DATOS_FORMS!Z257),ESCALAS!$A$17:$B$20,2,0),"?"))</f>
        <v/>
      </c>
      <c r="AA257" s="22" t="str">
        <f>IF(DATOS_FORMS!AA257="","",IFERROR(VLOOKUP(TRIM(DATOS_FORMS!AA257),ESCALAS!$A$17:$B$20,2,0),"?"))</f>
        <v/>
      </c>
      <c r="AB257" s="22" t="str">
        <f>IF(DATOS_FORMS!AB257="","",IFERROR(VLOOKUP(TRIM(DATOS_FORMS!AB257),ESCALAS!$A$17:$B$20,2,0),"?"))</f>
        <v/>
      </c>
      <c r="AC257" s="22" t="str">
        <f>IF(DATOS_FORMS!AC257="","",IFERROR(VLOOKUP(TRIM(DATOS_FORMS!AC257),ESCALAS!$A$25:$B$30,2,0),"?"))</f>
        <v/>
      </c>
      <c r="AD257" s="22" t="str">
        <f>IF(DATOS_FORMS!AD257="","",IFERROR(VLOOKUP(TRIM(DATOS_FORMS!AD257),ESCALAS!$A$25:$B$30,2,0),"?"))</f>
        <v/>
      </c>
      <c r="AE257" s="22" t="str">
        <f>IF(DATOS_FORMS!AE257="","",IFERROR(VLOOKUP(TRIM(DATOS_FORMS!AE257),ESCALAS!$A$25:$B$30,2,0),"?"))</f>
        <v/>
      </c>
      <c r="AF257" s="22" t="str">
        <f>IF(DATOS_FORMS!AF257="","",IFERROR(VLOOKUP(TRIM(DATOS_FORMS!AF257),ESCALAS!$A$25:$B$30,2,0),"?"))</f>
        <v/>
      </c>
      <c r="AG257" s="22" t="str">
        <f>IF(DATOS_FORMS!AG257="","",IFERROR(VLOOKUP(TRIM(DATOS_FORMS!AG257),ESCALAS!$A$25:$B$30,2,0),"?"))</f>
        <v/>
      </c>
      <c r="AH257" s="22" t="str">
        <f>IF(DATOS_FORMS!AH257="","",IFERROR(VLOOKUP(TRIM(DATOS_FORMS!AH257),ESCALAS!$A$25:$B$30,2,0),"?"))</f>
        <v/>
      </c>
      <c r="AI257" s="22" t="str">
        <f>IF(DATOS_FORMS!AI257="","",IFERROR(VLOOKUP(TRIM(DATOS_FORMS!AI257),ESCALAS!$A$25:$B$30,2,0),"?"))</f>
        <v/>
      </c>
      <c r="AJ257" s="22" t="str">
        <f>IF(DATOS_FORMS!AJ257="","",IFERROR(VLOOKUP(TRIM(DATOS_FORMS!AJ257),ESCALAS!$A$25:$B$30,2,0),"?"))</f>
        <v/>
      </c>
      <c r="AK257" s="22" t="str">
        <f>IF(DATOS_FORMS!AK257="","",IFERROR(VLOOKUP(TRIM(DATOS_FORMS!AK257),ESCALAS!$A$25:$B$30,2,0),"?"))</f>
        <v/>
      </c>
      <c r="AL257" s="22" t="str">
        <f>IF(DATOS_FORMS!AL257="","",IFERROR(VLOOKUP(TRIM(DATOS_FORMS!AL257),ESCALAS!$A$25:$B$30,2,0),"?"))</f>
        <v/>
      </c>
      <c r="AM257" s="22" t="str">
        <f>IF(DATOS_FORMS!AM257="","",IFERROR(VLOOKUP(TRIM(DATOS_FORMS!AM257),ESCALAS!$A$35:$B$41,2,0),"?"))</f>
        <v/>
      </c>
      <c r="AN257" s="22" t="str">
        <f>IF(DATOS_FORMS!AN257="","",IFERROR(VLOOKUP(TRIM(DATOS_FORMS!AN257),ESCALAS!$A$35:$B$41,2,0),"?"))</f>
        <v/>
      </c>
      <c r="AO257" s="22" t="str">
        <f>IF(DATOS_FORMS!AO257="","",IFERROR(VLOOKUP(TRIM(DATOS_FORMS!AO257),ESCALAS!$A$35:$B$41,2,0),"?"))</f>
        <v/>
      </c>
      <c r="AP257" s="22" t="str">
        <f>IF(DATOS_FORMS!AP257="","",IFERROR(VLOOKUP(TRIM(DATOS_FORMS!AP257),ESCALAS!$A$35:$B$41,2,0),"?"))</f>
        <v/>
      </c>
      <c r="AQ257" s="22" t="str">
        <f>IF(DATOS_FORMS!AQ257="","",IFERROR(VLOOKUP(TRIM(DATOS_FORMS!AQ257),ESCALAS!$A$35:$B$41,2,0),"?"))</f>
        <v/>
      </c>
      <c r="AR257" s="22" t="str">
        <f>IF(DATOS_FORMS!AR257="","",IFERROR(VLOOKUP(TRIM(DATOS_FORMS!AR257),ESCALAS!$A$35:$B$41,2,0),"?"))</f>
        <v/>
      </c>
      <c r="AS257" s="22" t="str">
        <f>IF(DATOS_FORMS!AS257="","",IFERROR(VLOOKUP(TRIM(DATOS_FORMS!AS257),ESCALAS!$A$35:$B$41,2,0),"?"))</f>
        <v/>
      </c>
      <c r="AT257" s="22" t="str">
        <f>IF(DATOS_FORMS!AT257="","",IFERROR(VLOOKUP(TRIM(DATOS_FORMS!AT257),ESCALAS!$A$35:$B$41,2,0),"?"))</f>
        <v/>
      </c>
      <c r="AU257" s="22" t="str">
        <f>IF(DATOS_FORMS!AU257="","",IFERROR(VLOOKUP(TRIM(DATOS_FORMS!AU257),ESCALAS!$A$35:$B$41,2,0),"?"))</f>
        <v/>
      </c>
      <c r="AV257" s="22" t="str">
        <f>IF(DATOS_FORMS!AV257="","",IFERROR(VLOOKUP(TRIM(DATOS_FORMS!AV257),ESCALAS!$A$46:$B$49,2,0),"?"))</f>
        <v/>
      </c>
      <c r="AW257" s="22" t="str">
        <f>IF(DATOS_FORMS!AW257="","",IFERROR(VLOOKUP(TRIM(DATOS_FORMS!AW257),ESCALAS!$A$46:$B$49,2,0),"?"))</f>
        <v/>
      </c>
      <c r="AX257" s="22" t="str">
        <f>IF(DATOS_FORMS!AX257="","",IFERROR(VLOOKUP(TRIM(DATOS_FORMS!AX257),ESCALAS!$A$46:$B$49,2,0),"?"))</f>
        <v/>
      </c>
      <c r="AY257" s="22" t="str">
        <f>IF(DATOS_FORMS!AY257="","",IFERROR(VLOOKUP(TRIM(DATOS_FORMS!AY257),ESCALAS!$A$46:$B$49,2,0),"?"))</f>
        <v/>
      </c>
      <c r="AZ257" s="22" t="str">
        <f>IF(DATOS_FORMS!AZ257="","",IFERROR(VLOOKUP(TRIM(DATOS_FORMS!AZ257),ESCALAS!$A$46:$B$49,2,0),"?"))</f>
        <v/>
      </c>
      <c r="BA257" s="22" t="str">
        <f>IF(DATOS_FORMS!BA257="","",IFERROR(VLOOKUP(TRIM(DATOS_FORMS!BA257),ESCALAS!$A$46:$B$49,2,0),"?"))</f>
        <v/>
      </c>
      <c r="BB257" s="22" t="str">
        <f>IF(DATOS_FORMS!BB257="","",IFERROR(VLOOKUP(TRIM(DATOS_FORMS!BB257),ESCALAS!$A$46:$B$49,2,0),"?"))</f>
        <v/>
      </c>
      <c r="BC257" s="22" t="str">
        <f>IF(DATOS_FORMS!BC257="","",IFERROR(VLOOKUP(TRIM(DATOS_FORMS!BC257),ESCALAS!$A$46:$B$49,2,0),"?"))</f>
        <v/>
      </c>
      <c r="BD257" s="22" t="str">
        <f>IF(DATOS_FORMS!BD257="","",IFERROR(VLOOKUP(TRIM(DATOS_FORMS!BD257),ESCALAS!$A$46:$B$49,2,0),"?"))</f>
        <v/>
      </c>
      <c r="BE257" s="22" t="str">
        <f>IF(DATOS_FORMS!BE257="","",IFERROR(VLOOKUP(TRIM(DATOS_FORMS!BE257),ESCALAS!$A$46:$B$49,2,0),"?"))</f>
        <v/>
      </c>
      <c r="BF257" s="22" t="str">
        <f>IF(DATOS_FORMS!BF257="","",IFERROR(VLOOKUP(TRIM(DATOS_FORMS!BF257),ESCALAS!$A$46:$B$49,2,0),"?"))</f>
        <v/>
      </c>
      <c r="BG257" s="22" t="str">
        <f>IF(DATOS_FORMS!BG257="","",IFERROR(VLOOKUP(TRIM(DATOS_FORMS!BG257),ESCALAS!$A$46:$B$49,2,0),"?"))</f>
        <v/>
      </c>
      <c r="BH257" s="22" t="str">
        <f>IF(DATOS_FORMS!BH257="","",IFERROR(VLOOKUP(TRIM(DATOS_FORMS!BH257),ESCALAS!$A$46:$B$49,2,0),"?"))</f>
        <v/>
      </c>
      <c r="BI257" s="22" t="str">
        <f>IF(DATOS_FORMS!BI257="","",IFERROR(VLOOKUP(TRIM(DATOS_FORMS!BI257),ESCALAS!$A$46:$B$49,2,0),"?"))</f>
        <v/>
      </c>
      <c r="BJ257" s="22" t="str">
        <f>IF(DATOS_FORMS!BJ257="","",IFERROR(VLOOKUP(TRIM(DATOS_FORMS!BJ257),ESCALAS!$A$46:$B$49,2,0),"?"))</f>
        <v/>
      </c>
    </row>
    <row r="258" spans="1:62" x14ac:dyDescent="0.25">
      <c r="A258" s="22" t="str">
        <f>IF(DATOS_FORMS!B258="","",ROW()-1)</f>
        <v/>
      </c>
      <c r="B258" s="22" t="str">
        <f>IF(DATOS_FORMS!B258="","",IFERROR(VALUE(TRIM(DATOS_FORMS!B258)),IFERROR(VALUE(LEFT(TRIM(DATOS_FORMS!B258),FIND(" ",TRIM(DATOS_FORMS!B258)&amp;" ")-1)),"?")))</f>
        <v/>
      </c>
      <c r="C258" s="22" t="str">
        <f>IF(DATOS_FORMS!C258="","",IFERROR(VLOOKUP(TRIM(DATOS_FORMS!C258),ESCALAS!$A$54:$B$55,2,0),"?"))</f>
        <v/>
      </c>
      <c r="D258" s="22" t="str">
        <f>IF(DATOS_FORMS!D258="","",IFERROR(VLOOKUP(TRIM(DATOS_FORMS!D258),ESCALAS!$A$67:$B$68,2,0),"?"))</f>
        <v/>
      </c>
      <c r="E258" s="23" t="str">
        <f>IF(DATOS_FORMS!E258="","",DATOS_FORMS!E258)</f>
        <v/>
      </c>
      <c r="F258" s="23" t="str">
        <f>IF(DATOS_FORMS!F258="","",DATOS_FORMS!F258)</f>
        <v/>
      </c>
      <c r="G258" s="22" t="str">
        <f>IF(DATOS_FORMS!G258="","",IFERROR(VLOOKUP(TRIM(DATOS_FORMS!G258),ESCALAS!$A$60:$B$62,2,0),"?"))</f>
        <v/>
      </c>
      <c r="H258" s="23" t="str">
        <f>IF(DATOS_FORMS!H258="","",DATOS_FORMS!H258)</f>
        <v/>
      </c>
      <c r="I258" s="22" t="str">
        <f>IF(DATOS_FORMS!I258="","",IFERROR(VLOOKUP(TRIM(DATOS_FORMS!I258),ESCALAS!$A$60:$B$62,2,0),"?"))</f>
        <v/>
      </c>
      <c r="J258" s="22" t="str">
        <f>IF(DATOS_FORMS!J258="","",IFERROR(VLOOKUP(TRIM(DATOS_FORMS!J258),ESCALAS!$A$73:$B$86,2,0),7))</f>
        <v/>
      </c>
      <c r="K258" s="22" t="str">
        <f>IF(DATOS_FORMS!K258="","",IFERROR(VLOOKUP(TRIM(DATOS_FORMS!K258),ESCALAS!$A$6:$B$12,2,0),"?"))</f>
        <v/>
      </c>
      <c r="L258" s="22" t="str">
        <f>IF(DATOS_FORMS!L258="","",IFERROR(VLOOKUP(TRIM(DATOS_FORMS!L258),ESCALAS!$A$6:$B$12,2,0),"?"))</f>
        <v/>
      </c>
      <c r="M258" s="22" t="str">
        <f>IF(DATOS_FORMS!M258="","",IFERROR(VLOOKUP(TRIM(DATOS_FORMS!M258),ESCALAS!$A$6:$B$12,2,0),"?"))</f>
        <v/>
      </c>
      <c r="N258" s="22" t="str">
        <f>IF(DATOS_FORMS!N258="","",IFERROR(VLOOKUP(TRIM(DATOS_FORMS!N258),ESCALAS!$A$6:$B$12,2,0),"?"))</f>
        <v/>
      </c>
      <c r="O258" s="22" t="str">
        <f>IF(DATOS_FORMS!O258="","",IFERROR(VLOOKUP(TRIM(DATOS_FORMS!O258),ESCALAS!$A$6:$B$12,2,0),"?"))</f>
        <v/>
      </c>
      <c r="P258" s="22" t="str">
        <f>IF(DATOS_FORMS!P258="","",IFERROR(VLOOKUP(TRIM(DATOS_FORMS!P258),ESCALAS!$A$6:$B$12,2,0),"?"))</f>
        <v/>
      </c>
      <c r="Q258" s="22" t="str">
        <f>IF(DATOS_FORMS!Q258="","",IFERROR(VLOOKUP(TRIM(DATOS_FORMS!Q258),ESCALAS!$A$6:$B$12,2,0),"?"))</f>
        <v/>
      </c>
      <c r="R258" s="22" t="str">
        <f>IF(DATOS_FORMS!R258="","",IFERROR(VLOOKUP(TRIM(DATOS_FORMS!R258),ESCALAS!$A$6:$B$12,2,0),"?"))</f>
        <v/>
      </c>
      <c r="S258" s="22" t="str">
        <f>IF(DATOS_FORMS!S258="","",IFERROR(VLOOKUP(TRIM(DATOS_FORMS!S258),ESCALAS!$A$6:$B$12,2,0),"?"))</f>
        <v/>
      </c>
      <c r="T258" s="22" t="str">
        <f>IF(DATOS_FORMS!T258="","",IFERROR(VLOOKUP(TRIM(DATOS_FORMS!T258),ESCALAS!$A$6:$B$12,2,0),"?"))</f>
        <v/>
      </c>
      <c r="U258" s="22" t="str">
        <f>IF(DATOS_FORMS!U258="","",IFERROR(VLOOKUP(TRIM(DATOS_FORMS!U258),ESCALAS!$A$17:$B$20,2,0),"?"))</f>
        <v/>
      </c>
      <c r="V258" s="22" t="str">
        <f>IF(DATOS_FORMS!V258="","",IFERROR(VLOOKUP(TRIM(DATOS_FORMS!V258),ESCALAS!$A$17:$B$20,2,0),"?"))</f>
        <v/>
      </c>
      <c r="W258" s="22" t="str">
        <f>IF(DATOS_FORMS!W258="","",IFERROR(VLOOKUP(TRIM(DATOS_FORMS!W258),ESCALAS!$A$17:$B$20,2,0),"?"))</f>
        <v/>
      </c>
      <c r="X258" s="22" t="str">
        <f>IF(DATOS_FORMS!X258="","",IFERROR(VLOOKUP(TRIM(DATOS_FORMS!X258),ESCALAS!$A$17:$B$20,2,0),"?"))</f>
        <v/>
      </c>
      <c r="Y258" s="22" t="str">
        <f>IF(DATOS_FORMS!Y258="","",IFERROR(VLOOKUP(TRIM(DATOS_FORMS!Y258),ESCALAS!$A$17:$B$20,2,0),"?"))</f>
        <v/>
      </c>
      <c r="Z258" s="22" t="str">
        <f>IF(DATOS_FORMS!Z258="","",IFERROR(VLOOKUP(TRIM(DATOS_FORMS!Z258),ESCALAS!$A$17:$B$20,2,0),"?"))</f>
        <v/>
      </c>
      <c r="AA258" s="22" t="str">
        <f>IF(DATOS_FORMS!AA258="","",IFERROR(VLOOKUP(TRIM(DATOS_FORMS!AA258),ESCALAS!$A$17:$B$20,2,0),"?"))</f>
        <v/>
      </c>
      <c r="AB258" s="22" t="str">
        <f>IF(DATOS_FORMS!AB258="","",IFERROR(VLOOKUP(TRIM(DATOS_FORMS!AB258),ESCALAS!$A$17:$B$20,2,0),"?"))</f>
        <v/>
      </c>
      <c r="AC258" s="22" t="str">
        <f>IF(DATOS_FORMS!AC258="","",IFERROR(VLOOKUP(TRIM(DATOS_FORMS!AC258),ESCALAS!$A$25:$B$30,2,0),"?"))</f>
        <v/>
      </c>
      <c r="AD258" s="22" t="str">
        <f>IF(DATOS_FORMS!AD258="","",IFERROR(VLOOKUP(TRIM(DATOS_FORMS!AD258),ESCALAS!$A$25:$B$30,2,0),"?"))</f>
        <v/>
      </c>
      <c r="AE258" s="22" t="str">
        <f>IF(DATOS_FORMS!AE258="","",IFERROR(VLOOKUP(TRIM(DATOS_FORMS!AE258),ESCALAS!$A$25:$B$30,2,0),"?"))</f>
        <v/>
      </c>
      <c r="AF258" s="22" t="str">
        <f>IF(DATOS_FORMS!AF258="","",IFERROR(VLOOKUP(TRIM(DATOS_FORMS!AF258),ESCALAS!$A$25:$B$30,2,0),"?"))</f>
        <v/>
      </c>
      <c r="AG258" s="22" t="str">
        <f>IF(DATOS_FORMS!AG258="","",IFERROR(VLOOKUP(TRIM(DATOS_FORMS!AG258),ESCALAS!$A$25:$B$30,2,0),"?"))</f>
        <v/>
      </c>
      <c r="AH258" s="22" t="str">
        <f>IF(DATOS_FORMS!AH258="","",IFERROR(VLOOKUP(TRIM(DATOS_FORMS!AH258),ESCALAS!$A$25:$B$30,2,0),"?"))</f>
        <v/>
      </c>
      <c r="AI258" s="22" t="str">
        <f>IF(DATOS_FORMS!AI258="","",IFERROR(VLOOKUP(TRIM(DATOS_FORMS!AI258),ESCALAS!$A$25:$B$30,2,0),"?"))</f>
        <v/>
      </c>
      <c r="AJ258" s="22" t="str">
        <f>IF(DATOS_FORMS!AJ258="","",IFERROR(VLOOKUP(TRIM(DATOS_FORMS!AJ258),ESCALAS!$A$25:$B$30,2,0),"?"))</f>
        <v/>
      </c>
      <c r="AK258" s="22" t="str">
        <f>IF(DATOS_FORMS!AK258="","",IFERROR(VLOOKUP(TRIM(DATOS_FORMS!AK258),ESCALAS!$A$25:$B$30,2,0),"?"))</f>
        <v/>
      </c>
      <c r="AL258" s="22" t="str">
        <f>IF(DATOS_FORMS!AL258="","",IFERROR(VLOOKUP(TRIM(DATOS_FORMS!AL258),ESCALAS!$A$25:$B$30,2,0),"?"))</f>
        <v/>
      </c>
      <c r="AM258" s="22" t="str">
        <f>IF(DATOS_FORMS!AM258="","",IFERROR(VLOOKUP(TRIM(DATOS_FORMS!AM258),ESCALAS!$A$35:$B$41,2,0),"?"))</f>
        <v/>
      </c>
      <c r="AN258" s="22" t="str">
        <f>IF(DATOS_FORMS!AN258="","",IFERROR(VLOOKUP(TRIM(DATOS_FORMS!AN258),ESCALAS!$A$35:$B$41,2,0),"?"))</f>
        <v/>
      </c>
      <c r="AO258" s="22" t="str">
        <f>IF(DATOS_FORMS!AO258="","",IFERROR(VLOOKUP(TRIM(DATOS_FORMS!AO258),ESCALAS!$A$35:$B$41,2,0),"?"))</f>
        <v/>
      </c>
      <c r="AP258" s="22" t="str">
        <f>IF(DATOS_FORMS!AP258="","",IFERROR(VLOOKUP(TRIM(DATOS_FORMS!AP258),ESCALAS!$A$35:$B$41,2,0),"?"))</f>
        <v/>
      </c>
      <c r="AQ258" s="22" t="str">
        <f>IF(DATOS_FORMS!AQ258="","",IFERROR(VLOOKUP(TRIM(DATOS_FORMS!AQ258),ESCALAS!$A$35:$B$41,2,0),"?"))</f>
        <v/>
      </c>
      <c r="AR258" s="22" t="str">
        <f>IF(DATOS_FORMS!AR258="","",IFERROR(VLOOKUP(TRIM(DATOS_FORMS!AR258),ESCALAS!$A$35:$B$41,2,0),"?"))</f>
        <v/>
      </c>
      <c r="AS258" s="22" t="str">
        <f>IF(DATOS_FORMS!AS258="","",IFERROR(VLOOKUP(TRIM(DATOS_FORMS!AS258),ESCALAS!$A$35:$B$41,2,0),"?"))</f>
        <v/>
      </c>
      <c r="AT258" s="22" t="str">
        <f>IF(DATOS_FORMS!AT258="","",IFERROR(VLOOKUP(TRIM(DATOS_FORMS!AT258),ESCALAS!$A$35:$B$41,2,0),"?"))</f>
        <v/>
      </c>
      <c r="AU258" s="22" t="str">
        <f>IF(DATOS_FORMS!AU258="","",IFERROR(VLOOKUP(TRIM(DATOS_FORMS!AU258),ESCALAS!$A$35:$B$41,2,0),"?"))</f>
        <v/>
      </c>
      <c r="AV258" s="22" t="str">
        <f>IF(DATOS_FORMS!AV258="","",IFERROR(VLOOKUP(TRIM(DATOS_FORMS!AV258),ESCALAS!$A$46:$B$49,2,0),"?"))</f>
        <v/>
      </c>
      <c r="AW258" s="22" t="str">
        <f>IF(DATOS_FORMS!AW258="","",IFERROR(VLOOKUP(TRIM(DATOS_FORMS!AW258),ESCALAS!$A$46:$B$49,2,0),"?"))</f>
        <v/>
      </c>
      <c r="AX258" s="22" t="str">
        <f>IF(DATOS_FORMS!AX258="","",IFERROR(VLOOKUP(TRIM(DATOS_FORMS!AX258),ESCALAS!$A$46:$B$49,2,0),"?"))</f>
        <v/>
      </c>
      <c r="AY258" s="22" t="str">
        <f>IF(DATOS_FORMS!AY258="","",IFERROR(VLOOKUP(TRIM(DATOS_FORMS!AY258),ESCALAS!$A$46:$B$49,2,0),"?"))</f>
        <v/>
      </c>
      <c r="AZ258" s="22" t="str">
        <f>IF(DATOS_FORMS!AZ258="","",IFERROR(VLOOKUP(TRIM(DATOS_FORMS!AZ258),ESCALAS!$A$46:$B$49,2,0),"?"))</f>
        <v/>
      </c>
      <c r="BA258" s="22" t="str">
        <f>IF(DATOS_FORMS!BA258="","",IFERROR(VLOOKUP(TRIM(DATOS_FORMS!BA258),ESCALAS!$A$46:$B$49,2,0),"?"))</f>
        <v/>
      </c>
      <c r="BB258" s="22" t="str">
        <f>IF(DATOS_FORMS!BB258="","",IFERROR(VLOOKUP(TRIM(DATOS_FORMS!BB258),ESCALAS!$A$46:$B$49,2,0),"?"))</f>
        <v/>
      </c>
      <c r="BC258" s="22" t="str">
        <f>IF(DATOS_FORMS!BC258="","",IFERROR(VLOOKUP(TRIM(DATOS_FORMS!BC258),ESCALAS!$A$46:$B$49,2,0),"?"))</f>
        <v/>
      </c>
      <c r="BD258" s="22" t="str">
        <f>IF(DATOS_FORMS!BD258="","",IFERROR(VLOOKUP(TRIM(DATOS_FORMS!BD258),ESCALAS!$A$46:$B$49,2,0),"?"))</f>
        <v/>
      </c>
      <c r="BE258" s="22" t="str">
        <f>IF(DATOS_FORMS!BE258="","",IFERROR(VLOOKUP(TRIM(DATOS_FORMS!BE258),ESCALAS!$A$46:$B$49,2,0),"?"))</f>
        <v/>
      </c>
      <c r="BF258" s="22" t="str">
        <f>IF(DATOS_FORMS!BF258="","",IFERROR(VLOOKUP(TRIM(DATOS_FORMS!BF258),ESCALAS!$A$46:$B$49,2,0),"?"))</f>
        <v/>
      </c>
      <c r="BG258" s="22" t="str">
        <f>IF(DATOS_FORMS!BG258="","",IFERROR(VLOOKUP(TRIM(DATOS_FORMS!BG258),ESCALAS!$A$46:$B$49,2,0),"?"))</f>
        <v/>
      </c>
      <c r="BH258" s="22" t="str">
        <f>IF(DATOS_FORMS!BH258="","",IFERROR(VLOOKUP(TRIM(DATOS_FORMS!BH258),ESCALAS!$A$46:$B$49,2,0),"?"))</f>
        <v/>
      </c>
      <c r="BI258" s="22" t="str">
        <f>IF(DATOS_FORMS!BI258="","",IFERROR(VLOOKUP(TRIM(DATOS_FORMS!BI258),ESCALAS!$A$46:$B$49,2,0),"?"))</f>
        <v/>
      </c>
      <c r="BJ258" s="22" t="str">
        <f>IF(DATOS_FORMS!BJ258="","",IFERROR(VLOOKUP(TRIM(DATOS_FORMS!BJ258),ESCALAS!$A$46:$B$49,2,0),"?"))</f>
        <v/>
      </c>
    </row>
    <row r="259" spans="1:62" x14ac:dyDescent="0.25">
      <c r="A259" s="22" t="str">
        <f>IF(DATOS_FORMS!B259="","",ROW()-1)</f>
        <v/>
      </c>
      <c r="B259" s="22" t="str">
        <f>IF(DATOS_FORMS!B259="","",IFERROR(VALUE(TRIM(DATOS_FORMS!B259)),IFERROR(VALUE(LEFT(TRIM(DATOS_FORMS!B259),FIND(" ",TRIM(DATOS_FORMS!B259)&amp;" ")-1)),"?")))</f>
        <v/>
      </c>
      <c r="C259" s="22" t="str">
        <f>IF(DATOS_FORMS!C259="","",IFERROR(VLOOKUP(TRIM(DATOS_FORMS!C259),ESCALAS!$A$54:$B$55,2,0),"?"))</f>
        <v/>
      </c>
      <c r="D259" s="22" t="str">
        <f>IF(DATOS_FORMS!D259="","",IFERROR(VLOOKUP(TRIM(DATOS_FORMS!D259),ESCALAS!$A$67:$B$68,2,0),"?"))</f>
        <v/>
      </c>
      <c r="E259" s="23" t="str">
        <f>IF(DATOS_FORMS!E259="","",DATOS_FORMS!E259)</f>
        <v/>
      </c>
      <c r="F259" s="23" t="str">
        <f>IF(DATOS_FORMS!F259="","",DATOS_FORMS!F259)</f>
        <v/>
      </c>
      <c r="G259" s="22" t="str">
        <f>IF(DATOS_FORMS!G259="","",IFERROR(VLOOKUP(TRIM(DATOS_FORMS!G259),ESCALAS!$A$60:$B$62,2,0),"?"))</f>
        <v/>
      </c>
      <c r="H259" s="23" t="str">
        <f>IF(DATOS_FORMS!H259="","",DATOS_FORMS!H259)</f>
        <v/>
      </c>
      <c r="I259" s="22" t="str">
        <f>IF(DATOS_FORMS!I259="","",IFERROR(VLOOKUP(TRIM(DATOS_FORMS!I259),ESCALAS!$A$60:$B$62,2,0),"?"))</f>
        <v/>
      </c>
      <c r="J259" s="22" t="str">
        <f>IF(DATOS_FORMS!J259="","",IFERROR(VLOOKUP(TRIM(DATOS_FORMS!J259),ESCALAS!$A$73:$B$86,2,0),7))</f>
        <v/>
      </c>
      <c r="K259" s="22" t="str">
        <f>IF(DATOS_FORMS!K259="","",IFERROR(VLOOKUP(TRIM(DATOS_FORMS!K259),ESCALAS!$A$6:$B$12,2,0),"?"))</f>
        <v/>
      </c>
      <c r="L259" s="22" t="str">
        <f>IF(DATOS_FORMS!L259="","",IFERROR(VLOOKUP(TRIM(DATOS_FORMS!L259),ESCALAS!$A$6:$B$12,2,0),"?"))</f>
        <v/>
      </c>
      <c r="M259" s="22" t="str">
        <f>IF(DATOS_FORMS!M259="","",IFERROR(VLOOKUP(TRIM(DATOS_FORMS!M259),ESCALAS!$A$6:$B$12,2,0),"?"))</f>
        <v/>
      </c>
      <c r="N259" s="22" t="str">
        <f>IF(DATOS_FORMS!N259="","",IFERROR(VLOOKUP(TRIM(DATOS_FORMS!N259),ESCALAS!$A$6:$B$12,2,0),"?"))</f>
        <v/>
      </c>
      <c r="O259" s="22" t="str">
        <f>IF(DATOS_FORMS!O259="","",IFERROR(VLOOKUP(TRIM(DATOS_FORMS!O259),ESCALAS!$A$6:$B$12,2,0),"?"))</f>
        <v/>
      </c>
      <c r="P259" s="22" t="str">
        <f>IF(DATOS_FORMS!P259="","",IFERROR(VLOOKUP(TRIM(DATOS_FORMS!P259),ESCALAS!$A$6:$B$12,2,0),"?"))</f>
        <v/>
      </c>
      <c r="Q259" s="22" t="str">
        <f>IF(DATOS_FORMS!Q259="","",IFERROR(VLOOKUP(TRIM(DATOS_FORMS!Q259),ESCALAS!$A$6:$B$12,2,0),"?"))</f>
        <v/>
      </c>
      <c r="R259" s="22" t="str">
        <f>IF(DATOS_FORMS!R259="","",IFERROR(VLOOKUP(TRIM(DATOS_FORMS!R259),ESCALAS!$A$6:$B$12,2,0),"?"))</f>
        <v/>
      </c>
      <c r="S259" s="22" t="str">
        <f>IF(DATOS_FORMS!S259="","",IFERROR(VLOOKUP(TRIM(DATOS_FORMS!S259),ESCALAS!$A$6:$B$12,2,0),"?"))</f>
        <v/>
      </c>
      <c r="T259" s="22" t="str">
        <f>IF(DATOS_FORMS!T259="","",IFERROR(VLOOKUP(TRIM(DATOS_FORMS!T259),ESCALAS!$A$6:$B$12,2,0),"?"))</f>
        <v/>
      </c>
      <c r="U259" s="22" t="str">
        <f>IF(DATOS_FORMS!U259="","",IFERROR(VLOOKUP(TRIM(DATOS_FORMS!U259),ESCALAS!$A$17:$B$20,2,0),"?"))</f>
        <v/>
      </c>
      <c r="V259" s="22" t="str">
        <f>IF(DATOS_FORMS!V259="","",IFERROR(VLOOKUP(TRIM(DATOS_FORMS!V259),ESCALAS!$A$17:$B$20,2,0),"?"))</f>
        <v/>
      </c>
      <c r="W259" s="22" t="str">
        <f>IF(DATOS_FORMS!W259="","",IFERROR(VLOOKUP(TRIM(DATOS_FORMS!W259),ESCALAS!$A$17:$B$20,2,0),"?"))</f>
        <v/>
      </c>
      <c r="X259" s="22" t="str">
        <f>IF(DATOS_FORMS!X259="","",IFERROR(VLOOKUP(TRIM(DATOS_FORMS!X259),ESCALAS!$A$17:$B$20,2,0),"?"))</f>
        <v/>
      </c>
      <c r="Y259" s="22" t="str">
        <f>IF(DATOS_FORMS!Y259="","",IFERROR(VLOOKUP(TRIM(DATOS_FORMS!Y259),ESCALAS!$A$17:$B$20,2,0),"?"))</f>
        <v/>
      </c>
      <c r="Z259" s="22" t="str">
        <f>IF(DATOS_FORMS!Z259="","",IFERROR(VLOOKUP(TRIM(DATOS_FORMS!Z259),ESCALAS!$A$17:$B$20,2,0),"?"))</f>
        <v/>
      </c>
      <c r="AA259" s="22" t="str">
        <f>IF(DATOS_FORMS!AA259="","",IFERROR(VLOOKUP(TRIM(DATOS_FORMS!AA259),ESCALAS!$A$17:$B$20,2,0),"?"))</f>
        <v/>
      </c>
      <c r="AB259" s="22" t="str">
        <f>IF(DATOS_FORMS!AB259="","",IFERROR(VLOOKUP(TRIM(DATOS_FORMS!AB259),ESCALAS!$A$17:$B$20,2,0),"?"))</f>
        <v/>
      </c>
      <c r="AC259" s="22" t="str">
        <f>IF(DATOS_FORMS!AC259="","",IFERROR(VLOOKUP(TRIM(DATOS_FORMS!AC259),ESCALAS!$A$25:$B$30,2,0),"?"))</f>
        <v/>
      </c>
      <c r="AD259" s="22" t="str">
        <f>IF(DATOS_FORMS!AD259="","",IFERROR(VLOOKUP(TRIM(DATOS_FORMS!AD259),ESCALAS!$A$25:$B$30,2,0),"?"))</f>
        <v/>
      </c>
      <c r="AE259" s="22" t="str">
        <f>IF(DATOS_FORMS!AE259="","",IFERROR(VLOOKUP(TRIM(DATOS_FORMS!AE259),ESCALAS!$A$25:$B$30,2,0),"?"))</f>
        <v/>
      </c>
      <c r="AF259" s="22" t="str">
        <f>IF(DATOS_FORMS!AF259="","",IFERROR(VLOOKUP(TRIM(DATOS_FORMS!AF259),ESCALAS!$A$25:$B$30,2,0),"?"))</f>
        <v/>
      </c>
      <c r="AG259" s="22" t="str">
        <f>IF(DATOS_FORMS!AG259="","",IFERROR(VLOOKUP(TRIM(DATOS_FORMS!AG259),ESCALAS!$A$25:$B$30,2,0),"?"))</f>
        <v/>
      </c>
      <c r="AH259" s="22" t="str">
        <f>IF(DATOS_FORMS!AH259="","",IFERROR(VLOOKUP(TRIM(DATOS_FORMS!AH259),ESCALAS!$A$25:$B$30,2,0),"?"))</f>
        <v/>
      </c>
      <c r="AI259" s="22" t="str">
        <f>IF(DATOS_FORMS!AI259="","",IFERROR(VLOOKUP(TRIM(DATOS_FORMS!AI259),ESCALAS!$A$25:$B$30,2,0),"?"))</f>
        <v/>
      </c>
      <c r="AJ259" s="22" t="str">
        <f>IF(DATOS_FORMS!AJ259="","",IFERROR(VLOOKUP(TRIM(DATOS_FORMS!AJ259),ESCALAS!$A$25:$B$30,2,0),"?"))</f>
        <v/>
      </c>
      <c r="AK259" s="22" t="str">
        <f>IF(DATOS_FORMS!AK259="","",IFERROR(VLOOKUP(TRIM(DATOS_FORMS!AK259),ESCALAS!$A$25:$B$30,2,0),"?"))</f>
        <v/>
      </c>
      <c r="AL259" s="22" t="str">
        <f>IF(DATOS_FORMS!AL259="","",IFERROR(VLOOKUP(TRIM(DATOS_FORMS!AL259),ESCALAS!$A$25:$B$30,2,0),"?"))</f>
        <v/>
      </c>
      <c r="AM259" s="22" t="str">
        <f>IF(DATOS_FORMS!AM259="","",IFERROR(VLOOKUP(TRIM(DATOS_FORMS!AM259),ESCALAS!$A$35:$B$41,2,0),"?"))</f>
        <v/>
      </c>
      <c r="AN259" s="22" t="str">
        <f>IF(DATOS_FORMS!AN259="","",IFERROR(VLOOKUP(TRIM(DATOS_FORMS!AN259),ESCALAS!$A$35:$B$41,2,0),"?"))</f>
        <v/>
      </c>
      <c r="AO259" s="22" t="str">
        <f>IF(DATOS_FORMS!AO259="","",IFERROR(VLOOKUP(TRIM(DATOS_FORMS!AO259),ESCALAS!$A$35:$B$41,2,0),"?"))</f>
        <v/>
      </c>
      <c r="AP259" s="22" t="str">
        <f>IF(DATOS_FORMS!AP259="","",IFERROR(VLOOKUP(TRIM(DATOS_FORMS!AP259),ESCALAS!$A$35:$B$41,2,0),"?"))</f>
        <v/>
      </c>
      <c r="AQ259" s="22" t="str">
        <f>IF(DATOS_FORMS!AQ259="","",IFERROR(VLOOKUP(TRIM(DATOS_FORMS!AQ259),ESCALAS!$A$35:$B$41,2,0),"?"))</f>
        <v/>
      </c>
      <c r="AR259" s="22" t="str">
        <f>IF(DATOS_FORMS!AR259="","",IFERROR(VLOOKUP(TRIM(DATOS_FORMS!AR259),ESCALAS!$A$35:$B$41,2,0),"?"))</f>
        <v/>
      </c>
      <c r="AS259" s="22" t="str">
        <f>IF(DATOS_FORMS!AS259="","",IFERROR(VLOOKUP(TRIM(DATOS_FORMS!AS259),ESCALAS!$A$35:$B$41,2,0),"?"))</f>
        <v/>
      </c>
      <c r="AT259" s="22" t="str">
        <f>IF(DATOS_FORMS!AT259="","",IFERROR(VLOOKUP(TRIM(DATOS_FORMS!AT259),ESCALAS!$A$35:$B$41,2,0),"?"))</f>
        <v/>
      </c>
      <c r="AU259" s="22" t="str">
        <f>IF(DATOS_FORMS!AU259="","",IFERROR(VLOOKUP(TRIM(DATOS_FORMS!AU259),ESCALAS!$A$35:$B$41,2,0),"?"))</f>
        <v/>
      </c>
      <c r="AV259" s="22" t="str">
        <f>IF(DATOS_FORMS!AV259="","",IFERROR(VLOOKUP(TRIM(DATOS_FORMS!AV259),ESCALAS!$A$46:$B$49,2,0),"?"))</f>
        <v/>
      </c>
      <c r="AW259" s="22" t="str">
        <f>IF(DATOS_FORMS!AW259="","",IFERROR(VLOOKUP(TRIM(DATOS_FORMS!AW259),ESCALAS!$A$46:$B$49,2,0),"?"))</f>
        <v/>
      </c>
      <c r="AX259" s="22" t="str">
        <f>IF(DATOS_FORMS!AX259="","",IFERROR(VLOOKUP(TRIM(DATOS_FORMS!AX259),ESCALAS!$A$46:$B$49,2,0),"?"))</f>
        <v/>
      </c>
      <c r="AY259" s="22" t="str">
        <f>IF(DATOS_FORMS!AY259="","",IFERROR(VLOOKUP(TRIM(DATOS_FORMS!AY259),ESCALAS!$A$46:$B$49,2,0),"?"))</f>
        <v/>
      </c>
      <c r="AZ259" s="22" t="str">
        <f>IF(DATOS_FORMS!AZ259="","",IFERROR(VLOOKUP(TRIM(DATOS_FORMS!AZ259),ESCALAS!$A$46:$B$49,2,0),"?"))</f>
        <v/>
      </c>
      <c r="BA259" s="22" t="str">
        <f>IF(DATOS_FORMS!BA259="","",IFERROR(VLOOKUP(TRIM(DATOS_FORMS!BA259),ESCALAS!$A$46:$B$49,2,0),"?"))</f>
        <v/>
      </c>
      <c r="BB259" s="22" t="str">
        <f>IF(DATOS_FORMS!BB259="","",IFERROR(VLOOKUP(TRIM(DATOS_FORMS!BB259),ESCALAS!$A$46:$B$49,2,0),"?"))</f>
        <v/>
      </c>
      <c r="BC259" s="22" t="str">
        <f>IF(DATOS_FORMS!BC259="","",IFERROR(VLOOKUP(TRIM(DATOS_FORMS!BC259),ESCALAS!$A$46:$B$49,2,0),"?"))</f>
        <v/>
      </c>
      <c r="BD259" s="22" t="str">
        <f>IF(DATOS_FORMS!BD259="","",IFERROR(VLOOKUP(TRIM(DATOS_FORMS!BD259),ESCALAS!$A$46:$B$49,2,0),"?"))</f>
        <v/>
      </c>
      <c r="BE259" s="22" t="str">
        <f>IF(DATOS_FORMS!BE259="","",IFERROR(VLOOKUP(TRIM(DATOS_FORMS!BE259),ESCALAS!$A$46:$B$49,2,0),"?"))</f>
        <v/>
      </c>
      <c r="BF259" s="22" t="str">
        <f>IF(DATOS_FORMS!BF259="","",IFERROR(VLOOKUP(TRIM(DATOS_FORMS!BF259),ESCALAS!$A$46:$B$49,2,0),"?"))</f>
        <v/>
      </c>
      <c r="BG259" s="22" t="str">
        <f>IF(DATOS_FORMS!BG259="","",IFERROR(VLOOKUP(TRIM(DATOS_FORMS!BG259),ESCALAS!$A$46:$B$49,2,0),"?"))</f>
        <v/>
      </c>
      <c r="BH259" s="22" t="str">
        <f>IF(DATOS_FORMS!BH259="","",IFERROR(VLOOKUP(TRIM(DATOS_FORMS!BH259),ESCALAS!$A$46:$B$49,2,0),"?"))</f>
        <v/>
      </c>
      <c r="BI259" s="22" t="str">
        <f>IF(DATOS_FORMS!BI259="","",IFERROR(VLOOKUP(TRIM(DATOS_FORMS!BI259),ESCALAS!$A$46:$B$49,2,0),"?"))</f>
        <v/>
      </c>
      <c r="BJ259" s="22" t="str">
        <f>IF(DATOS_FORMS!BJ259="","",IFERROR(VLOOKUP(TRIM(DATOS_FORMS!BJ259),ESCALAS!$A$46:$B$49,2,0),"?"))</f>
        <v/>
      </c>
    </row>
    <row r="260" spans="1:62" x14ac:dyDescent="0.25">
      <c r="A260" s="22" t="str">
        <f>IF(DATOS_FORMS!B260="","",ROW()-1)</f>
        <v/>
      </c>
      <c r="B260" s="22" t="str">
        <f>IF(DATOS_FORMS!B260="","",IFERROR(VALUE(TRIM(DATOS_FORMS!B260)),IFERROR(VALUE(LEFT(TRIM(DATOS_FORMS!B260),FIND(" ",TRIM(DATOS_FORMS!B260)&amp;" ")-1)),"?")))</f>
        <v/>
      </c>
      <c r="C260" s="22" t="str">
        <f>IF(DATOS_FORMS!C260="","",IFERROR(VLOOKUP(TRIM(DATOS_FORMS!C260),ESCALAS!$A$54:$B$55,2,0),"?"))</f>
        <v/>
      </c>
      <c r="D260" s="22" t="str">
        <f>IF(DATOS_FORMS!D260="","",IFERROR(VLOOKUP(TRIM(DATOS_FORMS!D260),ESCALAS!$A$67:$B$68,2,0),"?"))</f>
        <v/>
      </c>
      <c r="E260" s="23" t="str">
        <f>IF(DATOS_FORMS!E260="","",DATOS_FORMS!E260)</f>
        <v/>
      </c>
      <c r="F260" s="23" t="str">
        <f>IF(DATOS_FORMS!F260="","",DATOS_FORMS!F260)</f>
        <v/>
      </c>
      <c r="G260" s="22" t="str">
        <f>IF(DATOS_FORMS!G260="","",IFERROR(VLOOKUP(TRIM(DATOS_FORMS!G260),ESCALAS!$A$60:$B$62,2,0),"?"))</f>
        <v/>
      </c>
      <c r="H260" s="23" t="str">
        <f>IF(DATOS_FORMS!H260="","",DATOS_FORMS!H260)</f>
        <v/>
      </c>
      <c r="I260" s="22" t="str">
        <f>IF(DATOS_FORMS!I260="","",IFERROR(VLOOKUP(TRIM(DATOS_FORMS!I260),ESCALAS!$A$60:$B$62,2,0),"?"))</f>
        <v/>
      </c>
      <c r="J260" s="22" t="str">
        <f>IF(DATOS_FORMS!J260="","",IFERROR(VLOOKUP(TRIM(DATOS_FORMS!J260),ESCALAS!$A$73:$B$86,2,0),7))</f>
        <v/>
      </c>
      <c r="K260" s="22" t="str">
        <f>IF(DATOS_FORMS!K260="","",IFERROR(VLOOKUP(TRIM(DATOS_FORMS!K260),ESCALAS!$A$6:$B$12,2,0),"?"))</f>
        <v/>
      </c>
      <c r="L260" s="22" t="str">
        <f>IF(DATOS_FORMS!L260="","",IFERROR(VLOOKUP(TRIM(DATOS_FORMS!L260),ESCALAS!$A$6:$B$12,2,0),"?"))</f>
        <v/>
      </c>
      <c r="M260" s="22" t="str">
        <f>IF(DATOS_FORMS!M260="","",IFERROR(VLOOKUP(TRIM(DATOS_FORMS!M260),ESCALAS!$A$6:$B$12,2,0),"?"))</f>
        <v/>
      </c>
      <c r="N260" s="22" t="str">
        <f>IF(DATOS_FORMS!N260="","",IFERROR(VLOOKUP(TRIM(DATOS_FORMS!N260),ESCALAS!$A$6:$B$12,2,0),"?"))</f>
        <v/>
      </c>
      <c r="O260" s="22" t="str">
        <f>IF(DATOS_FORMS!O260="","",IFERROR(VLOOKUP(TRIM(DATOS_FORMS!O260),ESCALAS!$A$6:$B$12,2,0),"?"))</f>
        <v/>
      </c>
      <c r="P260" s="22" t="str">
        <f>IF(DATOS_FORMS!P260="","",IFERROR(VLOOKUP(TRIM(DATOS_FORMS!P260),ESCALAS!$A$6:$B$12,2,0),"?"))</f>
        <v/>
      </c>
      <c r="Q260" s="22" t="str">
        <f>IF(DATOS_FORMS!Q260="","",IFERROR(VLOOKUP(TRIM(DATOS_FORMS!Q260),ESCALAS!$A$6:$B$12,2,0),"?"))</f>
        <v/>
      </c>
      <c r="R260" s="22" t="str">
        <f>IF(DATOS_FORMS!R260="","",IFERROR(VLOOKUP(TRIM(DATOS_FORMS!R260),ESCALAS!$A$6:$B$12,2,0),"?"))</f>
        <v/>
      </c>
      <c r="S260" s="22" t="str">
        <f>IF(DATOS_FORMS!S260="","",IFERROR(VLOOKUP(TRIM(DATOS_FORMS!S260),ESCALAS!$A$6:$B$12,2,0),"?"))</f>
        <v/>
      </c>
      <c r="T260" s="22" t="str">
        <f>IF(DATOS_FORMS!T260="","",IFERROR(VLOOKUP(TRIM(DATOS_FORMS!T260),ESCALAS!$A$6:$B$12,2,0),"?"))</f>
        <v/>
      </c>
      <c r="U260" s="22" t="str">
        <f>IF(DATOS_FORMS!U260="","",IFERROR(VLOOKUP(TRIM(DATOS_FORMS!U260),ESCALAS!$A$17:$B$20,2,0),"?"))</f>
        <v/>
      </c>
      <c r="V260" s="22" t="str">
        <f>IF(DATOS_FORMS!V260="","",IFERROR(VLOOKUP(TRIM(DATOS_FORMS!V260),ESCALAS!$A$17:$B$20,2,0),"?"))</f>
        <v/>
      </c>
      <c r="W260" s="22" t="str">
        <f>IF(DATOS_FORMS!W260="","",IFERROR(VLOOKUP(TRIM(DATOS_FORMS!W260),ESCALAS!$A$17:$B$20,2,0),"?"))</f>
        <v/>
      </c>
      <c r="X260" s="22" t="str">
        <f>IF(DATOS_FORMS!X260="","",IFERROR(VLOOKUP(TRIM(DATOS_FORMS!X260),ESCALAS!$A$17:$B$20,2,0),"?"))</f>
        <v/>
      </c>
      <c r="Y260" s="22" t="str">
        <f>IF(DATOS_FORMS!Y260="","",IFERROR(VLOOKUP(TRIM(DATOS_FORMS!Y260),ESCALAS!$A$17:$B$20,2,0),"?"))</f>
        <v/>
      </c>
      <c r="Z260" s="22" t="str">
        <f>IF(DATOS_FORMS!Z260="","",IFERROR(VLOOKUP(TRIM(DATOS_FORMS!Z260),ESCALAS!$A$17:$B$20,2,0),"?"))</f>
        <v/>
      </c>
      <c r="AA260" s="22" t="str">
        <f>IF(DATOS_FORMS!AA260="","",IFERROR(VLOOKUP(TRIM(DATOS_FORMS!AA260),ESCALAS!$A$17:$B$20,2,0),"?"))</f>
        <v/>
      </c>
      <c r="AB260" s="22" t="str">
        <f>IF(DATOS_FORMS!AB260="","",IFERROR(VLOOKUP(TRIM(DATOS_FORMS!AB260),ESCALAS!$A$17:$B$20,2,0),"?"))</f>
        <v/>
      </c>
      <c r="AC260" s="22" t="str">
        <f>IF(DATOS_FORMS!AC260="","",IFERROR(VLOOKUP(TRIM(DATOS_FORMS!AC260),ESCALAS!$A$25:$B$30,2,0),"?"))</f>
        <v/>
      </c>
      <c r="AD260" s="22" t="str">
        <f>IF(DATOS_FORMS!AD260="","",IFERROR(VLOOKUP(TRIM(DATOS_FORMS!AD260),ESCALAS!$A$25:$B$30,2,0),"?"))</f>
        <v/>
      </c>
      <c r="AE260" s="22" t="str">
        <f>IF(DATOS_FORMS!AE260="","",IFERROR(VLOOKUP(TRIM(DATOS_FORMS!AE260),ESCALAS!$A$25:$B$30,2,0),"?"))</f>
        <v/>
      </c>
      <c r="AF260" s="22" t="str">
        <f>IF(DATOS_FORMS!AF260="","",IFERROR(VLOOKUP(TRIM(DATOS_FORMS!AF260),ESCALAS!$A$25:$B$30,2,0),"?"))</f>
        <v/>
      </c>
      <c r="AG260" s="22" t="str">
        <f>IF(DATOS_FORMS!AG260="","",IFERROR(VLOOKUP(TRIM(DATOS_FORMS!AG260),ESCALAS!$A$25:$B$30,2,0),"?"))</f>
        <v/>
      </c>
      <c r="AH260" s="22" t="str">
        <f>IF(DATOS_FORMS!AH260="","",IFERROR(VLOOKUP(TRIM(DATOS_FORMS!AH260),ESCALAS!$A$25:$B$30,2,0),"?"))</f>
        <v/>
      </c>
      <c r="AI260" s="22" t="str">
        <f>IF(DATOS_FORMS!AI260="","",IFERROR(VLOOKUP(TRIM(DATOS_FORMS!AI260),ESCALAS!$A$25:$B$30,2,0),"?"))</f>
        <v/>
      </c>
      <c r="AJ260" s="22" t="str">
        <f>IF(DATOS_FORMS!AJ260="","",IFERROR(VLOOKUP(TRIM(DATOS_FORMS!AJ260),ESCALAS!$A$25:$B$30,2,0),"?"))</f>
        <v/>
      </c>
      <c r="AK260" s="22" t="str">
        <f>IF(DATOS_FORMS!AK260="","",IFERROR(VLOOKUP(TRIM(DATOS_FORMS!AK260),ESCALAS!$A$25:$B$30,2,0),"?"))</f>
        <v/>
      </c>
      <c r="AL260" s="22" t="str">
        <f>IF(DATOS_FORMS!AL260="","",IFERROR(VLOOKUP(TRIM(DATOS_FORMS!AL260),ESCALAS!$A$25:$B$30,2,0),"?"))</f>
        <v/>
      </c>
      <c r="AM260" s="22" t="str">
        <f>IF(DATOS_FORMS!AM260="","",IFERROR(VLOOKUP(TRIM(DATOS_FORMS!AM260),ESCALAS!$A$35:$B$41,2,0),"?"))</f>
        <v/>
      </c>
      <c r="AN260" s="22" t="str">
        <f>IF(DATOS_FORMS!AN260="","",IFERROR(VLOOKUP(TRIM(DATOS_FORMS!AN260),ESCALAS!$A$35:$B$41,2,0),"?"))</f>
        <v/>
      </c>
      <c r="AO260" s="22" t="str">
        <f>IF(DATOS_FORMS!AO260="","",IFERROR(VLOOKUP(TRIM(DATOS_FORMS!AO260),ESCALAS!$A$35:$B$41,2,0),"?"))</f>
        <v/>
      </c>
      <c r="AP260" s="22" t="str">
        <f>IF(DATOS_FORMS!AP260="","",IFERROR(VLOOKUP(TRIM(DATOS_FORMS!AP260),ESCALAS!$A$35:$B$41,2,0),"?"))</f>
        <v/>
      </c>
      <c r="AQ260" s="22" t="str">
        <f>IF(DATOS_FORMS!AQ260="","",IFERROR(VLOOKUP(TRIM(DATOS_FORMS!AQ260),ESCALAS!$A$35:$B$41,2,0),"?"))</f>
        <v/>
      </c>
      <c r="AR260" s="22" t="str">
        <f>IF(DATOS_FORMS!AR260="","",IFERROR(VLOOKUP(TRIM(DATOS_FORMS!AR260),ESCALAS!$A$35:$B$41,2,0),"?"))</f>
        <v/>
      </c>
      <c r="AS260" s="22" t="str">
        <f>IF(DATOS_FORMS!AS260="","",IFERROR(VLOOKUP(TRIM(DATOS_FORMS!AS260),ESCALAS!$A$35:$B$41,2,0),"?"))</f>
        <v/>
      </c>
      <c r="AT260" s="22" t="str">
        <f>IF(DATOS_FORMS!AT260="","",IFERROR(VLOOKUP(TRIM(DATOS_FORMS!AT260),ESCALAS!$A$35:$B$41,2,0),"?"))</f>
        <v/>
      </c>
      <c r="AU260" s="22" t="str">
        <f>IF(DATOS_FORMS!AU260="","",IFERROR(VLOOKUP(TRIM(DATOS_FORMS!AU260),ESCALAS!$A$35:$B$41,2,0),"?"))</f>
        <v/>
      </c>
      <c r="AV260" s="22" t="str">
        <f>IF(DATOS_FORMS!AV260="","",IFERROR(VLOOKUP(TRIM(DATOS_FORMS!AV260),ESCALAS!$A$46:$B$49,2,0),"?"))</f>
        <v/>
      </c>
      <c r="AW260" s="22" t="str">
        <f>IF(DATOS_FORMS!AW260="","",IFERROR(VLOOKUP(TRIM(DATOS_FORMS!AW260),ESCALAS!$A$46:$B$49,2,0),"?"))</f>
        <v/>
      </c>
      <c r="AX260" s="22" t="str">
        <f>IF(DATOS_FORMS!AX260="","",IFERROR(VLOOKUP(TRIM(DATOS_FORMS!AX260),ESCALAS!$A$46:$B$49,2,0),"?"))</f>
        <v/>
      </c>
      <c r="AY260" s="22" t="str">
        <f>IF(DATOS_FORMS!AY260="","",IFERROR(VLOOKUP(TRIM(DATOS_FORMS!AY260),ESCALAS!$A$46:$B$49,2,0),"?"))</f>
        <v/>
      </c>
      <c r="AZ260" s="22" t="str">
        <f>IF(DATOS_FORMS!AZ260="","",IFERROR(VLOOKUP(TRIM(DATOS_FORMS!AZ260),ESCALAS!$A$46:$B$49,2,0),"?"))</f>
        <v/>
      </c>
      <c r="BA260" s="22" t="str">
        <f>IF(DATOS_FORMS!BA260="","",IFERROR(VLOOKUP(TRIM(DATOS_FORMS!BA260),ESCALAS!$A$46:$B$49,2,0),"?"))</f>
        <v/>
      </c>
      <c r="BB260" s="22" t="str">
        <f>IF(DATOS_FORMS!BB260="","",IFERROR(VLOOKUP(TRIM(DATOS_FORMS!BB260),ESCALAS!$A$46:$B$49,2,0),"?"))</f>
        <v/>
      </c>
      <c r="BC260" s="22" t="str">
        <f>IF(DATOS_FORMS!BC260="","",IFERROR(VLOOKUP(TRIM(DATOS_FORMS!BC260),ESCALAS!$A$46:$B$49,2,0),"?"))</f>
        <v/>
      </c>
      <c r="BD260" s="22" t="str">
        <f>IF(DATOS_FORMS!BD260="","",IFERROR(VLOOKUP(TRIM(DATOS_FORMS!BD260),ESCALAS!$A$46:$B$49,2,0),"?"))</f>
        <v/>
      </c>
      <c r="BE260" s="22" t="str">
        <f>IF(DATOS_FORMS!BE260="","",IFERROR(VLOOKUP(TRIM(DATOS_FORMS!BE260),ESCALAS!$A$46:$B$49,2,0),"?"))</f>
        <v/>
      </c>
      <c r="BF260" s="22" t="str">
        <f>IF(DATOS_FORMS!BF260="","",IFERROR(VLOOKUP(TRIM(DATOS_FORMS!BF260),ESCALAS!$A$46:$B$49,2,0),"?"))</f>
        <v/>
      </c>
      <c r="BG260" s="22" t="str">
        <f>IF(DATOS_FORMS!BG260="","",IFERROR(VLOOKUP(TRIM(DATOS_FORMS!BG260),ESCALAS!$A$46:$B$49,2,0),"?"))</f>
        <v/>
      </c>
      <c r="BH260" s="22" t="str">
        <f>IF(DATOS_FORMS!BH260="","",IFERROR(VLOOKUP(TRIM(DATOS_FORMS!BH260),ESCALAS!$A$46:$B$49,2,0),"?"))</f>
        <v/>
      </c>
      <c r="BI260" s="22" t="str">
        <f>IF(DATOS_FORMS!BI260="","",IFERROR(VLOOKUP(TRIM(DATOS_FORMS!BI260),ESCALAS!$A$46:$B$49,2,0),"?"))</f>
        <v/>
      </c>
      <c r="BJ260" s="22" t="str">
        <f>IF(DATOS_FORMS!BJ260="","",IFERROR(VLOOKUP(TRIM(DATOS_FORMS!BJ260),ESCALAS!$A$46:$B$49,2,0),"?"))</f>
        <v/>
      </c>
    </row>
    <row r="261" spans="1:62" x14ac:dyDescent="0.25">
      <c r="A261" s="22" t="str">
        <f>IF(DATOS_FORMS!B261="","",ROW()-1)</f>
        <v/>
      </c>
      <c r="B261" s="22" t="str">
        <f>IF(DATOS_FORMS!B261="","",IFERROR(VALUE(TRIM(DATOS_FORMS!B261)),IFERROR(VALUE(LEFT(TRIM(DATOS_FORMS!B261),FIND(" ",TRIM(DATOS_FORMS!B261)&amp;" ")-1)),"?")))</f>
        <v/>
      </c>
      <c r="C261" s="22" t="str">
        <f>IF(DATOS_FORMS!C261="","",IFERROR(VLOOKUP(TRIM(DATOS_FORMS!C261),ESCALAS!$A$54:$B$55,2,0),"?"))</f>
        <v/>
      </c>
      <c r="D261" s="22" t="str">
        <f>IF(DATOS_FORMS!D261="","",IFERROR(VLOOKUP(TRIM(DATOS_FORMS!D261),ESCALAS!$A$67:$B$68,2,0),"?"))</f>
        <v/>
      </c>
      <c r="E261" s="23" t="str">
        <f>IF(DATOS_FORMS!E261="","",DATOS_FORMS!E261)</f>
        <v/>
      </c>
      <c r="F261" s="23" t="str">
        <f>IF(DATOS_FORMS!F261="","",DATOS_FORMS!F261)</f>
        <v/>
      </c>
      <c r="G261" s="22" t="str">
        <f>IF(DATOS_FORMS!G261="","",IFERROR(VLOOKUP(TRIM(DATOS_FORMS!G261),ESCALAS!$A$60:$B$62,2,0),"?"))</f>
        <v/>
      </c>
      <c r="H261" s="23" t="str">
        <f>IF(DATOS_FORMS!H261="","",DATOS_FORMS!H261)</f>
        <v/>
      </c>
      <c r="I261" s="22" t="str">
        <f>IF(DATOS_FORMS!I261="","",IFERROR(VLOOKUP(TRIM(DATOS_FORMS!I261),ESCALAS!$A$60:$B$62,2,0),"?"))</f>
        <v/>
      </c>
      <c r="J261" s="22" t="str">
        <f>IF(DATOS_FORMS!J261="","",IFERROR(VLOOKUP(TRIM(DATOS_FORMS!J261),ESCALAS!$A$73:$B$86,2,0),7))</f>
        <v/>
      </c>
      <c r="K261" s="22" t="str">
        <f>IF(DATOS_FORMS!K261="","",IFERROR(VLOOKUP(TRIM(DATOS_FORMS!K261),ESCALAS!$A$6:$B$12,2,0),"?"))</f>
        <v/>
      </c>
      <c r="L261" s="22" t="str">
        <f>IF(DATOS_FORMS!L261="","",IFERROR(VLOOKUP(TRIM(DATOS_FORMS!L261),ESCALAS!$A$6:$B$12,2,0),"?"))</f>
        <v/>
      </c>
      <c r="M261" s="22" t="str">
        <f>IF(DATOS_FORMS!M261="","",IFERROR(VLOOKUP(TRIM(DATOS_FORMS!M261),ESCALAS!$A$6:$B$12,2,0),"?"))</f>
        <v/>
      </c>
      <c r="N261" s="22" t="str">
        <f>IF(DATOS_FORMS!N261="","",IFERROR(VLOOKUP(TRIM(DATOS_FORMS!N261),ESCALAS!$A$6:$B$12,2,0),"?"))</f>
        <v/>
      </c>
      <c r="O261" s="22" t="str">
        <f>IF(DATOS_FORMS!O261="","",IFERROR(VLOOKUP(TRIM(DATOS_FORMS!O261),ESCALAS!$A$6:$B$12,2,0),"?"))</f>
        <v/>
      </c>
      <c r="P261" s="22" t="str">
        <f>IF(DATOS_FORMS!P261="","",IFERROR(VLOOKUP(TRIM(DATOS_FORMS!P261),ESCALAS!$A$6:$B$12,2,0),"?"))</f>
        <v/>
      </c>
      <c r="Q261" s="22" t="str">
        <f>IF(DATOS_FORMS!Q261="","",IFERROR(VLOOKUP(TRIM(DATOS_FORMS!Q261),ESCALAS!$A$6:$B$12,2,0),"?"))</f>
        <v/>
      </c>
      <c r="R261" s="22" t="str">
        <f>IF(DATOS_FORMS!R261="","",IFERROR(VLOOKUP(TRIM(DATOS_FORMS!R261),ESCALAS!$A$6:$B$12,2,0),"?"))</f>
        <v/>
      </c>
      <c r="S261" s="22" t="str">
        <f>IF(DATOS_FORMS!S261="","",IFERROR(VLOOKUP(TRIM(DATOS_FORMS!S261),ESCALAS!$A$6:$B$12,2,0),"?"))</f>
        <v/>
      </c>
      <c r="T261" s="22" t="str">
        <f>IF(DATOS_FORMS!T261="","",IFERROR(VLOOKUP(TRIM(DATOS_FORMS!T261),ESCALAS!$A$6:$B$12,2,0),"?"))</f>
        <v/>
      </c>
      <c r="U261" s="22" t="str">
        <f>IF(DATOS_FORMS!U261="","",IFERROR(VLOOKUP(TRIM(DATOS_FORMS!U261),ESCALAS!$A$17:$B$20,2,0),"?"))</f>
        <v/>
      </c>
      <c r="V261" s="22" t="str">
        <f>IF(DATOS_FORMS!V261="","",IFERROR(VLOOKUP(TRIM(DATOS_FORMS!V261),ESCALAS!$A$17:$B$20,2,0),"?"))</f>
        <v/>
      </c>
      <c r="W261" s="22" t="str">
        <f>IF(DATOS_FORMS!W261="","",IFERROR(VLOOKUP(TRIM(DATOS_FORMS!W261),ESCALAS!$A$17:$B$20,2,0),"?"))</f>
        <v/>
      </c>
      <c r="X261" s="22" t="str">
        <f>IF(DATOS_FORMS!X261="","",IFERROR(VLOOKUP(TRIM(DATOS_FORMS!X261),ESCALAS!$A$17:$B$20,2,0),"?"))</f>
        <v/>
      </c>
      <c r="Y261" s="22" t="str">
        <f>IF(DATOS_FORMS!Y261="","",IFERROR(VLOOKUP(TRIM(DATOS_FORMS!Y261),ESCALAS!$A$17:$B$20,2,0),"?"))</f>
        <v/>
      </c>
      <c r="Z261" s="22" t="str">
        <f>IF(DATOS_FORMS!Z261="","",IFERROR(VLOOKUP(TRIM(DATOS_FORMS!Z261),ESCALAS!$A$17:$B$20,2,0),"?"))</f>
        <v/>
      </c>
      <c r="AA261" s="22" t="str">
        <f>IF(DATOS_FORMS!AA261="","",IFERROR(VLOOKUP(TRIM(DATOS_FORMS!AA261),ESCALAS!$A$17:$B$20,2,0),"?"))</f>
        <v/>
      </c>
      <c r="AB261" s="22" t="str">
        <f>IF(DATOS_FORMS!AB261="","",IFERROR(VLOOKUP(TRIM(DATOS_FORMS!AB261),ESCALAS!$A$17:$B$20,2,0),"?"))</f>
        <v/>
      </c>
      <c r="AC261" s="22" t="str">
        <f>IF(DATOS_FORMS!AC261="","",IFERROR(VLOOKUP(TRIM(DATOS_FORMS!AC261),ESCALAS!$A$25:$B$30,2,0),"?"))</f>
        <v/>
      </c>
      <c r="AD261" s="22" t="str">
        <f>IF(DATOS_FORMS!AD261="","",IFERROR(VLOOKUP(TRIM(DATOS_FORMS!AD261),ESCALAS!$A$25:$B$30,2,0),"?"))</f>
        <v/>
      </c>
      <c r="AE261" s="22" t="str">
        <f>IF(DATOS_FORMS!AE261="","",IFERROR(VLOOKUP(TRIM(DATOS_FORMS!AE261),ESCALAS!$A$25:$B$30,2,0),"?"))</f>
        <v/>
      </c>
      <c r="AF261" s="22" t="str">
        <f>IF(DATOS_FORMS!AF261="","",IFERROR(VLOOKUP(TRIM(DATOS_FORMS!AF261),ESCALAS!$A$25:$B$30,2,0),"?"))</f>
        <v/>
      </c>
      <c r="AG261" s="22" t="str">
        <f>IF(DATOS_FORMS!AG261="","",IFERROR(VLOOKUP(TRIM(DATOS_FORMS!AG261),ESCALAS!$A$25:$B$30,2,0),"?"))</f>
        <v/>
      </c>
      <c r="AH261" s="22" t="str">
        <f>IF(DATOS_FORMS!AH261="","",IFERROR(VLOOKUP(TRIM(DATOS_FORMS!AH261),ESCALAS!$A$25:$B$30,2,0),"?"))</f>
        <v/>
      </c>
      <c r="AI261" s="22" t="str">
        <f>IF(DATOS_FORMS!AI261="","",IFERROR(VLOOKUP(TRIM(DATOS_FORMS!AI261),ESCALAS!$A$25:$B$30,2,0),"?"))</f>
        <v/>
      </c>
      <c r="AJ261" s="22" t="str">
        <f>IF(DATOS_FORMS!AJ261="","",IFERROR(VLOOKUP(TRIM(DATOS_FORMS!AJ261),ESCALAS!$A$25:$B$30,2,0),"?"))</f>
        <v/>
      </c>
      <c r="AK261" s="22" t="str">
        <f>IF(DATOS_FORMS!AK261="","",IFERROR(VLOOKUP(TRIM(DATOS_FORMS!AK261),ESCALAS!$A$25:$B$30,2,0),"?"))</f>
        <v/>
      </c>
      <c r="AL261" s="22" t="str">
        <f>IF(DATOS_FORMS!AL261="","",IFERROR(VLOOKUP(TRIM(DATOS_FORMS!AL261),ESCALAS!$A$25:$B$30,2,0),"?"))</f>
        <v/>
      </c>
      <c r="AM261" s="22" t="str">
        <f>IF(DATOS_FORMS!AM261="","",IFERROR(VLOOKUP(TRIM(DATOS_FORMS!AM261),ESCALAS!$A$35:$B$41,2,0),"?"))</f>
        <v/>
      </c>
      <c r="AN261" s="22" t="str">
        <f>IF(DATOS_FORMS!AN261="","",IFERROR(VLOOKUP(TRIM(DATOS_FORMS!AN261),ESCALAS!$A$35:$B$41,2,0),"?"))</f>
        <v/>
      </c>
      <c r="AO261" s="22" t="str">
        <f>IF(DATOS_FORMS!AO261="","",IFERROR(VLOOKUP(TRIM(DATOS_FORMS!AO261),ESCALAS!$A$35:$B$41,2,0),"?"))</f>
        <v/>
      </c>
      <c r="AP261" s="22" t="str">
        <f>IF(DATOS_FORMS!AP261="","",IFERROR(VLOOKUP(TRIM(DATOS_FORMS!AP261),ESCALAS!$A$35:$B$41,2,0),"?"))</f>
        <v/>
      </c>
      <c r="AQ261" s="22" t="str">
        <f>IF(DATOS_FORMS!AQ261="","",IFERROR(VLOOKUP(TRIM(DATOS_FORMS!AQ261),ESCALAS!$A$35:$B$41,2,0),"?"))</f>
        <v/>
      </c>
      <c r="AR261" s="22" t="str">
        <f>IF(DATOS_FORMS!AR261="","",IFERROR(VLOOKUP(TRIM(DATOS_FORMS!AR261),ESCALAS!$A$35:$B$41,2,0),"?"))</f>
        <v/>
      </c>
      <c r="AS261" s="22" t="str">
        <f>IF(DATOS_FORMS!AS261="","",IFERROR(VLOOKUP(TRIM(DATOS_FORMS!AS261),ESCALAS!$A$35:$B$41,2,0),"?"))</f>
        <v/>
      </c>
      <c r="AT261" s="22" t="str">
        <f>IF(DATOS_FORMS!AT261="","",IFERROR(VLOOKUP(TRIM(DATOS_FORMS!AT261),ESCALAS!$A$35:$B$41,2,0),"?"))</f>
        <v/>
      </c>
      <c r="AU261" s="22" t="str">
        <f>IF(DATOS_FORMS!AU261="","",IFERROR(VLOOKUP(TRIM(DATOS_FORMS!AU261),ESCALAS!$A$35:$B$41,2,0),"?"))</f>
        <v/>
      </c>
      <c r="AV261" s="22" t="str">
        <f>IF(DATOS_FORMS!AV261="","",IFERROR(VLOOKUP(TRIM(DATOS_FORMS!AV261),ESCALAS!$A$46:$B$49,2,0),"?"))</f>
        <v/>
      </c>
      <c r="AW261" s="22" t="str">
        <f>IF(DATOS_FORMS!AW261="","",IFERROR(VLOOKUP(TRIM(DATOS_FORMS!AW261),ESCALAS!$A$46:$B$49,2,0),"?"))</f>
        <v/>
      </c>
      <c r="AX261" s="22" t="str">
        <f>IF(DATOS_FORMS!AX261="","",IFERROR(VLOOKUP(TRIM(DATOS_FORMS!AX261),ESCALAS!$A$46:$B$49,2,0),"?"))</f>
        <v/>
      </c>
      <c r="AY261" s="22" t="str">
        <f>IF(DATOS_FORMS!AY261="","",IFERROR(VLOOKUP(TRIM(DATOS_FORMS!AY261),ESCALAS!$A$46:$B$49,2,0),"?"))</f>
        <v/>
      </c>
      <c r="AZ261" s="22" t="str">
        <f>IF(DATOS_FORMS!AZ261="","",IFERROR(VLOOKUP(TRIM(DATOS_FORMS!AZ261),ESCALAS!$A$46:$B$49,2,0),"?"))</f>
        <v/>
      </c>
      <c r="BA261" s="22" t="str">
        <f>IF(DATOS_FORMS!BA261="","",IFERROR(VLOOKUP(TRIM(DATOS_FORMS!BA261),ESCALAS!$A$46:$B$49,2,0),"?"))</f>
        <v/>
      </c>
      <c r="BB261" s="22" t="str">
        <f>IF(DATOS_FORMS!BB261="","",IFERROR(VLOOKUP(TRIM(DATOS_FORMS!BB261),ESCALAS!$A$46:$B$49,2,0),"?"))</f>
        <v/>
      </c>
      <c r="BC261" s="22" t="str">
        <f>IF(DATOS_FORMS!BC261="","",IFERROR(VLOOKUP(TRIM(DATOS_FORMS!BC261),ESCALAS!$A$46:$B$49,2,0),"?"))</f>
        <v/>
      </c>
      <c r="BD261" s="22" t="str">
        <f>IF(DATOS_FORMS!BD261="","",IFERROR(VLOOKUP(TRIM(DATOS_FORMS!BD261),ESCALAS!$A$46:$B$49,2,0),"?"))</f>
        <v/>
      </c>
      <c r="BE261" s="22" t="str">
        <f>IF(DATOS_FORMS!BE261="","",IFERROR(VLOOKUP(TRIM(DATOS_FORMS!BE261),ESCALAS!$A$46:$B$49,2,0),"?"))</f>
        <v/>
      </c>
      <c r="BF261" s="22" t="str">
        <f>IF(DATOS_FORMS!BF261="","",IFERROR(VLOOKUP(TRIM(DATOS_FORMS!BF261),ESCALAS!$A$46:$B$49,2,0),"?"))</f>
        <v/>
      </c>
      <c r="BG261" s="22" t="str">
        <f>IF(DATOS_FORMS!BG261="","",IFERROR(VLOOKUP(TRIM(DATOS_FORMS!BG261),ESCALAS!$A$46:$B$49,2,0),"?"))</f>
        <v/>
      </c>
      <c r="BH261" s="22" t="str">
        <f>IF(DATOS_FORMS!BH261="","",IFERROR(VLOOKUP(TRIM(DATOS_FORMS!BH261),ESCALAS!$A$46:$B$49,2,0),"?"))</f>
        <v/>
      </c>
      <c r="BI261" s="22" t="str">
        <f>IF(DATOS_FORMS!BI261="","",IFERROR(VLOOKUP(TRIM(DATOS_FORMS!BI261),ESCALAS!$A$46:$B$49,2,0),"?"))</f>
        <v/>
      </c>
      <c r="BJ261" s="22" t="str">
        <f>IF(DATOS_FORMS!BJ261="","",IFERROR(VLOOKUP(TRIM(DATOS_FORMS!BJ261),ESCALAS!$A$46:$B$49,2,0),"?"))</f>
        <v/>
      </c>
    </row>
    <row r="262" spans="1:62" x14ac:dyDescent="0.25">
      <c r="A262" s="22" t="str">
        <f>IF(DATOS_FORMS!B262="","",ROW()-1)</f>
        <v/>
      </c>
      <c r="B262" s="22" t="str">
        <f>IF(DATOS_FORMS!B262="","",IFERROR(VALUE(TRIM(DATOS_FORMS!B262)),IFERROR(VALUE(LEFT(TRIM(DATOS_FORMS!B262),FIND(" ",TRIM(DATOS_FORMS!B262)&amp;" ")-1)),"?")))</f>
        <v/>
      </c>
      <c r="C262" s="22" t="str">
        <f>IF(DATOS_FORMS!C262="","",IFERROR(VLOOKUP(TRIM(DATOS_FORMS!C262),ESCALAS!$A$54:$B$55,2,0),"?"))</f>
        <v/>
      </c>
      <c r="D262" s="22" t="str">
        <f>IF(DATOS_FORMS!D262="","",IFERROR(VLOOKUP(TRIM(DATOS_FORMS!D262),ESCALAS!$A$67:$B$68,2,0),"?"))</f>
        <v/>
      </c>
      <c r="E262" s="23" t="str">
        <f>IF(DATOS_FORMS!E262="","",DATOS_FORMS!E262)</f>
        <v/>
      </c>
      <c r="F262" s="23" t="str">
        <f>IF(DATOS_FORMS!F262="","",DATOS_FORMS!F262)</f>
        <v/>
      </c>
      <c r="G262" s="22" t="str">
        <f>IF(DATOS_FORMS!G262="","",IFERROR(VLOOKUP(TRIM(DATOS_FORMS!G262),ESCALAS!$A$60:$B$62,2,0),"?"))</f>
        <v/>
      </c>
      <c r="H262" s="23" t="str">
        <f>IF(DATOS_FORMS!H262="","",DATOS_FORMS!H262)</f>
        <v/>
      </c>
      <c r="I262" s="22" t="str">
        <f>IF(DATOS_FORMS!I262="","",IFERROR(VLOOKUP(TRIM(DATOS_FORMS!I262),ESCALAS!$A$60:$B$62,2,0),"?"))</f>
        <v/>
      </c>
      <c r="J262" s="22" t="str">
        <f>IF(DATOS_FORMS!J262="","",IFERROR(VLOOKUP(TRIM(DATOS_FORMS!J262),ESCALAS!$A$73:$B$86,2,0),7))</f>
        <v/>
      </c>
      <c r="K262" s="22" t="str">
        <f>IF(DATOS_FORMS!K262="","",IFERROR(VLOOKUP(TRIM(DATOS_FORMS!K262),ESCALAS!$A$6:$B$12,2,0),"?"))</f>
        <v/>
      </c>
      <c r="L262" s="22" t="str">
        <f>IF(DATOS_FORMS!L262="","",IFERROR(VLOOKUP(TRIM(DATOS_FORMS!L262),ESCALAS!$A$6:$B$12,2,0),"?"))</f>
        <v/>
      </c>
      <c r="M262" s="22" t="str">
        <f>IF(DATOS_FORMS!M262="","",IFERROR(VLOOKUP(TRIM(DATOS_FORMS!M262),ESCALAS!$A$6:$B$12,2,0),"?"))</f>
        <v/>
      </c>
      <c r="N262" s="22" t="str">
        <f>IF(DATOS_FORMS!N262="","",IFERROR(VLOOKUP(TRIM(DATOS_FORMS!N262),ESCALAS!$A$6:$B$12,2,0),"?"))</f>
        <v/>
      </c>
      <c r="O262" s="22" t="str">
        <f>IF(DATOS_FORMS!O262="","",IFERROR(VLOOKUP(TRIM(DATOS_FORMS!O262),ESCALAS!$A$6:$B$12,2,0),"?"))</f>
        <v/>
      </c>
      <c r="P262" s="22" t="str">
        <f>IF(DATOS_FORMS!P262="","",IFERROR(VLOOKUP(TRIM(DATOS_FORMS!P262),ESCALAS!$A$6:$B$12,2,0),"?"))</f>
        <v/>
      </c>
      <c r="Q262" s="22" t="str">
        <f>IF(DATOS_FORMS!Q262="","",IFERROR(VLOOKUP(TRIM(DATOS_FORMS!Q262),ESCALAS!$A$6:$B$12,2,0),"?"))</f>
        <v/>
      </c>
      <c r="R262" s="22" t="str">
        <f>IF(DATOS_FORMS!R262="","",IFERROR(VLOOKUP(TRIM(DATOS_FORMS!R262),ESCALAS!$A$6:$B$12,2,0),"?"))</f>
        <v/>
      </c>
      <c r="S262" s="22" t="str">
        <f>IF(DATOS_FORMS!S262="","",IFERROR(VLOOKUP(TRIM(DATOS_FORMS!S262),ESCALAS!$A$6:$B$12,2,0),"?"))</f>
        <v/>
      </c>
      <c r="T262" s="22" t="str">
        <f>IF(DATOS_FORMS!T262="","",IFERROR(VLOOKUP(TRIM(DATOS_FORMS!T262),ESCALAS!$A$6:$B$12,2,0),"?"))</f>
        <v/>
      </c>
      <c r="U262" s="22" t="str">
        <f>IF(DATOS_FORMS!U262="","",IFERROR(VLOOKUP(TRIM(DATOS_FORMS!U262),ESCALAS!$A$17:$B$20,2,0),"?"))</f>
        <v/>
      </c>
      <c r="V262" s="22" t="str">
        <f>IF(DATOS_FORMS!V262="","",IFERROR(VLOOKUP(TRIM(DATOS_FORMS!V262),ESCALAS!$A$17:$B$20,2,0),"?"))</f>
        <v/>
      </c>
      <c r="W262" s="22" t="str">
        <f>IF(DATOS_FORMS!W262="","",IFERROR(VLOOKUP(TRIM(DATOS_FORMS!W262),ESCALAS!$A$17:$B$20,2,0),"?"))</f>
        <v/>
      </c>
      <c r="X262" s="22" t="str">
        <f>IF(DATOS_FORMS!X262="","",IFERROR(VLOOKUP(TRIM(DATOS_FORMS!X262),ESCALAS!$A$17:$B$20,2,0),"?"))</f>
        <v/>
      </c>
      <c r="Y262" s="22" t="str">
        <f>IF(DATOS_FORMS!Y262="","",IFERROR(VLOOKUP(TRIM(DATOS_FORMS!Y262),ESCALAS!$A$17:$B$20,2,0),"?"))</f>
        <v/>
      </c>
      <c r="Z262" s="22" t="str">
        <f>IF(DATOS_FORMS!Z262="","",IFERROR(VLOOKUP(TRIM(DATOS_FORMS!Z262),ESCALAS!$A$17:$B$20,2,0),"?"))</f>
        <v/>
      </c>
      <c r="AA262" s="22" t="str">
        <f>IF(DATOS_FORMS!AA262="","",IFERROR(VLOOKUP(TRIM(DATOS_FORMS!AA262),ESCALAS!$A$17:$B$20,2,0),"?"))</f>
        <v/>
      </c>
      <c r="AB262" s="22" t="str">
        <f>IF(DATOS_FORMS!AB262="","",IFERROR(VLOOKUP(TRIM(DATOS_FORMS!AB262),ESCALAS!$A$17:$B$20,2,0),"?"))</f>
        <v/>
      </c>
      <c r="AC262" s="22" t="str">
        <f>IF(DATOS_FORMS!AC262="","",IFERROR(VLOOKUP(TRIM(DATOS_FORMS!AC262),ESCALAS!$A$25:$B$30,2,0),"?"))</f>
        <v/>
      </c>
      <c r="AD262" s="22" t="str">
        <f>IF(DATOS_FORMS!AD262="","",IFERROR(VLOOKUP(TRIM(DATOS_FORMS!AD262),ESCALAS!$A$25:$B$30,2,0),"?"))</f>
        <v/>
      </c>
      <c r="AE262" s="22" t="str">
        <f>IF(DATOS_FORMS!AE262="","",IFERROR(VLOOKUP(TRIM(DATOS_FORMS!AE262),ESCALAS!$A$25:$B$30,2,0),"?"))</f>
        <v/>
      </c>
      <c r="AF262" s="22" t="str">
        <f>IF(DATOS_FORMS!AF262="","",IFERROR(VLOOKUP(TRIM(DATOS_FORMS!AF262),ESCALAS!$A$25:$B$30,2,0),"?"))</f>
        <v/>
      </c>
      <c r="AG262" s="22" t="str">
        <f>IF(DATOS_FORMS!AG262="","",IFERROR(VLOOKUP(TRIM(DATOS_FORMS!AG262),ESCALAS!$A$25:$B$30,2,0),"?"))</f>
        <v/>
      </c>
      <c r="AH262" s="22" t="str">
        <f>IF(DATOS_FORMS!AH262="","",IFERROR(VLOOKUP(TRIM(DATOS_FORMS!AH262),ESCALAS!$A$25:$B$30,2,0),"?"))</f>
        <v/>
      </c>
      <c r="AI262" s="22" t="str">
        <f>IF(DATOS_FORMS!AI262="","",IFERROR(VLOOKUP(TRIM(DATOS_FORMS!AI262),ESCALAS!$A$25:$B$30,2,0),"?"))</f>
        <v/>
      </c>
      <c r="AJ262" s="22" t="str">
        <f>IF(DATOS_FORMS!AJ262="","",IFERROR(VLOOKUP(TRIM(DATOS_FORMS!AJ262),ESCALAS!$A$25:$B$30,2,0),"?"))</f>
        <v/>
      </c>
      <c r="AK262" s="22" t="str">
        <f>IF(DATOS_FORMS!AK262="","",IFERROR(VLOOKUP(TRIM(DATOS_FORMS!AK262),ESCALAS!$A$25:$B$30,2,0),"?"))</f>
        <v/>
      </c>
      <c r="AL262" s="22" t="str">
        <f>IF(DATOS_FORMS!AL262="","",IFERROR(VLOOKUP(TRIM(DATOS_FORMS!AL262),ESCALAS!$A$25:$B$30,2,0),"?"))</f>
        <v/>
      </c>
      <c r="AM262" s="22" t="str">
        <f>IF(DATOS_FORMS!AM262="","",IFERROR(VLOOKUP(TRIM(DATOS_FORMS!AM262),ESCALAS!$A$35:$B$41,2,0),"?"))</f>
        <v/>
      </c>
      <c r="AN262" s="22" t="str">
        <f>IF(DATOS_FORMS!AN262="","",IFERROR(VLOOKUP(TRIM(DATOS_FORMS!AN262),ESCALAS!$A$35:$B$41,2,0),"?"))</f>
        <v/>
      </c>
      <c r="AO262" s="22" t="str">
        <f>IF(DATOS_FORMS!AO262="","",IFERROR(VLOOKUP(TRIM(DATOS_FORMS!AO262),ESCALAS!$A$35:$B$41,2,0),"?"))</f>
        <v/>
      </c>
      <c r="AP262" s="22" t="str">
        <f>IF(DATOS_FORMS!AP262="","",IFERROR(VLOOKUP(TRIM(DATOS_FORMS!AP262),ESCALAS!$A$35:$B$41,2,0),"?"))</f>
        <v/>
      </c>
      <c r="AQ262" s="22" t="str">
        <f>IF(DATOS_FORMS!AQ262="","",IFERROR(VLOOKUP(TRIM(DATOS_FORMS!AQ262),ESCALAS!$A$35:$B$41,2,0),"?"))</f>
        <v/>
      </c>
      <c r="AR262" s="22" t="str">
        <f>IF(DATOS_FORMS!AR262="","",IFERROR(VLOOKUP(TRIM(DATOS_FORMS!AR262),ESCALAS!$A$35:$B$41,2,0),"?"))</f>
        <v/>
      </c>
      <c r="AS262" s="22" t="str">
        <f>IF(DATOS_FORMS!AS262="","",IFERROR(VLOOKUP(TRIM(DATOS_FORMS!AS262),ESCALAS!$A$35:$B$41,2,0),"?"))</f>
        <v/>
      </c>
      <c r="AT262" s="22" t="str">
        <f>IF(DATOS_FORMS!AT262="","",IFERROR(VLOOKUP(TRIM(DATOS_FORMS!AT262),ESCALAS!$A$35:$B$41,2,0),"?"))</f>
        <v/>
      </c>
      <c r="AU262" s="22" t="str">
        <f>IF(DATOS_FORMS!AU262="","",IFERROR(VLOOKUP(TRIM(DATOS_FORMS!AU262),ESCALAS!$A$35:$B$41,2,0),"?"))</f>
        <v/>
      </c>
      <c r="AV262" s="22" t="str">
        <f>IF(DATOS_FORMS!AV262="","",IFERROR(VLOOKUP(TRIM(DATOS_FORMS!AV262),ESCALAS!$A$46:$B$49,2,0),"?"))</f>
        <v/>
      </c>
      <c r="AW262" s="22" t="str">
        <f>IF(DATOS_FORMS!AW262="","",IFERROR(VLOOKUP(TRIM(DATOS_FORMS!AW262),ESCALAS!$A$46:$B$49,2,0),"?"))</f>
        <v/>
      </c>
      <c r="AX262" s="22" t="str">
        <f>IF(DATOS_FORMS!AX262="","",IFERROR(VLOOKUP(TRIM(DATOS_FORMS!AX262),ESCALAS!$A$46:$B$49,2,0),"?"))</f>
        <v/>
      </c>
      <c r="AY262" s="22" t="str">
        <f>IF(DATOS_FORMS!AY262="","",IFERROR(VLOOKUP(TRIM(DATOS_FORMS!AY262),ESCALAS!$A$46:$B$49,2,0),"?"))</f>
        <v/>
      </c>
      <c r="AZ262" s="22" t="str">
        <f>IF(DATOS_FORMS!AZ262="","",IFERROR(VLOOKUP(TRIM(DATOS_FORMS!AZ262),ESCALAS!$A$46:$B$49,2,0),"?"))</f>
        <v/>
      </c>
      <c r="BA262" s="22" t="str">
        <f>IF(DATOS_FORMS!BA262="","",IFERROR(VLOOKUP(TRIM(DATOS_FORMS!BA262),ESCALAS!$A$46:$B$49,2,0),"?"))</f>
        <v/>
      </c>
      <c r="BB262" s="22" t="str">
        <f>IF(DATOS_FORMS!BB262="","",IFERROR(VLOOKUP(TRIM(DATOS_FORMS!BB262),ESCALAS!$A$46:$B$49,2,0),"?"))</f>
        <v/>
      </c>
      <c r="BC262" s="22" t="str">
        <f>IF(DATOS_FORMS!BC262="","",IFERROR(VLOOKUP(TRIM(DATOS_FORMS!BC262),ESCALAS!$A$46:$B$49,2,0),"?"))</f>
        <v/>
      </c>
      <c r="BD262" s="22" t="str">
        <f>IF(DATOS_FORMS!BD262="","",IFERROR(VLOOKUP(TRIM(DATOS_FORMS!BD262),ESCALAS!$A$46:$B$49,2,0),"?"))</f>
        <v/>
      </c>
      <c r="BE262" s="22" t="str">
        <f>IF(DATOS_FORMS!BE262="","",IFERROR(VLOOKUP(TRIM(DATOS_FORMS!BE262),ESCALAS!$A$46:$B$49,2,0),"?"))</f>
        <v/>
      </c>
      <c r="BF262" s="22" t="str">
        <f>IF(DATOS_FORMS!BF262="","",IFERROR(VLOOKUP(TRIM(DATOS_FORMS!BF262),ESCALAS!$A$46:$B$49,2,0),"?"))</f>
        <v/>
      </c>
      <c r="BG262" s="22" t="str">
        <f>IF(DATOS_FORMS!BG262="","",IFERROR(VLOOKUP(TRIM(DATOS_FORMS!BG262),ESCALAS!$A$46:$B$49,2,0),"?"))</f>
        <v/>
      </c>
      <c r="BH262" s="22" t="str">
        <f>IF(DATOS_FORMS!BH262="","",IFERROR(VLOOKUP(TRIM(DATOS_FORMS!BH262),ESCALAS!$A$46:$B$49,2,0),"?"))</f>
        <v/>
      </c>
      <c r="BI262" s="22" t="str">
        <f>IF(DATOS_FORMS!BI262="","",IFERROR(VLOOKUP(TRIM(DATOS_FORMS!BI262),ESCALAS!$A$46:$B$49,2,0),"?"))</f>
        <v/>
      </c>
      <c r="BJ262" s="22" t="str">
        <f>IF(DATOS_FORMS!BJ262="","",IFERROR(VLOOKUP(TRIM(DATOS_FORMS!BJ262),ESCALAS!$A$46:$B$49,2,0),"?"))</f>
        <v/>
      </c>
    </row>
    <row r="263" spans="1:62" x14ac:dyDescent="0.25">
      <c r="A263" s="22" t="str">
        <f>IF(DATOS_FORMS!B263="","",ROW()-1)</f>
        <v/>
      </c>
      <c r="B263" s="22" t="str">
        <f>IF(DATOS_FORMS!B263="","",IFERROR(VALUE(TRIM(DATOS_FORMS!B263)),IFERROR(VALUE(LEFT(TRIM(DATOS_FORMS!B263),FIND(" ",TRIM(DATOS_FORMS!B263)&amp;" ")-1)),"?")))</f>
        <v/>
      </c>
      <c r="C263" s="22" t="str">
        <f>IF(DATOS_FORMS!C263="","",IFERROR(VLOOKUP(TRIM(DATOS_FORMS!C263),ESCALAS!$A$54:$B$55,2,0),"?"))</f>
        <v/>
      </c>
      <c r="D263" s="22" t="str">
        <f>IF(DATOS_FORMS!D263="","",IFERROR(VLOOKUP(TRIM(DATOS_FORMS!D263),ESCALAS!$A$67:$B$68,2,0),"?"))</f>
        <v/>
      </c>
      <c r="E263" s="23" t="str">
        <f>IF(DATOS_FORMS!E263="","",DATOS_FORMS!E263)</f>
        <v/>
      </c>
      <c r="F263" s="23" t="str">
        <f>IF(DATOS_FORMS!F263="","",DATOS_FORMS!F263)</f>
        <v/>
      </c>
      <c r="G263" s="22" t="str">
        <f>IF(DATOS_FORMS!G263="","",IFERROR(VLOOKUP(TRIM(DATOS_FORMS!G263),ESCALAS!$A$60:$B$62,2,0),"?"))</f>
        <v/>
      </c>
      <c r="H263" s="23" t="str">
        <f>IF(DATOS_FORMS!H263="","",DATOS_FORMS!H263)</f>
        <v/>
      </c>
      <c r="I263" s="22" t="str">
        <f>IF(DATOS_FORMS!I263="","",IFERROR(VLOOKUP(TRIM(DATOS_FORMS!I263),ESCALAS!$A$60:$B$62,2,0),"?"))</f>
        <v/>
      </c>
      <c r="J263" s="22" t="str">
        <f>IF(DATOS_FORMS!J263="","",IFERROR(VLOOKUP(TRIM(DATOS_FORMS!J263),ESCALAS!$A$73:$B$86,2,0),7))</f>
        <v/>
      </c>
      <c r="K263" s="22" t="str">
        <f>IF(DATOS_FORMS!K263="","",IFERROR(VLOOKUP(TRIM(DATOS_FORMS!K263),ESCALAS!$A$6:$B$12,2,0),"?"))</f>
        <v/>
      </c>
      <c r="L263" s="22" t="str">
        <f>IF(DATOS_FORMS!L263="","",IFERROR(VLOOKUP(TRIM(DATOS_FORMS!L263),ESCALAS!$A$6:$B$12,2,0),"?"))</f>
        <v/>
      </c>
      <c r="M263" s="22" t="str">
        <f>IF(DATOS_FORMS!M263="","",IFERROR(VLOOKUP(TRIM(DATOS_FORMS!M263),ESCALAS!$A$6:$B$12,2,0),"?"))</f>
        <v/>
      </c>
      <c r="N263" s="22" t="str">
        <f>IF(DATOS_FORMS!N263="","",IFERROR(VLOOKUP(TRIM(DATOS_FORMS!N263),ESCALAS!$A$6:$B$12,2,0),"?"))</f>
        <v/>
      </c>
      <c r="O263" s="22" t="str">
        <f>IF(DATOS_FORMS!O263="","",IFERROR(VLOOKUP(TRIM(DATOS_FORMS!O263),ESCALAS!$A$6:$B$12,2,0),"?"))</f>
        <v/>
      </c>
      <c r="P263" s="22" t="str">
        <f>IF(DATOS_FORMS!P263="","",IFERROR(VLOOKUP(TRIM(DATOS_FORMS!P263),ESCALAS!$A$6:$B$12,2,0),"?"))</f>
        <v/>
      </c>
      <c r="Q263" s="22" t="str">
        <f>IF(DATOS_FORMS!Q263="","",IFERROR(VLOOKUP(TRIM(DATOS_FORMS!Q263),ESCALAS!$A$6:$B$12,2,0),"?"))</f>
        <v/>
      </c>
      <c r="R263" s="22" t="str">
        <f>IF(DATOS_FORMS!R263="","",IFERROR(VLOOKUP(TRIM(DATOS_FORMS!R263),ESCALAS!$A$6:$B$12,2,0),"?"))</f>
        <v/>
      </c>
      <c r="S263" s="22" t="str">
        <f>IF(DATOS_FORMS!S263="","",IFERROR(VLOOKUP(TRIM(DATOS_FORMS!S263),ESCALAS!$A$6:$B$12,2,0),"?"))</f>
        <v/>
      </c>
      <c r="T263" s="22" t="str">
        <f>IF(DATOS_FORMS!T263="","",IFERROR(VLOOKUP(TRIM(DATOS_FORMS!T263),ESCALAS!$A$6:$B$12,2,0),"?"))</f>
        <v/>
      </c>
      <c r="U263" s="22" t="str">
        <f>IF(DATOS_FORMS!U263="","",IFERROR(VLOOKUP(TRIM(DATOS_FORMS!U263),ESCALAS!$A$17:$B$20,2,0),"?"))</f>
        <v/>
      </c>
      <c r="V263" s="22" t="str">
        <f>IF(DATOS_FORMS!V263="","",IFERROR(VLOOKUP(TRIM(DATOS_FORMS!V263),ESCALAS!$A$17:$B$20,2,0),"?"))</f>
        <v/>
      </c>
      <c r="W263" s="22" t="str">
        <f>IF(DATOS_FORMS!W263="","",IFERROR(VLOOKUP(TRIM(DATOS_FORMS!W263),ESCALAS!$A$17:$B$20,2,0),"?"))</f>
        <v/>
      </c>
      <c r="X263" s="22" t="str">
        <f>IF(DATOS_FORMS!X263="","",IFERROR(VLOOKUP(TRIM(DATOS_FORMS!X263),ESCALAS!$A$17:$B$20,2,0),"?"))</f>
        <v/>
      </c>
      <c r="Y263" s="22" t="str">
        <f>IF(DATOS_FORMS!Y263="","",IFERROR(VLOOKUP(TRIM(DATOS_FORMS!Y263),ESCALAS!$A$17:$B$20,2,0),"?"))</f>
        <v/>
      </c>
      <c r="Z263" s="22" t="str">
        <f>IF(DATOS_FORMS!Z263="","",IFERROR(VLOOKUP(TRIM(DATOS_FORMS!Z263),ESCALAS!$A$17:$B$20,2,0),"?"))</f>
        <v/>
      </c>
      <c r="AA263" s="22" t="str">
        <f>IF(DATOS_FORMS!AA263="","",IFERROR(VLOOKUP(TRIM(DATOS_FORMS!AA263),ESCALAS!$A$17:$B$20,2,0),"?"))</f>
        <v/>
      </c>
      <c r="AB263" s="22" t="str">
        <f>IF(DATOS_FORMS!AB263="","",IFERROR(VLOOKUP(TRIM(DATOS_FORMS!AB263),ESCALAS!$A$17:$B$20,2,0),"?"))</f>
        <v/>
      </c>
      <c r="AC263" s="22" t="str">
        <f>IF(DATOS_FORMS!AC263="","",IFERROR(VLOOKUP(TRIM(DATOS_FORMS!AC263),ESCALAS!$A$25:$B$30,2,0),"?"))</f>
        <v/>
      </c>
      <c r="AD263" s="22" t="str">
        <f>IF(DATOS_FORMS!AD263="","",IFERROR(VLOOKUP(TRIM(DATOS_FORMS!AD263),ESCALAS!$A$25:$B$30,2,0),"?"))</f>
        <v/>
      </c>
      <c r="AE263" s="22" t="str">
        <f>IF(DATOS_FORMS!AE263="","",IFERROR(VLOOKUP(TRIM(DATOS_FORMS!AE263),ESCALAS!$A$25:$B$30,2,0),"?"))</f>
        <v/>
      </c>
      <c r="AF263" s="22" t="str">
        <f>IF(DATOS_FORMS!AF263="","",IFERROR(VLOOKUP(TRIM(DATOS_FORMS!AF263),ESCALAS!$A$25:$B$30,2,0),"?"))</f>
        <v/>
      </c>
      <c r="AG263" s="22" t="str">
        <f>IF(DATOS_FORMS!AG263="","",IFERROR(VLOOKUP(TRIM(DATOS_FORMS!AG263),ESCALAS!$A$25:$B$30,2,0),"?"))</f>
        <v/>
      </c>
      <c r="AH263" s="22" t="str">
        <f>IF(DATOS_FORMS!AH263="","",IFERROR(VLOOKUP(TRIM(DATOS_FORMS!AH263),ESCALAS!$A$25:$B$30,2,0),"?"))</f>
        <v/>
      </c>
      <c r="AI263" s="22" t="str">
        <f>IF(DATOS_FORMS!AI263="","",IFERROR(VLOOKUP(TRIM(DATOS_FORMS!AI263),ESCALAS!$A$25:$B$30,2,0),"?"))</f>
        <v/>
      </c>
      <c r="AJ263" s="22" t="str">
        <f>IF(DATOS_FORMS!AJ263="","",IFERROR(VLOOKUP(TRIM(DATOS_FORMS!AJ263),ESCALAS!$A$25:$B$30,2,0),"?"))</f>
        <v/>
      </c>
      <c r="AK263" s="22" t="str">
        <f>IF(DATOS_FORMS!AK263="","",IFERROR(VLOOKUP(TRIM(DATOS_FORMS!AK263),ESCALAS!$A$25:$B$30,2,0),"?"))</f>
        <v/>
      </c>
      <c r="AL263" s="22" t="str">
        <f>IF(DATOS_FORMS!AL263="","",IFERROR(VLOOKUP(TRIM(DATOS_FORMS!AL263),ESCALAS!$A$25:$B$30,2,0),"?"))</f>
        <v/>
      </c>
      <c r="AM263" s="22" t="str">
        <f>IF(DATOS_FORMS!AM263="","",IFERROR(VLOOKUP(TRIM(DATOS_FORMS!AM263),ESCALAS!$A$35:$B$41,2,0),"?"))</f>
        <v/>
      </c>
      <c r="AN263" s="22" t="str">
        <f>IF(DATOS_FORMS!AN263="","",IFERROR(VLOOKUP(TRIM(DATOS_FORMS!AN263),ESCALAS!$A$35:$B$41,2,0),"?"))</f>
        <v/>
      </c>
      <c r="AO263" s="22" t="str">
        <f>IF(DATOS_FORMS!AO263="","",IFERROR(VLOOKUP(TRIM(DATOS_FORMS!AO263),ESCALAS!$A$35:$B$41,2,0),"?"))</f>
        <v/>
      </c>
      <c r="AP263" s="22" t="str">
        <f>IF(DATOS_FORMS!AP263="","",IFERROR(VLOOKUP(TRIM(DATOS_FORMS!AP263),ESCALAS!$A$35:$B$41,2,0),"?"))</f>
        <v/>
      </c>
      <c r="AQ263" s="22" t="str">
        <f>IF(DATOS_FORMS!AQ263="","",IFERROR(VLOOKUP(TRIM(DATOS_FORMS!AQ263),ESCALAS!$A$35:$B$41,2,0),"?"))</f>
        <v/>
      </c>
      <c r="AR263" s="22" t="str">
        <f>IF(DATOS_FORMS!AR263="","",IFERROR(VLOOKUP(TRIM(DATOS_FORMS!AR263),ESCALAS!$A$35:$B$41,2,0),"?"))</f>
        <v/>
      </c>
      <c r="AS263" s="22" t="str">
        <f>IF(DATOS_FORMS!AS263="","",IFERROR(VLOOKUP(TRIM(DATOS_FORMS!AS263),ESCALAS!$A$35:$B$41,2,0),"?"))</f>
        <v/>
      </c>
      <c r="AT263" s="22" t="str">
        <f>IF(DATOS_FORMS!AT263="","",IFERROR(VLOOKUP(TRIM(DATOS_FORMS!AT263),ESCALAS!$A$35:$B$41,2,0),"?"))</f>
        <v/>
      </c>
      <c r="AU263" s="22" t="str">
        <f>IF(DATOS_FORMS!AU263="","",IFERROR(VLOOKUP(TRIM(DATOS_FORMS!AU263),ESCALAS!$A$35:$B$41,2,0),"?"))</f>
        <v/>
      </c>
      <c r="AV263" s="22" t="str">
        <f>IF(DATOS_FORMS!AV263="","",IFERROR(VLOOKUP(TRIM(DATOS_FORMS!AV263),ESCALAS!$A$46:$B$49,2,0),"?"))</f>
        <v/>
      </c>
      <c r="AW263" s="22" t="str">
        <f>IF(DATOS_FORMS!AW263="","",IFERROR(VLOOKUP(TRIM(DATOS_FORMS!AW263),ESCALAS!$A$46:$B$49,2,0),"?"))</f>
        <v/>
      </c>
      <c r="AX263" s="22" t="str">
        <f>IF(DATOS_FORMS!AX263="","",IFERROR(VLOOKUP(TRIM(DATOS_FORMS!AX263),ESCALAS!$A$46:$B$49,2,0),"?"))</f>
        <v/>
      </c>
      <c r="AY263" s="22" t="str">
        <f>IF(DATOS_FORMS!AY263="","",IFERROR(VLOOKUP(TRIM(DATOS_FORMS!AY263),ESCALAS!$A$46:$B$49,2,0),"?"))</f>
        <v/>
      </c>
      <c r="AZ263" s="22" t="str">
        <f>IF(DATOS_FORMS!AZ263="","",IFERROR(VLOOKUP(TRIM(DATOS_FORMS!AZ263),ESCALAS!$A$46:$B$49,2,0),"?"))</f>
        <v/>
      </c>
      <c r="BA263" s="22" t="str">
        <f>IF(DATOS_FORMS!BA263="","",IFERROR(VLOOKUP(TRIM(DATOS_FORMS!BA263),ESCALAS!$A$46:$B$49,2,0),"?"))</f>
        <v/>
      </c>
      <c r="BB263" s="22" t="str">
        <f>IF(DATOS_FORMS!BB263="","",IFERROR(VLOOKUP(TRIM(DATOS_FORMS!BB263),ESCALAS!$A$46:$B$49,2,0),"?"))</f>
        <v/>
      </c>
      <c r="BC263" s="22" t="str">
        <f>IF(DATOS_FORMS!BC263="","",IFERROR(VLOOKUP(TRIM(DATOS_FORMS!BC263),ESCALAS!$A$46:$B$49,2,0),"?"))</f>
        <v/>
      </c>
      <c r="BD263" s="22" t="str">
        <f>IF(DATOS_FORMS!BD263="","",IFERROR(VLOOKUP(TRIM(DATOS_FORMS!BD263),ESCALAS!$A$46:$B$49,2,0),"?"))</f>
        <v/>
      </c>
      <c r="BE263" s="22" t="str">
        <f>IF(DATOS_FORMS!BE263="","",IFERROR(VLOOKUP(TRIM(DATOS_FORMS!BE263),ESCALAS!$A$46:$B$49,2,0),"?"))</f>
        <v/>
      </c>
      <c r="BF263" s="22" t="str">
        <f>IF(DATOS_FORMS!BF263="","",IFERROR(VLOOKUP(TRIM(DATOS_FORMS!BF263),ESCALAS!$A$46:$B$49,2,0),"?"))</f>
        <v/>
      </c>
      <c r="BG263" s="22" t="str">
        <f>IF(DATOS_FORMS!BG263="","",IFERROR(VLOOKUP(TRIM(DATOS_FORMS!BG263),ESCALAS!$A$46:$B$49,2,0),"?"))</f>
        <v/>
      </c>
      <c r="BH263" s="22" t="str">
        <f>IF(DATOS_FORMS!BH263="","",IFERROR(VLOOKUP(TRIM(DATOS_FORMS!BH263),ESCALAS!$A$46:$B$49,2,0),"?"))</f>
        <v/>
      </c>
      <c r="BI263" s="22" t="str">
        <f>IF(DATOS_FORMS!BI263="","",IFERROR(VLOOKUP(TRIM(DATOS_FORMS!BI263),ESCALAS!$A$46:$B$49,2,0),"?"))</f>
        <v/>
      </c>
      <c r="BJ263" s="22" t="str">
        <f>IF(DATOS_FORMS!BJ263="","",IFERROR(VLOOKUP(TRIM(DATOS_FORMS!BJ263),ESCALAS!$A$46:$B$49,2,0),"?"))</f>
        <v/>
      </c>
    </row>
    <row r="264" spans="1:62" x14ac:dyDescent="0.25">
      <c r="A264" s="22" t="str">
        <f>IF(DATOS_FORMS!B264="","",ROW()-1)</f>
        <v/>
      </c>
      <c r="B264" s="22" t="str">
        <f>IF(DATOS_FORMS!B264="","",IFERROR(VALUE(TRIM(DATOS_FORMS!B264)),IFERROR(VALUE(LEFT(TRIM(DATOS_FORMS!B264),FIND(" ",TRIM(DATOS_FORMS!B264)&amp;" ")-1)),"?")))</f>
        <v/>
      </c>
      <c r="C264" s="22" t="str">
        <f>IF(DATOS_FORMS!C264="","",IFERROR(VLOOKUP(TRIM(DATOS_FORMS!C264),ESCALAS!$A$54:$B$55,2,0),"?"))</f>
        <v/>
      </c>
      <c r="D264" s="22" t="str">
        <f>IF(DATOS_FORMS!D264="","",IFERROR(VLOOKUP(TRIM(DATOS_FORMS!D264),ESCALAS!$A$67:$B$68,2,0),"?"))</f>
        <v/>
      </c>
      <c r="E264" s="23" t="str">
        <f>IF(DATOS_FORMS!E264="","",DATOS_FORMS!E264)</f>
        <v/>
      </c>
      <c r="F264" s="23" t="str">
        <f>IF(DATOS_FORMS!F264="","",DATOS_FORMS!F264)</f>
        <v/>
      </c>
      <c r="G264" s="22" t="str">
        <f>IF(DATOS_FORMS!G264="","",IFERROR(VLOOKUP(TRIM(DATOS_FORMS!G264),ESCALAS!$A$60:$B$62,2,0),"?"))</f>
        <v/>
      </c>
      <c r="H264" s="23" t="str">
        <f>IF(DATOS_FORMS!H264="","",DATOS_FORMS!H264)</f>
        <v/>
      </c>
      <c r="I264" s="22" t="str">
        <f>IF(DATOS_FORMS!I264="","",IFERROR(VLOOKUP(TRIM(DATOS_FORMS!I264),ESCALAS!$A$60:$B$62,2,0),"?"))</f>
        <v/>
      </c>
      <c r="J264" s="22" t="str">
        <f>IF(DATOS_FORMS!J264="","",IFERROR(VLOOKUP(TRIM(DATOS_FORMS!J264),ESCALAS!$A$73:$B$86,2,0),7))</f>
        <v/>
      </c>
      <c r="K264" s="22" t="str">
        <f>IF(DATOS_FORMS!K264="","",IFERROR(VLOOKUP(TRIM(DATOS_FORMS!K264),ESCALAS!$A$6:$B$12,2,0),"?"))</f>
        <v/>
      </c>
      <c r="L264" s="22" t="str">
        <f>IF(DATOS_FORMS!L264="","",IFERROR(VLOOKUP(TRIM(DATOS_FORMS!L264),ESCALAS!$A$6:$B$12,2,0),"?"))</f>
        <v/>
      </c>
      <c r="M264" s="22" t="str">
        <f>IF(DATOS_FORMS!M264="","",IFERROR(VLOOKUP(TRIM(DATOS_FORMS!M264),ESCALAS!$A$6:$B$12,2,0),"?"))</f>
        <v/>
      </c>
      <c r="N264" s="22" t="str">
        <f>IF(DATOS_FORMS!N264="","",IFERROR(VLOOKUP(TRIM(DATOS_FORMS!N264),ESCALAS!$A$6:$B$12,2,0),"?"))</f>
        <v/>
      </c>
      <c r="O264" s="22" t="str">
        <f>IF(DATOS_FORMS!O264="","",IFERROR(VLOOKUP(TRIM(DATOS_FORMS!O264),ESCALAS!$A$6:$B$12,2,0),"?"))</f>
        <v/>
      </c>
      <c r="P264" s="22" t="str">
        <f>IF(DATOS_FORMS!P264="","",IFERROR(VLOOKUP(TRIM(DATOS_FORMS!P264),ESCALAS!$A$6:$B$12,2,0),"?"))</f>
        <v/>
      </c>
      <c r="Q264" s="22" t="str">
        <f>IF(DATOS_FORMS!Q264="","",IFERROR(VLOOKUP(TRIM(DATOS_FORMS!Q264),ESCALAS!$A$6:$B$12,2,0),"?"))</f>
        <v/>
      </c>
      <c r="R264" s="22" t="str">
        <f>IF(DATOS_FORMS!R264="","",IFERROR(VLOOKUP(TRIM(DATOS_FORMS!R264),ESCALAS!$A$6:$B$12,2,0),"?"))</f>
        <v/>
      </c>
      <c r="S264" s="22" t="str">
        <f>IF(DATOS_FORMS!S264="","",IFERROR(VLOOKUP(TRIM(DATOS_FORMS!S264),ESCALAS!$A$6:$B$12,2,0),"?"))</f>
        <v/>
      </c>
      <c r="T264" s="22" t="str">
        <f>IF(DATOS_FORMS!T264="","",IFERROR(VLOOKUP(TRIM(DATOS_FORMS!T264),ESCALAS!$A$6:$B$12,2,0),"?"))</f>
        <v/>
      </c>
      <c r="U264" s="22" t="str">
        <f>IF(DATOS_FORMS!U264="","",IFERROR(VLOOKUP(TRIM(DATOS_FORMS!U264),ESCALAS!$A$17:$B$20,2,0),"?"))</f>
        <v/>
      </c>
      <c r="V264" s="22" t="str">
        <f>IF(DATOS_FORMS!V264="","",IFERROR(VLOOKUP(TRIM(DATOS_FORMS!V264),ESCALAS!$A$17:$B$20,2,0),"?"))</f>
        <v/>
      </c>
      <c r="W264" s="22" t="str">
        <f>IF(DATOS_FORMS!W264="","",IFERROR(VLOOKUP(TRIM(DATOS_FORMS!W264),ESCALAS!$A$17:$B$20,2,0),"?"))</f>
        <v/>
      </c>
      <c r="X264" s="22" t="str">
        <f>IF(DATOS_FORMS!X264="","",IFERROR(VLOOKUP(TRIM(DATOS_FORMS!X264),ESCALAS!$A$17:$B$20,2,0),"?"))</f>
        <v/>
      </c>
      <c r="Y264" s="22" t="str">
        <f>IF(DATOS_FORMS!Y264="","",IFERROR(VLOOKUP(TRIM(DATOS_FORMS!Y264),ESCALAS!$A$17:$B$20,2,0),"?"))</f>
        <v/>
      </c>
      <c r="Z264" s="22" t="str">
        <f>IF(DATOS_FORMS!Z264="","",IFERROR(VLOOKUP(TRIM(DATOS_FORMS!Z264),ESCALAS!$A$17:$B$20,2,0),"?"))</f>
        <v/>
      </c>
      <c r="AA264" s="22" t="str">
        <f>IF(DATOS_FORMS!AA264="","",IFERROR(VLOOKUP(TRIM(DATOS_FORMS!AA264),ESCALAS!$A$17:$B$20,2,0),"?"))</f>
        <v/>
      </c>
      <c r="AB264" s="22" t="str">
        <f>IF(DATOS_FORMS!AB264="","",IFERROR(VLOOKUP(TRIM(DATOS_FORMS!AB264),ESCALAS!$A$17:$B$20,2,0),"?"))</f>
        <v/>
      </c>
      <c r="AC264" s="22" t="str">
        <f>IF(DATOS_FORMS!AC264="","",IFERROR(VLOOKUP(TRIM(DATOS_FORMS!AC264),ESCALAS!$A$25:$B$30,2,0),"?"))</f>
        <v/>
      </c>
      <c r="AD264" s="22" t="str">
        <f>IF(DATOS_FORMS!AD264="","",IFERROR(VLOOKUP(TRIM(DATOS_FORMS!AD264),ESCALAS!$A$25:$B$30,2,0),"?"))</f>
        <v/>
      </c>
      <c r="AE264" s="22" t="str">
        <f>IF(DATOS_FORMS!AE264="","",IFERROR(VLOOKUP(TRIM(DATOS_FORMS!AE264),ESCALAS!$A$25:$B$30,2,0),"?"))</f>
        <v/>
      </c>
      <c r="AF264" s="22" t="str">
        <f>IF(DATOS_FORMS!AF264="","",IFERROR(VLOOKUP(TRIM(DATOS_FORMS!AF264),ESCALAS!$A$25:$B$30,2,0),"?"))</f>
        <v/>
      </c>
      <c r="AG264" s="22" t="str">
        <f>IF(DATOS_FORMS!AG264="","",IFERROR(VLOOKUP(TRIM(DATOS_FORMS!AG264),ESCALAS!$A$25:$B$30,2,0),"?"))</f>
        <v/>
      </c>
      <c r="AH264" s="22" t="str">
        <f>IF(DATOS_FORMS!AH264="","",IFERROR(VLOOKUP(TRIM(DATOS_FORMS!AH264),ESCALAS!$A$25:$B$30,2,0),"?"))</f>
        <v/>
      </c>
      <c r="AI264" s="22" t="str">
        <f>IF(DATOS_FORMS!AI264="","",IFERROR(VLOOKUP(TRIM(DATOS_FORMS!AI264),ESCALAS!$A$25:$B$30,2,0),"?"))</f>
        <v/>
      </c>
      <c r="AJ264" s="22" t="str">
        <f>IF(DATOS_FORMS!AJ264="","",IFERROR(VLOOKUP(TRIM(DATOS_FORMS!AJ264),ESCALAS!$A$25:$B$30,2,0),"?"))</f>
        <v/>
      </c>
      <c r="AK264" s="22" t="str">
        <f>IF(DATOS_FORMS!AK264="","",IFERROR(VLOOKUP(TRIM(DATOS_FORMS!AK264),ESCALAS!$A$25:$B$30,2,0),"?"))</f>
        <v/>
      </c>
      <c r="AL264" s="22" t="str">
        <f>IF(DATOS_FORMS!AL264="","",IFERROR(VLOOKUP(TRIM(DATOS_FORMS!AL264),ESCALAS!$A$25:$B$30,2,0),"?"))</f>
        <v/>
      </c>
      <c r="AM264" s="22" t="str">
        <f>IF(DATOS_FORMS!AM264="","",IFERROR(VLOOKUP(TRIM(DATOS_FORMS!AM264),ESCALAS!$A$35:$B$41,2,0),"?"))</f>
        <v/>
      </c>
      <c r="AN264" s="22" t="str">
        <f>IF(DATOS_FORMS!AN264="","",IFERROR(VLOOKUP(TRIM(DATOS_FORMS!AN264),ESCALAS!$A$35:$B$41,2,0),"?"))</f>
        <v/>
      </c>
      <c r="AO264" s="22" t="str">
        <f>IF(DATOS_FORMS!AO264="","",IFERROR(VLOOKUP(TRIM(DATOS_FORMS!AO264),ESCALAS!$A$35:$B$41,2,0),"?"))</f>
        <v/>
      </c>
      <c r="AP264" s="22" t="str">
        <f>IF(DATOS_FORMS!AP264="","",IFERROR(VLOOKUP(TRIM(DATOS_FORMS!AP264),ESCALAS!$A$35:$B$41,2,0),"?"))</f>
        <v/>
      </c>
      <c r="AQ264" s="22" t="str">
        <f>IF(DATOS_FORMS!AQ264="","",IFERROR(VLOOKUP(TRIM(DATOS_FORMS!AQ264),ESCALAS!$A$35:$B$41,2,0),"?"))</f>
        <v/>
      </c>
      <c r="AR264" s="22" t="str">
        <f>IF(DATOS_FORMS!AR264="","",IFERROR(VLOOKUP(TRIM(DATOS_FORMS!AR264),ESCALAS!$A$35:$B$41,2,0),"?"))</f>
        <v/>
      </c>
      <c r="AS264" s="22" t="str">
        <f>IF(DATOS_FORMS!AS264="","",IFERROR(VLOOKUP(TRIM(DATOS_FORMS!AS264),ESCALAS!$A$35:$B$41,2,0),"?"))</f>
        <v/>
      </c>
      <c r="AT264" s="22" t="str">
        <f>IF(DATOS_FORMS!AT264="","",IFERROR(VLOOKUP(TRIM(DATOS_FORMS!AT264),ESCALAS!$A$35:$B$41,2,0),"?"))</f>
        <v/>
      </c>
      <c r="AU264" s="22" t="str">
        <f>IF(DATOS_FORMS!AU264="","",IFERROR(VLOOKUP(TRIM(DATOS_FORMS!AU264),ESCALAS!$A$35:$B$41,2,0),"?"))</f>
        <v/>
      </c>
      <c r="AV264" s="22" t="str">
        <f>IF(DATOS_FORMS!AV264="","",IFERROR(VLOOKUP(TRIM(DATOS_FORMS!AV264),ESCALAS!$A$46:$B$49,2,0),"?"))</f>
        <v/>
      </c>
      <c r="AW264" s="22" t="str">
        <f>IF(DATOS_FORMS!AW264="","",IFERROR(VLOOKUP(TRIM(DATOS_FORMS!AW264),ESCALAS!$A$46:$B$49,2,0),"?"))</f>
        <v/>
      </c>
      <c r="AX264" s="22" t="str">
        <f>IF(DATOS_FORMS!AX264="","",IFERROR(VLOOKUP(TRIM(DATOS_FORMS!AX264),ESCALAS!$A$46:$B$49,2,0),"?"))</f>
        <v/>
      </c>
      <c r="AY264" s="22" t="str">
        <f>IF(DATOS_FORMS!AY264="","",IFERROR(VLOOKUP(TRIM(DATOS_FORMS!AY264),ESCALAS!$A$46:$B$49,2,0),"?"))</f>
        <v/>
      </c>
      <c r="AZ264" s="22" t="str">
        <f>IF(DATOS_FORMS!AZ264="","",IFERROR(VLOOKUP(TRIM(DATOS_FORMS!AZ264),ESCALAS!$A$46:$B$49,2,0),"?"))</f>
        <v/>
      </c>
      <c r="BA264" s="22" t="str">
        <f>IF(DATOS_FORMS!BA264="","",IFERROR(VLOOKUP(TRIM(DATOS_FORMS!BA264),ESCALAS!$A$46:$B$49,2,0),"?"))</f>
        <v/>
      </c>
      <c r="BB264" s="22" t="str">
        <f>IF(DATOS_FORMS!BB264="","",IFERROR(VLOOKUP(TRIM(DATOS_FORMS!BB264),ESCALAS!$A$46:$B$49,2,0),"?"))</f>
        <v/>
      </c>
      <c r="BC264" s="22" t="str">
        <f>IF(DATOS_FORMS!BC264="","",IFERROR(VLOOKUP(TRIM(DATOS_FORMS!BC264),ESCALAS!$A$46:$B$49,2,0),"?"))</f>
        <v/>
      </c>
      <c r="BD264" s="22" t="str">
        <f>IF(DATOS_FORMS!BD264="","",IFERROR(VLOOKUP(TRIM(DATOS_FORMS!BD264),ESCALAS!$A$46:$B$49,2,0),"?"))</f>
        <v/>
      </c>
      <c r="BE264" s="22" t="str">
        <f>IF(DATOS_FORMS!BE264="","",IFERROR(VLOOKUP(TRIM(DATOS_FORMS!BE264),ESCALAS!$A$46:$B$49,2,0),"?"))</f>
        <v/>
      </c>
      <c r="BF264" s="22" t="str">
        <f>IF(DATOS_FORMS!BF264="","",IFERROR(VLOOKUP(TRIM(DATOS_FORMS!BF264),ESCALAS!$A$46:$B$49,2,0),"?"))</f>
        <v/>
      </c>
      <c r="BG264" s="22" t="str">
        <f>IF(DATOS_FORMS!BG264="","",IFERROR(VLOOKUP(TRIM(DATOS_FORMS!BG264),ESCALAS!$A$46:$B$49,2,0),"?"))</f>
        <v/>
      </c>
      <c r="BH264" s="22" t="str">
        <f>IF(DATOS_FORMS!BH264="","",IFERROR(VLOOKUP(TRIM(DATOS_FORMS!BH264),ESCALAS!$A$46:$B$49,2,0),"?"))</f>
        <v/>
      </c>
      <c r="BI264" s="22" t="str">
        <f>IF(DATOS_FORMS!BI264="","",IFERROR(VLOOKUP(TRIM(DATOS_FORMS!BI264),ESCALAS!$A$46:$B$49,2,0),"?"))</f>
        <v/>
      </c>
      <c r="BJ264" s="22" t="str">
        <f>IF(DATOS_FORMS!BJ264="","",IFERROR(VLOOKUP(TRIM(DATOS_FORMS!BJ264),ESCALAS!$A$46:$B$49,2,0),"?"))</f>
        <v/>
      </c>
    </row>
    <row r="265" spans="1:62" x14ac:dyDescent="0.25">
      <c r="A265" s="22" t="str">
        <f>IF(DATOS_FORMS!B265="","",ROW()-1)</f>
        <v/>
      </c>
      <c r="B265" s="22" t="str">
        <f>IF(DATOS_FORMS!B265="","",IFERROR(VALUE(TRIM(DATOS_FORMS!B265)),IFERROR(VALUE(LEFT(TRIM(DATOS_FORMS!B265),FIND(" ",TRIM(DATOS_FORMS!B265)&amp;" ")-1)),"?")))</f>
        <v/>
      </c>
      <c r="C265" s="22" t="str">
        <f>IF(DATOS_FORMS!C265="","",IFERROR(VLOOKUP(TRIM(DATOS_FORMS!C265),ESCALAS!$A$54:$B$55,2,0),"?"))</f>
        <v/>
      </c>
      <c r="D265" s="22" t="str">
        <f>IF(DATOS_FORMS!D265="","",IFERROR(VLOOKUP(TRIM(DATOS_FORMS!D265),ESCALAS!$A$67:$B$68,2,0),"?"))</f>
        <v/>
      </c>
      <c r="E265" s="23" t="str">
        <f>IF(DATOS_FORMS!E265="","",DATOS_FORMS!E265)</f>
        <v/>
      </c>
      <c r="F265" s="23" t="str">
        <f>IF(DATOS_FORMS!F265="","",DATOS_FORMS!F265)</f>
        <v/>
      </c>
      <c r="G265" s="22" t="str">
        <f>IF(DATOS_FORMS!G265="","",IFERROR(VLOOKUP(TRIM(DATOS_FORMS!G265),ESCALAS!$A$60:$B$62,2,0),"?"))</f>
        <v/>
      </c>
      <c r="H265" s="23" t="str">
        <f>IF(DATOS_FORMS!H265="","",DATOS_FORMS!H265)</f>
        <v/>
      </c>
      <c r="I265" s="22" t="str">
        <f>IF(DATOS_FORMS!I265="","",IFERROR(VLOOKUP(TRIM(DATOS_FORMS!I265),ESCALAS!$A$60:$B$62,2,0),"?"))</f>
        <v/>
      </c>
      <c r="J265" s="22" t="str">
        <f>IF(DATOS_FORMS!J265="","",IFERROR(VLOOKUP(TRIM(DATOS_FORMS!J265),ESCALAS!$A$73:$B$86,2,0),7))</f>
        <v/>
      </c>
      <c r="K265" s="22" t="str">
        <f>IF(DATOS_FORMS!K265="","",IFERROR(VLOOKUP(TRIM(DATOS_FORMS!K265),ESCALAS!$A$6:$B$12,2,0),"?"))</f>
        <v/>
      </c>
      <c r="L265" s="22" t="str">
        <f>IF(DATOS_FORMS!L265="","",IFERROR(VLOOKUP(TRIM(DATOS_FORMS!L265),ESCALAS!$A$6:$B$12,2,0),"?"))</f>
        <v/>
      </c>
      <c r="M265" s="22" t="str">
        <f>IF(DATOS_FORMS!M265="","",IFERROR(VLOOKUP(TRIM(DATOS_FORMS!M265),ESCALAS!$A$6:$B$12,2,0),"?"))</f>
        <v/>
      </c>
      <c r="N265" s="22" t="str">
        <f>IF(DATOS_FORMS!N265="","",IFERROR(VLOOKUP(TRIM(DATOS_FORMS!N265),ESCALAS!$A$6:$B$12,2,0),"?"))</f>
        <v/>
      </c>
      <c r="O265" s="22" t="str">
        <f>IF(DATOS_FORMS!O265="","",IFERROR(VLOOKUP(TRIM(DATOS_FORMS!O265),ESCALAS!$A$6:$B$12,2,0),"?"))</f>
        <v/>
      </c>
      <c r="P265" s="22" t="str">
        <f>IF(DATOS_FORMS!P265="","",IFERROR(VLOOKUP(TRIM(DATOS_FORMS!P265),ESCALAS!$A$6:$B$12,2,0),"?"))</f>
        <v/>
      </c>
      <c r="Q265" s="22" t="str">
        <f>IF(DATOS_FORMS!Q265="","",IFERROR(VLOOKUP(TRIM(DATOS_FORMS!Q265),ESCALAS!$A$6:$B$12,2,0),"?"))</f>
        <v/>
      </c>
      <c r="R265" s="22" t="str">
        <f>IF(DATOS_FORMS!R265="","",IFERROR(VLOOKUP(TRIM(DATOS_FORMS!R265),ESCALAS!$A$6:$B$12,2,0),"?"))</f>
        <v/>
      </c>
      <c r="S265" s="22" t="str">
        <f>IF(DATOS_FORMS!S265="","",IFERROR(VLOOKUP(TRIM(DATOS_FORMS!S265),ESCALAS!$A$6:$B$12,2,0),"?"))</f>
        <v/>
      </c>
      <c r="T265" s="22" t="str">
        <f>IF(DATOS_FORMS!T265="","",IFERROR(VLOOKUP(TRIM(DATOS_FORMS!T265),ESCALAS!$A$6:$B$12,2,0),"?"))</f>
        <v/>
      </c>
      <c r="U265" s="22" t="str">
        <f>IF(DATOS_FORMS!U265="","",IFERROR(VLOOKUP(TRIM(DATOS_FORMS!U265),ESCALAS!$A$17:$B$20,2,0),"?"))</f>
        <v/>
      </c>
      <c r="V265" s="22" t="str">
        <f>IF(DATOS_FORMS!V265="","",IFERROR(VLOOKUP(TRIM(DATOS_FORMS!V265),ESCALAS!$A$17:$B$20,2,0),"?"))</f>
        <v/>
      </c>
      <c r="W265" s="22" t="str">
        <f>IF(DATOS_FORMS!W265="","",IFERROR(VLOOKUP(TRIM(DATOS_FORMS!W265),ESCALAS!$A$17:$B$20,2,0),"?"))</f>
        <v/>
      </c>
      <c r="X265" s="22" t="str">
        <f>IF(DATOS_FORMS!X265="","",IFERROR(VLOOKUP(TRIM(DATOS_FORMS!X265),ESCALAS!$A$17:$B$20,2,0),"?"))</f>
        <v/>
      </c>
      <c r="Y265" s="22" t="str">
        <f>IF(DATOS_FORMS!Y265="","",IFERROR(VLOOKUP(TRIM(DATOS_FORMS!Y265),ESCALAS!$A$17:$B$20,2,0),"?"))</f>
        <v/>
      </c>
      <c r="Z265" s="22" t="str">
        <f>IF(DATOS_FORMS!Z265="","",IFERROR(VLOOKUP(TRIM(DATOS_FORMS!Z265),ESCALAS!$A$17:$B$20,2,0),"?"))</f>
        <v/>
      </c>
      <c r="AA265" s="22" t="str">
        <f>IF(DATOS_FORMS!AA265="","",IFERROR(VLOOKUP(TRIM(DATOS_FORMS!AA265),ESCALAS!$A$17:$B$20,2,0),"?"))</f>
        <v/>
      </c>
      <c r="AB265" s="22" t="str">
        <f>IF(DATOS_FORMS!AB265="","",IFERROR(VLOOKUP(TRIM(DATOS_FORMS!AB265),ESCALAS!$A$17:$B$20,2,0),"?"))</f>
        <v/>
      </c>
      <c r="AC265" s="22" t="str">
        <f>IF(DATOS_FORMS!AC265="","",IFERROR(VLOOKUP(TRIM(DATOS_FORMS!AC265),ESCALAS!$A$25:$B$30,2,0),"?"))</f>
        <v/>
      </c>
      <c r="AD265" s="22" t="str">
        <f>IF(DATOS_FORMS!AD265="","",IFERROR(VLOOKUP(TRIM(DATOS_FORMS!AD265),ESCALAS!$A$25:$B$30,2,0),"?"))</f>
        <v/>
      </c>
      <c r="AE265" s="22" t="str">
        <f>IF(DATOS_FORMS!AE265="","",IFERROR(VLOOKUP(TRIM(DATOS_FORMS!AE265),ESCALAS!$A$25:$B$30,2,0),"?"))</f>
        <v/>
      </c>
      <c r="AF265" s="22" t="str">
        <f>IF(DATOS_FORMS!AF265="","",IFERROR(VLOOKUP(TRIM(DATOS_FORMS!AF265),ESCALAS!$A$25:$B$30,2,0),"?"))</f>
        <v/>
      </c>
      <c r="AG265" s="22" t="str">
        <f>IF(DATOS_FORMS!AG265="","",IFERROR(VLOOKUP(TRIM(DATOS_FORMS!AG265),ESCALAS!$A$25:$B$30,2,0),"?"))</f>
        <v/>
      </c>
      <c r="AH265" s="22" t="str">
        <f>IF(DATOS_FORMS!AH265="","",IFERROR(VLOOKUP(TRIM(DATOS_FORMS!AH265),ESCALAS!$A$25:$B$30,2,0),"?"))</f>
        <v/>
      </c>
      <c r="AI265" s="22" t="str">
        <f>IF(DATOS_FORMS!AI265="","",IFERROR(VLOOKUP(TRIM(DATOS_FORMS!AI265),ESCALAS!$A$25:$B$30,2,0),"?"))</f>
        <v/>
      </c>
      <c r="AJ265" s="22" t="str">
        <f>IF(DATOS_FORMS!AJ265="","",IFERROR(VLOOKUP(TRIM(DATOS_FORMS!AJ265),ESCALAS!$A$25:$B$30,2,0),"?"))</f>
        <v/>
      </c>
      <c r="AK265" s="22" t="str">
        <f>IF(DATOS_FORMS!AK265="","",IFERROR(VLOOKUP(TRIM(DATOS_FORMS!AK265),ESCALAS!$A$25:$B$30,2,0),"?"))</f>
        <v/>
      </c>
      <c r="AL265" s="22" t="str">
        <f>IF(DATOS_FORMS!AL265="","",IFERROR(VLOOKUP(TRIM(DATOS_FORMS!AL265),ESCALAS!$A$25:$B$30,2,0),"?"))</f>
        <v/>
      </c>
      <c r="AM265" s="22" t="str">
        <f>IF(DATOS_FORMS!AM265="","",IFERROR(VLOOKUP(TRIM(DATOS_FORMS!AM265),ESCALAS!$A$35:$B$41,2,0),"?"))</f>
        <v/>
      </c>
      <c r="AN265" s="22" t="str">
        <f>IF(DATOS_FORMS!AN265="","",IFERROR(VLOOKUP(TRIM(DATOS_FORMS!AN265),ESCALAS!$A$35:$B$41,2,0),"?"))</f>
        <v/>
      </c>
      <c r="AO265" s="22" t="str">
        <f>IF(DATOS_FORMS!AO265="","",IFERROR(VLOOKUP(TRIM(DATOS_FORMS!AO265),ESCALAS!$A$35:$B$41,2,0),"?"))</f>
        <v/>
      </c>
      <c r="AP265" s="22" t="str">
        <f>IF(DATOS_FORMS!AP265="","",IFERROR(VLOOKUP(TRIM(DATOS_FORMS!AP265),ESCALAS!$A$35:$B$41,2,0),"?"))</f>
        <v/>
      </c>
      <c r="AQ265" s="22" t="str">
        <f>IF(DATOS_FORMS!AQ265="","",IFERROR(VLOOKUP(TRIM(DATOS_FORMS!AQ265),ESCALAS!$A$35:$B$41,2,0),"?"))</f>
        <v/>
      </c>
      <c r="AR265" s="22" t="str">
        <f>IF(DATOS_FORMS!AR265="","",IFERROR(VLOOKUP(TRIM(DATOS_FORMS!AR265),ESCALAS!$A$35:$B$41,2,0),"?"))</f>
        <v/>
      </c>
      <c r="AS265" s="22" t="str">
        <f>IF(DATOS_FORMS!AS265="","",IFERROR(VLOOKUP(TRIM(DATOS_FORMS!AS265),ESCALAS!$A$35:$B$41,2,0),"?"))</f>
        <v/>
      </c>
      <c r="AT265" s="22" t="str">
        <f>IF(DATOS_FORMS!AT265="","",IFERROR(VLOOKUP(TRIM(DATOS_FORMS!AT265),ESCALAS!$A$35:$B$41,2,0),"?"))</f>
        <v/>
      </c>
      <c r="AU265" s="22" t="str">
        <f>IF(DATOS_FORMS!AU265="","",IFERROR(VLOOKUP(TRIM(DATOS_FORMS!AU265),ESCALAS!$A$35:$B$41,2,0),"?"))</f>
        <v/>
      </c>
      <c r="AV265" s="22" t="str">
        <f>IF(DATOS_FORMS!AV265="","",IFERROR(VLOOKUP(TRIM(DATOS_FORMS!AV265),ESCALAS!$A$46:$B$49,2,0),"?"))</f>
        <v/>
      </c>
      <c r="AW265" s="22" t="str">
        <f>IF(DATOS_FORMS!AW265="","",IFERROR(VLOOKUP(TRIM(DATOS_FORMS!AW265),ESCALAS!$A$46:$B$49,2,0),"?"))</f>
        <v/>
      </c>
      <c r="AX265" s="22" t="str">
        <f>IF(DATOS_FORMS!AX265="","",IFERROR(VLOOKUP(TRIM(DATOS_FORMS!AX265),ESCALAS!$A$46:$B$49,2,0),"?"))</f>
        <v/>
      </c>
      <c r="AY265" s="22" t="str">
        <f>IF(DATOS_FORMS!AY265="","",IFERROR(VLOOKUP(TRIM(DATOS_FORMS!AY265),ESCALAS!$A$46:$B$49,2,0),"?"))</f>
        <v/>
      </c>
      <c r="AZ265" s="22" t="str">
        <f>IF(DATOS_FORMS!AZ265="","",IFERROR(VLOOKUP(TRIM(DATOS_FORMS!AZ265),ESCALAS!$A$46:$B$49,2,0),"?"))</f>
        <v/>
      </c>
      <c r="BA265" s="22" t="str">
        <f>IF(DATOS_FORMS!BA265="","",IFERROR(VLOOKUP(TRIM(DATOS_FORMS!BA265),ESCALAS!$A$46:$B$49,2,0),"?"))</f>
        <v/>
      </c>
      <c r="BB265" s="22" t="str">
        <f>IF(DATOS_FORMS!BB265="","",IFERROR(VLOOKUP(TRIM(DATOS_FORMS!BB265),ESCALAS!$A$46:$B$49,2,0),"?"))</f>
        <v/>
      </c>
      <c r="BC265" s="22" t="str">
        <f>IF(DATOS_FORMS!BC265="","",IFERROR(VLOOKUP(TRIM(DATOS_FORMS!BC265),ESCALAS!$A$46:$B$49,2,0),"?"))</f>
        <v/>
      </c>
      <c r="BD265" s="22" t="str">
        <f>IF(DATOS_FORMS!BD265="","",IFERROR(VLOOKUP(TRIM(DATOS_FORMS!BD265),ESCALAS!$A$46:$B$49,2,0),"?"))</f>
        <v/>
      </c>
      <c r="BE265" s="22" t="str">
        <f>IF(DATOS_FORMS!BE265="","",IFERROR(VLOOKUP(TRIM(DATOS_FORMS!BE265),ESCALAS!$A$46:$B$49,2,0),"?"))</f>
        <v/>
      </c>
      <c r="BF265" s="22" t="str">
        <f>IF(DATOS_FORMS!BF265="","",IFERROR(VLOOKUP(TRIM(DATOS_FORMS!BF265),ESCALAS!$A$46:$B$49,2,0),"?"))</f>
        <v/>
      </c>
      <c r="BG265" s="22" t="str">
        <f>IF(DATOS_FORMS!BG265="","",IFERROR(VLOOKUP(TRIM(DATOS_FORMS!BG265),ESCALAS!$A$46:$B$49,2,0),"?"))</f>
        <v/>
      </c>
      <c r="BH265" s="22" t="str">
        <f>IF(DATOS_FORMS!BH265="","",IFERROR(VLOOKUP(TRIM(DATOS_FORMS!BH265),ESCALAS!$A$46:$B$49,2,0),"?"))</f>
        <v/>
      </c>
      <c r="BI265" s="22" t="str">
        <f>IF(DATOS_FORMS!BI265="","",IFERROR(VLOOKUP(TRIM(DATOS_FORMS!BI265),ESCALAS!$A$46:$B$49,2,0),"?"))</f>
        <v/>
      </c>
      <c r="BJ265" s="22" t="str">
        <f>IF(DATOS_FORMS!BJ265="","",IFERROR(VLOOKUP(TRIM(DATOS_FORMS!BJ265),ESCALAS!$A$46:$B$49,2,0),"?"))</f>
        <v/>
      </c>
    </row>
    <row r="266" spans="1:62" x14ac:dyDescent="0.25">
      <c r="A266" s="22" t="str">
        <f>IF(DATOS_FORMS!B266="","",ROW()-1)</f>
        <v/>
      </c>
      <c r="B266" s="22" t="str">
        <f>IF(DATOS_FORMS!B266="","",IFERROR(VALUE(TRIM(DATOS_FORMS!B266)),IFERROR(VALUE(LEFT(TRIM(DATOS_FORMS!B266),FIND(" ",TRIM(DATOS_FORMS!B266)&amp;" ")-1)),"?")))</f>
        <v/>
      </c>
      <c r="C266" s="22" t="str">
        <f>IF(DATOS_FORMS!C266="","",IFERROR(VLOOKUP(TRIM(DATOS_FORMS!C266),ESCALAS!$A$54:$B$55,2,0),"?"))</f>
        <v/>
      </c>
      <c r="D266" s="22" t="str">
        <f>IF(DATOS_FORMS!D266="","",IFERROR(VLOOKUP(TRIM(DATOS_FORMS!D266),ESCALAS!$A$67:$B$68,2,0),"?"))</f>
        <v/>
      </c>
      <c r="E266" s="23" t="str">
        <f>IF(DATOS_FORMS!E266="","",DATOS_FORMS!E266)</f>
        <v/>
      </c>
      <c r="F266" s="23" t="str">
        <f>IF(DATOS_FORMS!F266="","",DATOS_FORMS!F266)</f>
        <v/>
      </c>
      <c r="G266" s="22" t="str">
        <f>IF(DATOS_FORMS!G266="","",IFERROR(VLOOKUP(TRIM(DATOS_FORMS!G266),ESCALAS!$A$60:$B$62,2,0),"?"))</f>
        <v/>
      </c>
      <c r="H266" s="23" t="str">
        <f>IF(DATOS_FORMS!H266="","",DATOS_FORMS!H266)</f>
        <v/>
      </c>
      <c r="I266" s="22" t="str">
        <f>IF(DATOS_FORMS!I266="","",IFERROR(VLOOKUP(TRIM(DATOS_FORMS!I266),ESCALAS!$A$60:$B$62,2,0),"?"))</f>
        <v/>
      </c>
      <c r="J266" s="22" t="str">
        <f>IF(DATOS_FORMS!J266="","",IFERROR(VLOOKUP(TRIM(DATOS_FORMS!J266),ESCALAS!$A$73:$B$86,2,0),7))</f>
        <v/>
      </c>
      <c r="K266" s="22" t="str">
        <f>IF(DATOS_FORMS!K266="","",IFERROR(VLOOKUP(TRIM(DATOS_FORMS!K266),ESCALAS!$A$6:$B$12,2,0),"?"))</f>
        <v/>
      </c>
      <c r="L266" s="22" t="str">
        <f>IF(DATOS_FORMS!L266="","",IFERROR(VLOOKUP(TRIM(DATOS_FORMS!L266),ESCALAS!$A$6:$B$12,2,0),"?"))</f>
        <v/>
      </c>
      <c r="M266" s="22" t="str">
        <f>IF(DATOS_FORMS!M266="","",IFERROR(VLOOKUP(TRIM(DATOS_FORMS!M266),ESCALAS!$A$6:$B$12,2,0),"?"))</f>
        <v/>
      </c>
      <c r="N266" s="22" t="str">
        <f>IF(DATOS_FORMS!N266="","",IFERROR(VLOOKUP(TRIM(DATOS_FORMS!N266),ESCALAS!$A$6:$B$12,2,0),"?"))</f>
        <v/>
      </c>
      <c r="O266" s="22" t="str">
        <f>IF(DATOS_FORMS!O266="","",IFERROR(VLOOKUP(TRIM(DATOS_FORMS!O266),ESCALAS!$A$6:$B$12,2,0),"?"))</f>
        <v/>
      </c>
      <c r="P266" s="22" t="str">
        <f>IF(DATOS_FORMS!P266="","",IFERROR(VLOOKUP(TRIM(DATOS_FORMS!P266),ESCALAS!$A$6:$B$12,2,0),"?"))</f>
        <v/>
      </c>
      <c r="Q266" s="22" t="str">
        <f>IF(DATOS_FORMS!Q266="","",IFERROR(VLOOKUP(TRIM(DATOS_FORMS!Q266),ESCALAS!$A$6:$B$12,2,0),"?"))</f>
        <v/>
      </c>
      <c r="R266" s="22" t="str">
        <f>IF(DATOS_FORMS!R266="","",IFERROR(VLOOKUP(TRIM(DATOS_FORMS!R266),ESCALAS!$A$6:$B$12,2,0),"?"))</f>
        <v/>
      </c>
      <c r="S266" s="22" t="str">
        <f>IF(DATOS_FORMS!S266="","",IFERROR(VLOOKUP(TRIM(DATOS_FORMS!S266),ESCALAS!$A$6:$B$12,2,0),"?"))</f>
        <v/>
      </c>
      <c r="T266" s="22" t="str">
        <f>IF(DATOS_FORMS!T266="","",IFERROR(VLOOKUP(TRIM(DATOS_FORMS!T266),ESCALAS!$A$6:$B$12,2,0),"?"))</f>
        <v/>
      </c>
      <c r="U266" s="22" t="str">
        <f>IF(DATOS_FORMS!U266="","",IFERROR(VLOOKUP(TRIM(DATOS_FORMS!U266),ESCALAS!$A$17:$B$20,2,0),"?"))</f>
        <v/>
      </c>
      <c r="V266" s="22" t="str">
        <f>IF(DATOS_FORMS!V266="","",IFERROR(VLOOKUP(TRIM(DATOS_FORMS!V266),ESCALAS!$A$17:$B$20,2,0),"?"))</f>
        <v/>
      </c>
      <c r="W266" s="22" t="str">
        <f>IF(DATOS_FORMS!W266="","",IFERROR(VLOOKUP(TRIM(DATOS_FORMS!W266),ESCALAS!$A$17:$B$20,2,0),"?"))</f>
        <v/>
      </c>
      <c r="X266" s="22" t="str">
        <f>IF(DATOS_FORMS!X266="","",IFERROR(VLOOKUP(TRIM(DATOS_FORMS!X266),ESCALAS!$A$17:$B$20,2,0),"?"))</f>
        <v/>
      </c>
      <c r="Y266" s="22" t="str">
        <f>IF(DATOS_FORMS!Y266="","",IFERROR(VLOOKUP(TRIM(DATOS_FORMS!Y266),ESCALAS!$A$17:$B$20,2,0),"?"))</f>
        <v/>
      </c>
      <c r="Z266" s="22" t="str">
        <f>IF(DATOS_FORMS!Z266="","",IFERROR(VLOOKUP(TRIM(DATOS_FORMS!Z266),ESCALAS!$A$17:$B$20,2,0),"?"))</f>
        <v/>
      </c>
      <c r="AA266" s="22" t="str">
        <f>IF(DATOS_FORMS!AA266="","",IFERROR(VLOOKUP(TRIM(DATOS_FORMS!AA266),ESCALAS!$A$17:$B$20,2,0),"?"))</f>
        <v/>
      </c>
      <c r="AB266" s="22" t="str">
        <f>IF(DATOS_FORMS!AB266="","",IFERROR(VLOOKUP(TRIM(DATOS_FORMS!AB266),ESCALAS!$A$17:$B$20,2,0),"?"))</f>
        <v/>
      </c>
      <c r="AC266" s="22" t="str">
        <f>IF(DATOS_FORMS!AC266="","",IFERROR(VLOOKUP(TRIM(DATOS_FORMS!AC266),ESCALAS!$A$25:$B$30,2,0),"?"))</f>
        <v/>
      </c>
      <c r="AD266" s="22" t="str">
        <f>IF(DATOS_FORMS!AD266="","",IFERROR(VLOOKUP(TRIM(DATOS_FORMS!AD266),ESCALAS!$A$25:$B$30,2,0),"?"))</f>
        <v/>
      </c>
      <c r="AE266" s="22" t="str">
        <f>IF(DATOS_FORMS!AE266="","",IFERROR(VLOOKUP(TRIM(DATOS_FORMS!AE266),ESCALAS!$A$25:$B$30,2,0),"?"))</f>
        <v/>
      </c>
      <c r="AF266" s="22" t="str">
        <f>IF(DATOS_FORMS!AF266="","",IFERROR(VLOOKUP(TRIM(DATOS_FORMS!AF266),ESCALAS!$A$25:$B$30,2,0),"?"))</f>
        <v/>
      </c>
      <c r="AG266" s="22" t="str">
        <f>IF(DATOS_FORMS!AG266="","",IFERROR(VLOOKUP(TRIM(DATOS_FORMS!AG266),ESCALAS!$A$25:$B$30,2,0),"?"))</f>
        <v/>
      </c>
      <c r="AH266" s="22" t="str">
        <f>IF(DATOS_FORMS!AH266="","",IFERROR(VLOOKUP(TRIM(DATOS_FORMS!AH266),ESCALAS!$A$25:$B$30,2,0),"?"))</f>
        <v/>
      </c>
      <c r="AI266" s="22" t="str">
        <f>IF(DATOS_FORMS!AI266="","",IFERROR(VLOOKUP(TRIM(DATOS_FORMS!AI266),ESCALAS!$A$25:$B$30,2,0),"?"))</f>
        <v/>
      </c>
      <c r="AJ266" s="22" t="str">
        <f>IF(DATOS_FORMS!AJ266="","",IFERROR(VLOOKUP(TRIM(DATOS_FORMS!AJ266),ESCALAS!$A$25:$B$30,2,0),"?"))</f>
        <v/>
      </c>
      <c r="AK266" s="22" t="str">
        <f>IF(DATOS_FORMS!AK266="","",IFERROR(VLOOKUP(TRIM(DATOS_FORMS!AK266),ESCALAS!$A$25:$B$30,2,0),"?"))</f>
        <v/>
      </c>
      <c r="AL266" s="22" t="str">
        <f>IF(DATOS_FORMS!AL266="","",IFERROR(VLOOKUP(TRIM(DATOS_FORMS!AL266),ESCALAS!$A$25:$B$30,2,0),"?"))</f>
        <v/>
      </c>
      <c r="AM266" s="22" t="str">
        <f>IF(DATOS_FORMS!AM266="","",IFERROR(VLOOKUP(TRIM(DATOS_FORMS!AM266),ESCALAS!$A$35:$B$41,2,0),"?"))</f>
        <v/>
      </c>
      <c r="AN266" s="22" t="str">
        <f>IF(DATOS_FORMS!AN266="","",IFERROR(VLOOKUP(TRIM(DATOS_FORMS!AN266),ESCALAS!$A$35:$B$41,2,0),"?"))</f>
        <v/>
      </c>
      <c r="AO266" s="22" t="str">
        <f>IF(DATOS_FORMS!AO266="","",IFERROR(VLOOKUP(TRIM(DATOS_FORMS!AO266),ESCALAS!$A$35:$B$41,2,0),"?"))</f>
        <v/>
      </c>
      <c r="AP266" s="22" t="str">
        <f>IF(DATOS_FORMS!AP266="","",IFERROR(VLOOKUP(TRIM(DATOS_FORMS!AP266),ESCALAS!$A$35:$B$41,2,0),"?"))</f>
        <v/>
      </c>
      <c r="AQ266" s="22" t="str">
        <f>IF(DATOS_FORMS!AQ266="","",IFERROR(VLOOKUP(TRIM(DATOS_FORMS!AQ266),ESCALAS!$A$35:$B$41,2,0),"?"))</f>
        <v/>
      </c>
      <c r="AR266" s="22" t="str">
        <f>IF(DATOS_FORMS!AR266="","",IFERROR(VLOOKUP(TRIM(DATOS_FORMS!AR266),ESCALAS!$A$35:$B$41,2,0),"?"))</f>
        <v/>
      </c>
      <c r="AS266" s="22" t="str">
        <f>IF(DATOS_FORMS!AS266="","",IFERROR(VLOOKUP(TRIM(DATOS_FORMS!AS266),ESCALAS!$A$35:$B$41,2,0),"?"))</f>
        <v/>
      </c>
      <c r="AT266" s="22" t="str">
        <f>IF(DATOS_FORMS!AT266="","",IFERROR(VLOOKUP(TRIM(DATOS_FORMS!AT266),ESCALAS!$A$35:$B$41,2,0),"?"))</f>
        <v/>
      </c>
      <c r="AU266" s="22" t="str">
        <f>IF(DATOS_FORMS!AU266="","",IFERROR(VLOOKUP(TRIM(DATOS_FORMS!AU266),ESCALAS!$A$35:$B$41,2,0),"?"))</f>
        <v/>
      </c>
      <c r="AV266" s="22" t="str">
        <f>IF(DATOS_FORMS!AV266="","",IFERROR(VLOOKUP(TRIM(DATOS_FORMS!AV266),ESCALAS!$A$46:$B$49,2,0),"?"))</f>
        <v/>
      </c>
      <c r="AW266" s="22" t="str">
        <f>IF(DATOS_FORMS!AW266="","",IFERROR(VLOOKUP(TRIM(DATOS_FORMS!AW266),ESCALAS!$A$46:$B$49,2,0),"?"))</f>
        <v/>
      </c>
      <c r="AX266" s="22" t="str">
        <f>IF(DATOS_FORMS!AX266="","",IFERROR(VLOOKUP(TRIM(DATOS_FORMS!AX266),ESCALAS!$A$46:$B$49,2,0),"?"))</f>
        <v/>
      </c>
      <c r="AY266" s="22" t="str">
        <f>IF(DATOS_FORMS!AY266="","",IFERROR(VLOOKUP(TRIM(DATOS_FORMS!AY266),ESCALAS!$A$46:$B$49,2,0),"?"))</f>
        <v/>
      </c>
      <c r="AZ266" s="22" t="str">
        <f>IF(DATOS_FORMS!AZ266="","",IFERROR(VLOOKUP(TRIM(DATOS_FORMS!AZ266),ESCALAS!$A$46:$B$49,2,0),"?"))</f>
        <v/>
      </c>
      <c r="BA266" s="22" t="str">
        <f>IF(DATOS_FORMS!BA266="","",IFERROR(VLOOKUP(TRIM(DATOS_FORMS!BA266),ESCALAS!$A$46:$B$49,2,0),"?"))</f>
        <v/>
      </c>
      <c r="BB266" s="22" t="str">
        <f>IF(DATOS_FORMS!BB266="","",IFERROR(VLOOKUP(TRIM(DATOS_FORMS!BB266),ESCALAS!$A$46:$B$49,2,0),"?"))</f>
        <v/>
      </c>
      <c r="BC266" s="22" t="str">
        <f>IF(DATOS_FORMS!BC266="","",IFERROR(VLOOKUP(TRIM(DATOS_FORMS!BC266),ESCALAS!$A$46:$B$49,2,0),"?"))</f>
        <v/>
      </c>
      <c r="BD266" s="22" t="str">
        <f>IF(DATOS_FORMS!BD266="","",IFERROR(VLOOKUP(TRIM(DATOS_FORMS!BD266),ESCALAS!$A$46:$B$49,2,0),"?"))</f>
        <v/>
      </c>
      <c r="BE266" s="22" t="str">
        <f>IF(DATOS_FORMS!BE266="","",IFERROR(VLOOKUP(TRIM(DATOS_FORMS!BE266),ESCALAS!$A$46:$B$49,2,0),"?"))</f>
        <v/>
      </c>
      <c r="BF266" s="22" t="str">
        <f>IF(DATOS_FORMS!BF266="","",IFERROR(VLOOKUP(TRIM(DATOS_FORMS!BF266),ESCALAS!$A$46:$B$49,2,0),"?"))</f>
        <v/>
      </c>
      <c r="BG266" s="22" t="str">
        <f>IF(DATOS_FORMS!BG266="","",IFERROR(VLOOKUP(TRIM(DATOS_FORMS!BG266),ESCALAS!$A$46:$B$49,2,0),"?"))</f>
        <v/>
      </c>
      <c r="BH266" s="22" t="str">
        <f>IF(DATOS_FORMS!BH266="","",IFERROR(VLOOKUP(TRIM(DATOS_FORMS!BH266),ESCALAS!$A$46:$B$49,2,0),"?"))</f>
        <v/>
      </c>
      <c r="BI266" s="22" t="str">
        <f>IF(DATOS_FORMS!BI266="","",IFERROR(VLOOKUP(TRIM(DATOS_FORMS!BI266),ESCALAS!$A$46:$B$49,2,0),"?"))</f>
        <v/>
      </c>
      <c r="BJ266" s="22" t="str">
        <f>IF(DATOS_FORMS!BJ266="","",IFERROR(VLOOKUP(TRIM(DATOS_FORMS!BJ266),ESCALAS!$A$46:$B$49,2,0),"?"))</f>
        <v/>
      </c>
    </row>
    <row r="267" spans="1:62" x14ac:dyDescent="0.25">
      <c r="A267" s="22" t="str">
        <f>IF(DATOS_FORMS!B267="","",ROW()-1)</f>
        <v/>
      </c>
      <c r="B267" s="22" t="str">
        <f>IF(DATOS_FORMS!B267="","",IFERROR(VALUE(TRIM(DATOS_FORMS!B267)),IFERROR(VALUE(LEFT(TRIM(DATOS_FORMS!B267),FIND(" ",TRIM(DATOS_FORMS!B267)&amp;" ")-1)),"?")))</f>
        <v/>
      </c>
      <c r="C267" s="22" t="str">
        <f>IF(DATOS_FORMS!C267="","",IFERROR(VLOOKUP(TRIM(DATOS_FORMS!C267),ESCALAS!$A$54:$B$55,2,0),"?"))</f>
        <v/>
      </c>
      <c r="D267" s="22" t="str">
        <f>IF(DATOS_FORMS!D267="","",IFERROR(VLOOKUP(TRIM(DATOS_FORMS!D267),ESCALAS!$A$67:$B$68,2,0),"?"))</f>
        <v/>
      </c>
      <c r="E267" s="23" t="str">
        <f>IF(DATOS_FORMS!E267="","",DATOS_FORMS!E267)</f>
        <v/>
      </c>
      <c r="F267" s="23" t="str">
        <f>IF(DATOS_FORMS!F267="","",DATOS_FORMS!F267)</f>
        <v/>
      </c>
      <c r="G267" s="22" t="str">
        <f>IF(DATOS_FORMS!G267="","",IFERROR(VLOOKUP(TRIM(DATOS_FORMS!G267),ESCALAS!$A$60:$B$62,2,0),"?"))</f>
        <v/>
      </c>
      <c r="H267" s="23" t="str">
        <f>IF(DATOS_FORMS!H267="","",DATOS_FORMS!H267)</f>
        <v/>
      </c>
      <c r="I267" s="22" t="str">
        <f>IF(DATOS_FORMS!I267="","",IFERROR(VLOOKUP(TRIM(DATOS_FORMS!I267),ESCALAS!$A$60:$B$62,2,0),"?"))</f>
        <v/>
      </c>
      <c r="J267" s="22" t="str">
        <f>IF(DATOS_FORMS!J267="","",IFERROR(VLOOKUP(TRIM(DATOS_FORMS!J267),ESCALAS!$A$73:$B$86,2,0),7))</f>
        <v/>
      </c>
      <c r="K267" s="22" t="str">
        <f>IF(DATOS_FORMS!K267="","",IFERROR(VLOOKUP(TRIM(DATOS_FORMS!K267),ESCALAS!$A$6:$B$12,2,0),"?"))</f>
        <v/>
      </c>
      <c r="L267" s="22" t="str">
        <f>IF(DATOS_FORMS!L267="","",IFERROR(VLOOKUP(TRIM(DATOS_FORMS!L267),ESCALAS!$A$6:$B$12,2,0),"?"))</f>
        <v/>
      </c>
      <c r="M267" s="22" t="str">
        <f>IF(DATOS_FORMS!M267="","",IFERROR(VLOOKUP(TRIM(DATOS_FORMS!M267),ESCALAS!$A$6:$B$12,2,0),"?"))</f>
        <v/>
      </c>
      <c r="N267" s="22" t="str">
        <f>IF(DATOS_FORMS!N267="","",IFERROR(VLOOKUP(TRIM(DATOS_FORMS!N267),ESCALAS!$A$6:$B$12,2,0),"?"))</f>
        <v/>
      </c>
      <c r="O267" s="22" t="str">
        <f>IF(DATOS_FORMS!O267="","",IFERROR(VLOOKUP(TRIM(DATOS_FORMS!O267),ESCALAS!$A$6:$B$12,2,0),"?"))</f>
        <v/>
      </c>
      <c r="P267" s="22" t="str">
        <f>IF(DATOS_FORMS!P267="","",IFERROR(VLOOKUP(TRIM(DATOS_FORMS!P267),ESCALAS!$A$6:$B$12,2,0),"?"))</f>
        <v/>
      </c>
      <c r="Q267" s="22" t="str">
        <f>IF(DATOS_FORMS!Q267="","",IFERROR(VLOOKUP(TRIM(DATOS_FORMS!Q267),ESCALAS!$A$6:$B$12,2,0),"?"))</f>
        <v/>
      </c>
      <c r="R267" s="22" t="str">
        <f>IF(DATOS_FORMS!R267="","",IFERROR(VLOOKUP(TRIM(DATOS_FORMS!R267),ESCALAS!$A$6:$B$12,2,0),"?"))</f>
        <v/>
      </c>
      <c r="S267" s="22" t="str">
        <f>IF(DATOS_FORMS!S267="","",IFERROR(VLOOKUP(TRIM(DATOS_FORMS!S267),ESCALAS!$A$6:$B$12,2,0),"?"))</f>
        <v/>
      </c>
      <c r="T267" s="22" t="str">
        <f>IF(DATOS_FORMS!T267="","",IFERROR(VLOOKUP(TRIM(DATOS_FORMS!T267),ESCALAS!$A$6:$B$12,2,0),"?"))</f>
        <v/>
      </c>
      <c r="U267" s="22" t="str">
        <f>IF(DATOS_FORMS!U267="","",IFERROR(VLOOKUP(TRIM(DATOS_FORMS!U267),ESCALAS!$A$17:$B$20,2,0),"?"))</f>
        <v/>
      </c>
      <c r="V267" s="22" t="str">
        <f>IF(DATOS_FORMS!V267="","",IFERROR(VLOOKUP(TRIM(DATOS_FORMS!V267),ESCALAS!$A$17:$B$20,2,0),"?"))</f>
        <v/>
      </c>
      <c r="W267" s="22" t="str">
        <f>IF(DATOS_FORMS!W267="","",IFERROR(VLOOKUP(TRIM(DATOS_FORMS!W267),ESCALAS!$A$17:$B$20,2,0),"?"))</f>
        <v/>
      </c>
      <c r="X267" s="22" t="str">
        <f>IF(DATOS_FORMS!X267="","",IFERROR(VLOOKUP(TRIM(DATOS_FORMS!X267),ESCALAS!$A$17:$B$20,2,0),"?"))</f>
        <v/>
      </c>
      <c r="Y267" s="22" t="str">
        <f>IF(DATOS_FORMS!Y267="","",IFERROR(VLOOKUP(TRIM(DATOS_FORMS!Y267),ESCALAS!$A$17:$B$20,2,0),"?"))</f>
        <v/>
      </c>
      <c r="Z267" s="22" t="str">
        <f>IF(DATOS_FORMS!Z267="","",IFERROR(VLOOKUP(TRIM(DATOS_FORMS!Z267),ESCALAS!$A$17:$B$20,2,0),"?"))</f>
        <v/>
      </c>
      <c r="AA267" s="22" t="str">
        <f>IF(DATOS_FORMS!AA267="","",IFERROR(VLOOKUP(TRIM(DATOS_FORMS!AA267),ESCALAS!$A$17:$B$20,2,0),"?"))</f>
        <v/>
      </c>
      <c r="AB267" s="22" t="str">
        <f>IF(DATOS_FORMS!AB267="","",IFERROR(VLOOKUP(TRIM(DATOS_FORMS!AB267),ESCALAS!$A$17:$B$20,2,0),"?"))</f>
        <v/>
      </c>
      <c r="AC267" s="22" t="str">
        <f>IF(DATOS_FORMS!AC267="","",IFERROR(VLOOKUP(TRIM(DATOS_FORMS!AC267),ESCALAS!$A$25:$B$30,2,0),"?"))</f>
        <v/>
      </c>
      <c r="AD267" s="22" t="str">
        <f>IF(DATOS_FORMS!AD267="","",IFERROR(VLOOKUP(TRIM(DATOS_FORMS!AD267),ESCALAS!$A$25:$B$30,2,0),"?"))</f>
        <v/>
      </c>
      <c r="AE267" s="22" t="str">
        <f>IF(DATOS_FORMS!AE267="","",IFERROR(VLOOKUP(TRIM(DATOS_FORMS!AE267),ESCALAS!$A$25:$B$30,2,0),"?"))</f>
        <v/>
      </c>
      <c r="AF267" s="22" t="str">
        <f>IF(DATOS_FORMS!AF267="","",IFERROR(VLOOKUP(TRIM(DATOS_FORMS!AF267),ESCALAS!$A$25:$B$30,2,0),"?"))</f>
        <v/>
      </c>
      <c r="AG267" s="22" t="str">
        <f>IF(DATOS_FORMS!AG267="","",IFERROR(VLOOKUP(TRIM(DATOS_FORMS!AG267),ESCALAS!$A$25:$B$30,2,0),"?"))</f>
        <v/>
      </c>
      <c r="AH267" s="22" t="str">
        <f>IF(DATOS_FORMS!AH267="","",IFERROR(VLOOKUP(TRIM(DATOS_FORMS!AH267),ESCALAS!$A$25:$B$30,2,0),"?"))</f>
        <v/>
      </c>
      <c r="AI267" s="22" t="str">
        <f>IF(DATOS_FORMS!AI267="","",IFERROR(VLOOKUP(TRIM(DATOS_FORMS!AI267),ESCALAS!$A$25:$B$30,2,0),"?"))</f>
        <v/>
      </c>
      <c r="AJ267" s="22" t="str">
        <f>IF(DATOS_FORMS!AJ267="","",IFERROR(VLOOKUP(TRIM(DATOS_FORMS!AJ267),ESCALAS!$A$25:$B$30,2,0),"?"))</f>
        <v/>
      </c>
      <c r="AK267" s="22" t="str">
        <f>IF(DATOS_FORMS!AK267="","",IFERROR(VLOOKUP(TRIM(DATOS_FORMS!AK267),ESCALAS!$A$25:$B$30,2,0),"?"))</f>
        <v/>
      </c>
      <c r="AL267" s="22" t="str">
        <f>IF(DATOS_FORMS!AL267="","",IFERROR(VLOOKUP(TRIM(DATOS_FORMS!AL267),ESCALAS!$A$25:$B$30,2,0),"?"))</f>
        <v/>
      </c>
      <c r="AM267" s="22" t="str">
        <f>IF(DATOS_FORMS!AM267="","",IFERROR(VLOOKUP(TRIM(DATOS_FORMS!AM267),ESCALAS!$A$35:$B$41,2,0),"?"))</f>
        <v/>
      </c>
      <c r="AN267" s="22" t="str">
        <f>IF(DATOS_FORMS!AN267="","",IFERROR(VLOOKUP(TRIM(DATOS_FORMS!AN267),ESCALAS!$A$35:$B$41,2,0),"?"))</f>
        <v/>
      </c>
      <c r="AO267" s="22" t="str">
        <f>IF(DATOS_FORMS!AO267="","",IFERROR(VLOOKUP(TRIM(DATOS_FORMS!AO267),ESCALAS!$A$35:$B$41,2,0),"?"))</f>
        <v/>
      </c>
      <c r="AP267" s="22" t="str">
        <f>IF(DATOS_FORMS!AP267="","",IFERROR(VLOOKUP(TRIM(DATOS_FORMS!AP267),ESCALAS!$A$35:$B$41,2,0),"?"))</f>
        <v/>
      </c>
      <c r="AQ267" s="22" t="str">
        <f>IF(DATOS_FORMS!AQ267="","",IFERROR(VLOOKUP(TRIM(DATOS_FORMS!AQ267),ESCALAS!$A$35:$B$41,2,0),"?"))</f>
        <v/>
      </c>
      <c r="AR267" s="22" t="str">
        <f>IF(DATOS_FORMS!AR267="","",IFERROR(VLOOKUP(TRIM(DATOS_FORMS!AR267),ESCALAS!$A$35:$B$41,2,0),"?"))</f>
        <v/>
      </c>
      <c r="AS267" s="22" t="str">
        <f>IF(DATOS_FORMS!AS267="","",IFERROR(VLOOKUP(TRIM(DATOS_FORMS!AS267),ESCALAS!$A$35:$B$41,2,0),"?"))</f>
        <v/>
      </c>
      <c r="AT267" s="22" t="str">
        <f>IF(DATOS_FORMS!AT267="","",IFERROR(VLOOKUP(TRIM(DATOS_FORMS!AT267),ESCALAS!$A$35:$B$41,2,0),"?"))</f>
        <v/>
      </c>
      <c r="AU267" s="22" t="str">
        <f>IF(DATOS_FORMS!AU267="","",IFERROR(VLOOKUP(TRIM(DATOS_FORMS!AU267),ESCALAS!$A$35:$B$41,2,0),"?"))</f>
        <v/>
      </c>
      <c r="AV267" s="22" t="str">
        <f>IF(DATOS_FORMS!AV267="","",IFERROR(VLOOKUP(TRIM(DATOS_FORMS!AV267),ESCALAS!$A$46:$B$49,2,0),"?"))</f>
        <v/>
      </c>
      <c r="AW267" s="22" t="str">
        <f>IF(DATOS_FORMS!AW267="","",IFERROR(VLOOKUP(TRIM(DATOS_FORMS!AW267),ESCALAS!$A$46:$B$49,2,0),"?"))</f>
        <v/>
      </c>
      <c r="AX267" s="22" t="str">
        <f>IF(DATOS_FORMS!AX267="","",IFERROR(VLOOKUP(TRIM(DATOS_FORMS!AX267),ESCALAS!$A$46:$B$49,2,0),"?"))</f>
        <v/>
      </c>
      <c r="AY267" s="22" t="str">
        <f>IF(DATOS_FORMS!AY267="","",IFERROR(VLOOKUP(TRIM(DATOS_FORMS!AY267),ESCALAS!$A$46:$B$49,2,0),"?"))</f>
        <v/>
      </c>
      <c r="AZ267" s="22" t="str">
        <f>IF(DATOS_FORMS!AZ267="","",IFERROR(VLOOKUP(TRIM(DATOS_FORMS!AZ267),ESCALAS!$A$46:$B$49,2,0),"?"))</f>
        <v/>
      </c>
      <c r="BA267" s="22" t="str">
        <f>IF(DATOS_FORMS!BA267="","",IFERROR(VLOOKUP(TRIM(DATOS_FORMS!BA267),ESCALAS!$A$46:$B$49,2,0),"?"))</f>
        <v/>
      </c>
      <c r="BB267" s="22" t="str">
        <f>IF(DATOS_FORMS!BB267="","",IFERROR(VLOOKUP(TRIM(DATOS_FORMS!BB267),ESCALAS!$A$46:$B$49,2,0),"?"))</f>
        <v/>
      </c>
      <c r="BC267" s="22" t="str">
        <f>IF(DATOS_FORMS!BC267="","",IFERROR(VLOOKUP(TRIM(DATOS_FORMS!BC267),ESCALAS!$A$46:$B$49,2,0),"?"))</f>
        <v/>
      </c>
      <c r="BD267" s="22" t="str">
        <f>IF(DATOS_FORMS!BD267="","",IFERROR(VLOOKUP(TRIM(DATOS_FORMS!BD267),ESCALAS!$A$46:$B$49,2,0),"?"))</f>
        <v/>
      </c>
      <c r="BE267" s="22" t="str">
        <f>IF(DATOS_FORMS!BE267="","",IFERROR(VLOOKUP(TRIM(DATOS_FORMS!BE267),ESCALAS!$A$46:$B$49,2,0),"?"))</f>
        <v/>
      </c>
      <c r="BF267" s="22" t="str">
        <f>IF(DATOS_FORMS!BF267="","",IFERROR(VLOOKUP(TRIM(DATOS_FORMS!BF267),ESCALAS!$A$46:$B$49,2,0),"?"))</f>
        <v/>
      </c>
      <c r="BG267" s="22" t="str">
        <f>IF(DATOS_FORMS!BG267="","",IFERROR(VLOOKUP(TRIM(DATOS_FORMS!BG267),ESCALAS!$A$46:$B$49,2,0),"?"))</f>
        <v/>
      </c>
      <c r="BH267" s="22" t="str">
        <f>IF(DATOS_FORMS!BH267="","",IFERROR(VLOOKUP(TRIM(DATOS_FORMS!BH267),ESCALAS!$A$46:$B$49,2,0),"?"))</f>
        <v/>
      </c>
      <c r="BI267" s="22" t="str">
        <f>IF(DATOS_FORMS!BI267="","",IFERROR(VLOOKUP(TRIM(DATOS_FORMS!BI267),ESCALAS!$A$46:$B$49,2,0),"?"))</f>
        <v/>
      </c>
      <c r="BJ267" s="22" t="str">
        <f>IF(DATOS_FORMS!BJ267="","",IFERROR(VLOOKUP(TRIM(DATOS_FORMS!BJ267),ESCALAS!$A$46:$B$49,2,0),"?"))</f>
        <v/>
      </c>
    </row>
    <row r="268" spans="1:62" x14ac:dyDescent="0.25">
      <c r="A268" s="22" t="str">
        <f>IF(DATOS_FORMS!B268="","",ROW()-1)</f>
        <v/>
      </c>
      <c r="B268" s="22" t="str">
        <f>IF(DATOS_FORMS!B268="","",IFERROR(VALUE(TRIM(DATOS_FORMS!B268)),IFERROR(VALUE(LEFT(TRIM(DATOS_FORMS!B268),FIND(" ",TRIM(DATOS_FORMS!B268)&amp;" ")-1)),"?")))</f>
        <v/>
      </c>
      <c r="C268" s="22" t="str">
        <f>IF(DATOS_FORMS!C268="","",IFERROR(VLOOKUP(TRIM(DATOS_FORMS!C268),ESCALAS!$A$54:$B$55,2,0),"?"))</f>
        <v/>
      </c>
      <c r="D268" s="22" t="str">
        <f>IF(DATOS_FORMS!D268="","",IFERROR(VLOOKUP(TRIM(DATOS_FORMS!D268),ESCALAS!$A$67:$B$68,2,0),"?"))</f>
        <v/>
      </c>
      <c r="E268" s="23" t="str">
        <f>IF(DATOS_FORMS!E268="","",DATOS_FORMS!E268)</f>
        <v/>
      </c>
      <c r="F268" s="23" t="str">
        <f>IF(DATOS_FORMS!F268="","",DATOS_FORMS!F268)</f>
        <v/>
      </c>
      <c r="G268" s="22" t="str">
        <f>IF(DATOS_FORMS!G268="","",IFERROR(VLOOKUP(TRIM(DATOS_FORMS!G268),ESCALAS!$A$60:$B$62,2,0),"?"))</f>
        <v/>
      </c>
      <c r="H268" s="23" t="str">
        <f>IF(DATOS_FORMS!H268="","",DATOS_FORMS!H268)</f>
        <v/>
      </c>
      <c r="I268" s="22" t="str">
        <f>IF(DATOS_FORMS!I268="","",IFERROR(VLOOKUP(TRIM(DATOS_FORMS!I268),ESCALAS!$A$60:$B$62,2,0),"?"))</f>
        <v/>
      </c>
      <c r="J268" s="22" t="str">
        <f>IF(DATOS_FORMS!J268="","",IFERROR(VLOOKUP(TRIM(DATOS_FORMS!J268),ESCALAS!$A$73:$B$86,2,0),7))</f>
        <v/>
      </c>
      <c r="K268" s="22" t="str">
        <f>IF(DATOS_FORMS!K268="","",IFERROR(VLOOKUP(TRIM(DATOS_FORMS!K268),ESCALAS!$A$6:$B$12,2,0),"?"))</f>
        <v/>
      </c>
      <c r="L268" s="22" t="str">
        <f>IF(DATOS_FORMS!L268="","",IFERROR(VLOOKUP(TRIM(DATOS_FORMS!L268),ESCALAS!$A$6:$B$12,2,0),"?"))</f>
        <v/>
      </c>
      <c r="M268" s="22" t="str">
        <f>IF(DATOS_FORMS!M268="","",IFERROR(VLOOKUP(TRIM(DATOS_FORMS!M268),ESCALAS!$A$6:$B$12,2,0),"?"))</f>
        <v/>
      </c>
      <c r="N268" s="22" t="str">
        <f>IF(DATOS_FORMS!N268="","",IFERROR(VLOOKUP(TRIM(DATOS_FORMS!N268),ESCALAS!$A$6:$B$12,2,0),"?"))</f>
        <v/>
      </c>
      <c r="O268" s="22" t="str">
        <f>IF(DATOS_FORMS!O268="","",IFERROR(VLOOKUP(TRIM(DATOS_FORMS!O268),ESCALAS!$A$6:$B$12,2,0),"?"))</f>
        <v/>
      </c>
      <c r="P268" s="22" t="str">
        <f>IF(DATOS_FORMS!P268="","",IFERROR(VLOOKUP(TRIM(DATOS_FORMS!P268),ESCALAS!$A$6:$B$12,2,0),"?"))</f>
        <v/>
      </c>
      <c r="Q268" s="22" t="str">
        <f>IF(DATOS_FORMS!Q268="","",IFERROR(VLOOKUP(TRIM(DATOS_FORMS!Q268),ESCALAS!$A$6:$B$12,2,0),"?"))</f>
        <v/>
      </c>
      <c r="R268" s="22" t="str">
        <f>IF(DATOS_FORMS!R268="","",IFERROR(VLOOKUP(TRIM(DATOS_FORMS!R268),ESCALAS!$A$6:$B$12,2,0),"?"))</f>
        <v/>
      </c>
      <c r="S268" s="22" t="str">
        <f>IF(DATOS_FORMS!S268="","",IFERROR(VLOOKUP(TRIM(DATOS_FORMS!S268),ESCALAS!$A$6:$B$12,2,0),"?"))</f>
        <v/>
      </c>
      <c r="T268" s="22" t="str">
        <f>IF(DATOS_FORMS!T268="","",IFERROR(VLOOKUP(TRIM(DATOS_FORMS!T268),ESCALAS!$A$6:$B$12,2,0),"?"))</f>
        <v/>
      </c>
      <c r="U268" s="22" t="str">
        <f>IF(DATOS_FORMS!U268="","",IFERROR(VLOOKUP(TRIM(DATOS_FORMS!U268),ESCALAS!$A$17:$B$20,2,0),"?"))</f>
        <v/>
      </c>
      <c r="V268" s="22" t="str">
        <f>IF(DATOS_FORMS!V268="","",IFERROR(VLOOKUP(TRIM(DATOS_FORMS!V268),ESCALAS!$A$17:$B$20,2,0),"?"))</f>
        <v/>
      </c>
      <c r="W268" s="22" t="str">
        <f>IF(DATOS_FORMS!W268="","",IFERROR(VLOOKUP(TRIM(DATOS_FORMS!W268),ESCALAS!$A$17:$B$20,2,0),"?"))</f>
        <v/>
      </c>
      <c r="X268" s="22" t="str">
        <f>IF(DATOS_FORMS!X268="","",IFERROR(VLOOKUP(TRIM(DATOS_FORMS!X268),ESCALAS!$A$17:$B$20,2,0),"?"))</f>
        <v/>
      </c>
      <c r="Y268" s="22" t="str">
        <f>IF(DATOS_FORMS!Y268="","",IFERROR(VLOOKUP(TRIM(DATOS_FORMS!Y268),ESCALAS!$A$17:$B$20,2,0),"?"))</f>
        <v/>
      </c>
      <c r="Z268" s="22" t="str">
        <f>IF(DATOS_FORMS!Z268="","",IFERROR(VLOOKUP(TRIM(DATOS_FORMS!Z268),ESCALAS!$A$17:$B$20,2,0),"?"))</f>
        <v/>
      </c>
      <c r="AA268" s="22" t="str">
        <f>IF(DATOS_FORMS!AA268="","",IFERROR(VLOOKUP(TRIM(DATOS_FORMS!AA268),ESCALAS!$A$17:$B$20,2,0),"?"))</f>
        <v/>
      </c>
      <c r="AB268" s="22" t="str">
        <f>IF(DATOS_FORMS!AB268="","",IFERROR(VLOOKUP(TRIM(DATOS_FORMS!AB268),ESCALAS!$A$17:$B$20,2,0),"?"))</f>
        <v/>
      </c>
      <c r="AC268" s="22" t="str">
        <f>IF(DATOS_FORMS!AC268="","",IFERROR(VLOOKUP(TRIM(DATOS_FORMS!AC268),ESCALAS!$A$25:$B$30,2,0),"?"))</f>
        <v/>
      </c>
      <c r="AD268" s="22" t="str">
        <f>IF(DATOS_FORMS!AD268="","",IFERROR(VLOOKUP(TRIM(DATOS_FORMS!AD268),ESCALAS!$A$25:$B$30,2,0),"?"))</f>
        <v/>
      </c>
      <c r="AE268" s="22" t="str">
        <f>IF(DATOS_FORMS!AE268="","",IFERROR(VLOOKUP(TRIM(DATOS_FORMS!AE268),ESCALAS!$A$25:$B$30,2,0),"?"))</f>
        <v/>
      </c>
      <c r="AF268" s="22" t="str">
        <f>IF(DATOS_FORMS!AF268="","",IFERROR(VLOOKUP(TRIM(DATOS_FORMS!AF268),ESCALAS!$A$25:$B$30,2,0),"?"))</f>
        <v/>
      </c>
      <c r="AG268" s="22" t="str">
        <f>IF(DATOS_FORMS!AG268="","",IFERROR(VLOOKUP(TRIM(DATOS_FORMS!AG268),ESCALAS!$A$25:$B$30,2,0),"?"))</f>
        <v/>
      </c>
      <c r="AH268" s="22" t="str">
        <f>IF(DATOS_FORMS!AH268="","",IFERROR(VLOOKUP(TRIM(DATOS_FORMS!AH268),ESCALAS!$A$25:$B$30,2,0),"?"))</f>
        <v/>
      </c>
      <c r="AI268" s="22" t="str">
        <f>IF(DATOS_FORMS!AI268="","",IFERROR(VLOOKUP(TRIM(DATOS_FORMS!AI268),ESCALAS!$A$25:$B$30,2,0),"?"))</f>
        <v/>
      </c>
      <c r="AJ268" s="22" t="str">
        <f>IF(DATOS_FORMS!AJ268="","",IFERROR(VLOOKUP(TRIM(DATOS_FORMS!AJ268),ESCALAS!$A$25:$B$30,2,0),"?"))</f>
        <v/>
      </c>
      <c r="AK268" s="22" t="str">
        <f>IF(DATOS_FORMS!AK268="","",IFERROR(VLOOKUP(TRIM(DATOS_FORMS!AK268),ESCALAS!$A$25:$B$30,2,0),"?"))</f>
        <v/>
      </c>
      <c r="AL268" s="22" t="str">
        <f>IF(DATOS_FORMS!AL268="","",IFERROR(VLOOKUP(TRIM(DATOS_FORMS!AL268),ESCALAS!$A$25:$B$30,2,0),"?"))</f>
        <v/>
      </c>
      <c r="AM268" s="22" t="str">
        <f>IF(DATOS_FORMS!AM268="","",IFERROR(VLOOKUP(TRIM(DATOS_FORMS!AM268),ESCALAS!$A$35:$B$41,2,0),"?"))</f>
        <v/>
      </c>
      <c r="AN268" s="22" t="str">
        <f>IF(DATOS_FORMS!AN268="","",IFERROR(VLOOKUP(TRIM(DATOS_FORMS!AN268),ESCALAS!$A$35:$B$41,2,0),"?"))</f>
        <v/>
      </c>
      <c r="AO268" s="22" t="str">
        <f>IF(DATOS_FORMS!AO268="","",IFERROR(VLOOKUP(TRIM(DATOS_FORMS!AO268),ESCALAS!$A$35:$B$41,2,0),"?"))</f>
        <v/>
      </c>
      <c r="AP268" s="22" t="str">
        <f>IF(DATOS_FORMS!AP268="","",IFERROR(VLOOKUP(TRIM(DATOS_FORMS!AP268),ESCALAS!$A$35:$B$41,2,0),"?"))</f>
        <v/>
      </c>
      <c r="AQ268" s="22" t="str">
        <f>IF(DATOS_FORMS!AQ268="","",IFERROR(VLOOKUP(TRIM(DATOS_FORMS!AQ268),ESCALAS!$A$35:$B$41,2,0),"?"))</f>
        <v/>
      </c>
      <c r="AR268" s="22" t="str">
        <f>IF(DATOS_FORMS!AR268="","",IFERROR(VLOOKUP(TRIM(DATOS_FORMS!AR268),ESCALAS!$A$35:$B$41,2,0),"?"))</f>
        <v/>
      </c>
      <c r="AS268" s="22" t="str">
        <f>IF(DATOS_FORMS!AS268="","",IFERROR(VLOOKUP(TRIM(DATOS_FORMS!AS268),ESCALAS!$A$35:$B$41,2,0),"?"))</f>
        <v/>
      </c>
      <c r="AT268" s="22" t="str">
        <f>IF(DATOS_FORMS!AT268="","",IFERROR(VLOOKUP(TRIM(DATOS_FORMS!AT268),ESCALAS!$A$35:$B$41,2,0),"?"))</f>
        <v/>
      </c>
      <c r="AU268" s="22" t="str">
        <f>IF(DATOS_FORMS!AU268="","",IFERROR(VLOOKUP(TRIM(DATOS_FORMS!AU268),ESCALAS!$A$35:$B$41,2,0),"?"))</f>
        <v/>
      </c>
      <c r="AV268" s="22" t="str">
        <f>IF(DATOS_FORMS!AV268="","",IFERROR(VLOOKUP(TRIM(DATOS_FORMS!AV268),ESCALAS!$A$46:$B$49,2,0),"?"))</f>
        <v/>
      </c>
      <c r="AW268" s="22" t="str">
        <f>IF(DATOS_FORMS!AW268="","",IFERROR(VLOOKUP(TRIM(DATOS_FORMS!AW268),ESCALAS!$A$46:$B$49,2,0),"?"))</f>
        <v/>
      </c>
      <c r="AX268" s="22" t="str">
        <f>IF(DATOS_FORMS!AX268="","",IFERROR(VLOOKUP(TRIM(DATOS_FORMS!AX268),ESCALAS!$A$46:$B$49,2,0),"?"))</f>
        <v/>
      </c>
      <c r="AY268" s="22" t="str">
        <f>IF(DATOS_FORMS!AY268="","",IFERROR(VLOOKUP(TRIM(DATOS_FORMS!AY268),ESCALAS!$A$46:$B$49,2,0),"?"))</f>
        <v/>
      </c>
      <c r="AZ268" s="22" t="str">
        <f>IF(DATOS_FORMS!AZ268="","",IFERROR(VLOOKUP(TRIM(DATOS_FORMS!AZ268),ESCALAS!$A$46:$B$49,2,0),"?"))</f>
        <v/>
      </c>
      <c r="BA268" s="22" t="str">
        <f>IF(DATOS_FORMS!BA268="","",IFERROR(VLOOKUP(TRIM(DATOS_FORMS!BA268),ESCALAS!$A$46:$B$49,2,0),"?"))</f>
        <v/>
      </c>
      <c r="BB268" s="22" t="str">
        <f>IF(DATOS_FORMS!BB268="","",IFERROR(VLOOKUP(TRIM(DATOS_FORMS!BB268),ESCALAS!$A$46:$B$49,2,0),"?"))</f>
        <v/>
      </c>
      <c r="BC268" s="22" t="str">
        <f>IF(DATOS_FORMS!BC268="","",IFERROR(VLOOKUP(TRIM(DATOS_FORMS!BC268),ESCALAS!$A$46:$B$49,2,0),"?"))</f>
        <v/>
      </c>
      <c r="BD268" s="22" t="str">
        <f>IF(DATOS_FORMS!BD268="","",IFERROR(VLOOKUP(TRIM(DATOS_FORMS!BD268),ESCALAS!$A$46:$B$49,2,0),"?"))</f>
        <v/>
      </c>
      <c r="BE268" s="22" t="str">
        <f>IF(DATOS_FORMS!BE268="","",IFERROR(VLOOKUP(TRIM(DATOS_FORMS!BE268),ESCALAS!$A$46:$B$49,2,0),"?"))</f>
        <v/>
      </c>
      <c r="BF268" s="22" t="str">
        <f>IF(DATOS_FORMS!BF268="","",IFERROR(VLOOKUP(TRIM(DATOS_FORMS!BF268),ESCALAS!$A$46:$B$49,2,0),"?"))</f>
        <v/>
      </c>
      <c r="BG268" s="22" t="str">
        <f>IF(DATOS_FORMS!BG268="","",IFERROR(VLOOKUP(TRIM(DATOS_FORMS!BG268),ESCALAS!$A$46:$B$49,2,0),"?"))</f>
        <v/>
      </c>
      <c r="BH268" s="22" t="str">
        <f>IF(DATOS_FORMS!BH268="","",IFERROR(VLOOKUP(TRIM(DATOS_FORMS!BH268),ESCALAS!$A$46:$B$49,2,0),"?"))</f>
        <v/>
      </c>
      <c r="BI268" s="22" t="str">
        <f>IF(DATOS_FORMS!BI268="","",IFERROR(VLOOKUP(TRIM(DATOS_FORMS!BI268),ESCALAS!$A$46:$B$49,2,0),"?"))</f>
        <v/>
      </c>
      <c r="BJ268" s="22" t="str">
        <f>IF(DATOS_FORMS!BJ268="","",IFERROR(VLOOKUP(TRIM(DATOS_FORMS!BJ268),ESCALAS!$A$46:$B$49,2,0),"?"))</f>
        <v/>
      </c>
    </row>
    <row r="269" spans="1:62" x14ac:dyDescent="0.25">
      <c r="A269" s="22" t="str">
        <f>IF(DATOS_FORMS!B269="","",ROW()-1)</f>
        <v/>
      </c>
      <c r="B269" s="22" t="str">
        <f>IF(DATOS_FORMS!B269="","",IFERROR(VALUE(TRIM(DATOS_FORMS!B269)),IFERROR(VALUE(LEFT(TRIM(DATOS_FORMS!B269),FIND(" ",TRIM(DATOS_FORMS!B269)&amp;" ")-1)),"?")))</f>
        <v/>
      </c>
      <c r="C269" s="22" t="str">
        <f>IF(DATOS_FORMS!C269="","",IFERROR(VLOOKUP(TRIM(DATOS_FORMS!C269),ESCALAS!$A$54:$B$55,2,0),"?"))</f>
        <v/>
      </c>
      <c r="D269" s="22" t="str">
        <f>IF(DATOS_FORMS!D269="","",IFERROR(VLOOKUP(TRIM(DATOS_FORMS!D269),ESCALAS!$A$67:$B$68,2,0),"?"))</f>
        <v/>
      </c>
      <c r="E269" s="23" t="str">
        <f>IF(DATOS_FORMS!E269="","",DATOS_FORMS!E269)</f>
        <v/>
      </c>
      <c r="F269" s="23" t="str">
        <f>IF(DATOS_FORMS!F269="","",DATOS_FORMS!F269)</f>
        <v/>
      </c>
      <c r="G269" s="22" t="str">
        <f>IF(DATOS_FORMS!G269="","",IFERROR(VLOOKUP(TRIM(DATOS_FORMS!G269),ESCALAS!$A$60:$B$62,2,0),"?"))</f>
        <v/>
      </c>
      <c r="H269" s="23" t="str">
        <f>IF(DATOS_FORMS!H269="","",DATOS_FORMS!H269)</f>
        <v/>
      </c>
      <c r="I269" s="22" t="str">
        <f>IF(DATOS_FORMS!I269="","",IFERROR(VLOOKUP(TRIM(DATOS_FORMS!I269),ESCALAS!$A$60:$B$62,2,0),"?"))</f>
        <v/>
      </c>
      <c r="J269" s="22" t="str">
        <f>IF(DATOS_FORMS!J269="","",IFERROR(VLOOKUP(TRIM(DATOS_FORMS!J269),ESCALAS!$A$73:$B$86,2,0),7))</f>
        <v/>
      </c>
      <c r="K269" s="22" t="str">
        <f>IF(DATOS_FORMS!K269="","",IFERROR(VLOOKUP(TRIM(DATOS_FORMS!K269),ESCALAS!$A$6:$B$12,2,0),"?"))</f>
        <v/>
      </c>
      <c r="L269" s="22" t="str">
        <f>IF(DATOS_FORMS!L269="","",IFERROR(VLOOKUP(TRIM(DATOS_FORMS!L269),ESCALAS!$A$6:$B$12,2,0),"?"))</f>
        <v/>
      </c>
      <c r="M269" s="22" t="str">
        <f>IF(DATOS_FORMS!M269="","",IFERROR(VLOOKUP(TRIM(DATOS_FORMS!M269),ESCALAS!$A$6:$B$12,2,0),"?"))</f>
        <v/>
      </c>
      <c r="N269" s="22" t="str">
        <f>IF(DATOS_FORMS!N269="","",IFERROR(VLOOKUP(TRIM(DATOS_FORMS!N269),ESCALAS!$A$6:$B$12,2,0),"?"))</f>
        <v/>
      </c>
      <c r="O269" s="22" t="str">
        <f>IF(DATOS_FORMS!O269="","",IFERROR(VLOOKUP(TRIM(DATOS_FORMS!O269),ESCALAS!$A$6:$B$12,2,0),"?"))</f>
        <v/>
      </c>
      <c r="P269" s="22" t="str">
        <f>IF(DATOS_FORMS!P269="","",IFERROR(VLOOKUP(TRIM(DATOS_FORMS!P269),ESCALAS!$A$6:$B$12,2,0),"?"))</f>
        <v/>
      </c>
      <c r="Q269" s="22" t="str">
        <f>IF(DATOS_FORMS!Q269="","",IFERROR(VLOOKUP(TRIM(DATOS_FORMS!Q269),ESCALAS!$A$6:$B$12,2,0),"?"))</f>
        <v/>
      </c>
      <c r="R269" s="22" t="str">
        <f>IF(DATOS_FORMS!R269="","",IFERROR(VLOOKUP(TRIM(DATOS_FORMS!R269),ESCALAS!$A$6:$B$12,2,0),"?"))</f>
        <v/>
      </c>
      <c r="S269" s="22" t="str">
        <f>IF(DATOS_FORMS!S269="","",IFERROR(VLOOKUP(TRIM(DATOS_FORMS!S269),ESCALAS!$A$6:$B$12,2,0),"?"))</f>
        <v/>
      </c>
      <c r="T269" s="22" t="str">
        <f>IF(DATOS_FORMS!T269="","",IFERROR(VLOOKUP(TRIM(DATOS_FORMS!T269),ESCALAS!$A$6:$B$12,2,0),"?"))</f>
        <v/>
      </c>
      <c r="U269" s="22" t="str">
        <f>IF(DATOS_FORMS!U269="","",IFERROR(VLOOKUP(TRIM(DATOS_FORMS!U269),ESCALAS!$A$17:$B$20,2,0),"?"))</f>
        <v/>
      </c>
      <c r="V269" s="22" t="str">
        <f>IF(DATOS_FORMS!V269="","",IFERROR(VLOOKUP(TRIM(DATOS_FORMS!V269),ESCALAS!$A$17:$B$20,2,0),"?"))</f>
        <v/>
      </c>
      <c r="W269" s="22" t="str">
        <f>IF(DATOS_FORMS!W269="","",IFERROR(VLOOKUP(TRIM(DATOS_FORMS!W269),ESCALAS!$A$17:$B$20,2,0),"?"))</f>
        <v/>
      </c>
      <c r="X269" s="22" t="str">
        <f>IF(DATOS_FORMS!X269="","",IFERROR(VLOOKUP(TRIM(DATOS_FORMS!X269),ESCALAS!$A$17:$B$20,2,0),"?"))</f>
        <v/>
      </c>
      <c r="Y269" s="22" t="str">
        <f>IF(DATOS_FORMS!Y269="","",IFERROR(VLOOKUP(TRIM(DATOS_FORMS!Y269),ESCALAS!$A$17:$B$20,2,0),"?"))</f>
        <v/>
      </c>
      <c r="Z269" s="22" t="str">
        <f>IF(DATOS_FORMS!Z269="","",IFERROR(VLOOKUP(TRIM(DATOS_FORMS!Z269),ESCALAS!$A$17:$B$20,2,0),"?"))</f>
        <v/>
      </c>
      <c r="AA269" s="22" t="str">
        <f>IF(DATOS_FORMS!AA269="","",IFERROR(VLOOKUP(TRIM(DATOS_FORMS!AA269),ESCALAS!$A$17:$B$20,2,0),"?"))</f>
        <v/>
      </c>
      <c r="AB269" s="22" t="str">
        <f>IF(DATOS_FORMS!AB269="","",IFERROR(VLOOKUP(TRIM(DATOS_FORMS!AB269),ESCALAS!$A$17:$B$20,2,0),"?"))</f>
        <v/>
      </c>
      <c r="AC269" s="22" t="str">
        <f>IF(DATOS_FORMS!AC269="","",IFERROR(VLOOKUP(TRIM(DATOS_FORMS!AC269),ESCALAS!$A$25:$B$30,2,0),"?"))</f>
        <v/>
      </c>
      <c r="AD269" s="22" t="str">
        <f>IF(DATOS_FORMS!AD269="","",IFERROR(VLOOKUP(TRIM(DATOS_FORMS!AD269),ESCALAS!$A$25:$B$30,2,0),"?"))</f>
        <v/>
      </c>
      <c r="AE269" s="22" t="str">
        <f>IF(DATOS_FORMS!AE269="","",IFERROR(VLOOKUP(TRIM(DATOS_FORMS!AE269),ESCALAS!$A$25:$B$30,2,0),"?"))</f>
        <v/>
      </c>
      <c r="AF269" s="22" t="str">
        <f>IF(DATOS_FORMS!AF269="","",IFERROR(VLOOKUP(TRIM(DATOS_FORMS!AF269),ESCALAS!$A$25:$B$30,2,0),"?"))</f>
        <v/>
      </c>
      <c r="AG269" s="22" t="str">
        <f>IF(DATOS_FORMS!AG269="","",IFERROR(VLOOKUP(TRIM(DATOS_FORMS!AG269),ESCALAS!$A$25:$B$30,2,0),"?"))</f>
        <v/>
      </c>
      <c r="AH269" s="22" t="str">
        <f>IF(DATOS_FORMS!AH269="","",IFERROR(VLOOKUP(TRIM(DATOS_FORMS!AH269),ESCALAS!$A$25:$B$30,2,0),"?"))</f>
        <v/>
      </c>
      <c r="AI269" s="22" t="str">
        <f>IF(DATOS_FORMS!AI269="","",IFERROR(VLOOKUP(TRIM(DATOS_FORMS!AI269),ESCALAS!$A$25:$B$30,2,0),"?"))</f>
        <v/>
      </c>
      <c r="AJ269" s="22" t="str">
        <f>IF(DATOS_FORMS!AJ269="","",IFERROR(VLOOKUP(TRIM(DATOS_FORMS!AJ269),ESCALAS!$A$25:$B$30,2,0),"?"))</f>
        <v/>
      </c>
      <c r="AK269" s="22" t="str">
        <f>IF(DATOS_FORMS!AK269="","",IFERROR(VLOOKUP(TRIM(DATOS_FORMS!AK269),ESCALAS!$A$25:$B$30,2,0),"?"))</f>
        <v/>
      </c>
      <c r="AL269" s="22" t="str">
        <f>IF(DATOS_FORMS!AL269="","",IFERROR(VLOOKUP(TRIM(DATOS_FORMS!AL269),ESCALAS!$A$25:$B$30,2,0),"?"))</f>
        <v/>
      </c>
      <c r="AM269" s="22" t="str">
        <f>IF(DATOS_FORMS!AM269="","",IFERROR(VLOOKUP(TRIM(DATOS_FORMS!AM269),ESCALAS!$A$35:$B$41,2,0),"?"))</f>
        <v/>
      </c>
      <c r="AN269" s="22" t="str">
        <f>IF(DATOS_FORMS!AN269="","",IFERROR(VLOOKUP(TRIM(DATOS_FORMS!AN269),ESCALAS!$A$35:$B$41,2,0),"?"))</f>
        <v/>
      </c>
      <c r="AO269" s="22" t="str">
        <f>IF(DATOS_FORMS!AO269="","",IFERROR(VLOOKUP(TRIM(DATOS_FORMS!AO269),ESCALAS!$A$35:$B$41,2,0),"?"))</f>
        <v/>
      </c>
      <c r="AP269" s="22" t="str">
        <f>IF(DATOS_FORMS!AP269="","",IFERROR(VLOOKUP(TRIM(DATOS_FORMS!AP269),ESCALAS!$A$35:$B$41,2,0),"?"))</f>
        <v/>
      </c>
      <c r="AQ269" s="22" t="str">
        <f>IF(DATOS_FORMS!AQ269="","",IFERROR(VLOOKUP(TRIM(DATOS_FORMS!AQ269),ESCALAS!$A$35:$B$41,2,0),"?"))</f>
        <v/>
      </c>
      <c r="AR269" s="22" t="str">
        <f>IF(DATOS_FORMS!AR269="","",IFERROR(VLOOKUP(TRIM(DATOS_FORMS!AR269),ESCALAS!$A$35:$B$41,2,0),"?"))</f>
        <v/>
      </c>
      <c r="AS269" s="22" t="str">
        <f>IF(DATOS_FORMS!AS269="","",IFERROR(VLOOKUP(TRIM(DATOS_FORMS!AS269),ESCALAS!$A$35:$B$41,2,0),"?"))</f>
        <v/>
      </c>
      <c r="AT269" s="22" t="str">
        <f>IF(DATOS_FORMS!AT269="","",IFERROR(VLOOKUP(TRIM(DATOS_FORMS!AT269),ESCALAS!$A$35:$B$41,2,0),"?"))</f>
        <v/>
      </c>
      <c r="AU269" s="22" t="str">
        <f>IF(DATOS_FORMS!AU269="","",IFERROR(VLOOKUP(TRIM(DATOS_FORMS!AU269),ESCALAS!$A$35:$B$41,2,0),"?"))</f>
        <v/>
      </c>
      <c r="AV269" s="22" t="str">
        <f>IF(DATOS_FORMS!AV269="","",IFERROR(VLOOKUP(TRIM(DATOS_FORMS!AV269),ESCALAS!$A$46:$B$49,2,0),"?"))</f>
        <v/>
      </c>
      <c r="AW269" s="22" t="str">
        <f>IF(DATOS_FORMS!AW269="","",IFERROR(VLOOKUP(TRIM(DATOS_FORMS!AW269),ESCALAS!$A$46:$B$49,2,0),"?"))</f>
        <v/>
      </c>
      <c r="AX269" s="22" t="str">
        <f>IF(DATOS_FORMS!AX269="","",IFERROR(VLOOKUP(TRIM(DATOS_FORMS!AX269),ESCALAS!$A$46:$B$49,2,0),"?"))</f>
        <v/>
      </c>
      <c r="AY269" s="22" t="str">
        <f>IF(DATOS_FORMS!AY269="","",IFERROR(VLOOKUP(TRIM(DATOS_FORMS!AY269),ESCALAS!$A$46:$B$49,2,0),"?"))</f>
        <v/>
      </c>
      <c r="AZ269" s="22" t="str">
        <f>IF(DATOS_FORMS!AZ269="","",IFERROR(VLOOKUP(TRIM(DATOS_FORMS!AZ269),ESCALAS!$A$46:$B$49,2,0),"?"))</f>
        <v/>
      </c>
      <c r="BA269" s="22" t="str">
        <f>IF(DATOS_FORMS!BA269="","",IFERROR(VLOOKUP(TRIM(DATOS_FORMS!BA269),ESCALAS!$A$46:$B$49,2,0),"?"))</f>
        <v/>
      </c>
      <c r="BB269" s="22" t="str">
        <f>IF(DATOS_FORMS!BB269="","",IFERROR(VLOOKUP(TRIM(DATOS_FORMS!BB269),ESCALAS!$A$46:$B$49,2,0),"?"))</f>
        <v/>
      </c>
      <c r="BC269" s="22" t="str">
        <f>IF(DATOS_FORMS!BC269="","",IFERROR(VLOOKUP(TRIM(DATOS_FORMS!BC269),ESCALAS!$A$46:$B$49,2,0),"?"))</f>
        <v/>
      </c>
      <c r="BD269" s="22" t="str">
        <f>IF(DATOS_FORMS!BD269="","",IFERROR(VLOOKUP(TRIM(DATOS_FORMS!BD269),ESCALAS!$A$46:$B$49,2,0),"?"))</f>
        <v/>
      </c>
      <c r="BE269" s="22" t="str">
        <f>IF(DATOS_FORMS!BE269="","",IFERROR(VLOOKUP(TRIM(DATOS_FORMS!BE269),ESCALAS!$A$46:$B$49,2,0),"?"))</f>
        <v/>
      </c>
      <c r="BF269" s="22" t="str">
        <f>IF(DATOS_FORMS!BF269="","",IFERROR(VLOOKUP(TRIM(DATOS_FORMS!BF269),ESCALAS!$A$46:$B$49,2,0),"?"))</f>
        <v/>
      </c>
      <c r="BG269" s="22" t="str">
        <f>IF(DATOS_FORMS!BG269="","",IFERROR(VLOOKUP(TRIM(DATOS_FORMS!BG269),ESCALAS!$A$46:$B$49,2,0),"?"))</f>
        <v/>
      </c>
      <c r="BH269" s="22" t="str">
        <f>IF(DATOS_FORMS!BH269="","",IFERROR(VLOOKUP(TRIM(DATOS_FORMS!BH269),ESCALAS!$A$46:$B$49,2,0),"?"))</f>
        <v/>
      </c>
      <c r="BI269" s="22" t="str">
        <f>IF(DATOS_FORMS!BI269="","",IFERROR(VLOOKUP(TRIM(DATOS_FORMS!BI269),ESCALAS!$A$46:$B$49,2,0),"?"))</f>
        <v/>
      </c>
      <c r="BJ269" s="22" t="str">
        <f>IF(DATOS_FORMS!BJ269="","",IFERROR(VLOOKUP(TRIM(DATOS_FORMS!BJ269),ESCALAS!$A$46:$B$49,2,0),"?"))</f>
        <v/>
      </c>
    </row>
    <row r="270" spans="1:62" x14ac:dyDescent="0.25">
      <c r="A270" s="22" t="str">
        <f>IF(DATOS_FORMS!B270="","",ROW()-1)</f>
        <v/>
      </c>
      <c r="B270" s="22" t="str">
        <f>IF(DATOS_FORMS!B270="","",IFERROR(VALUE(TRIM(DATOS_FORMS!B270)),IFERROR(VALUE(LEFT(TRIM(DATOS_FORMS!B270),FIND(" ",TRIM(DATOS_FORMS!B270)&amp;" ")-1)),"?")))</f>
        <v/>
      </c>
      <c r="C270" s="22" t="str">
        <f>IF(DATOS_FORMS!C270="","",IFERROR(VLOOKUP(TRIM(DATOS_FORMS!C270),ESCALAS!$A$54:$B$55,2,0),"?"))</f>
        <v/>
      </c>
      <c r="D270" s="22" t="str">
        <f>IF(DATOS_FORMS!D270="","",IFERROR(VLOOKUP(TRIM(DATOS_FORMS!D270),ESCALAS!$A$67:$B$68,2,0),"?"))</f>
        <v/>
      </c>
      <c r="E270" s="23" t="str">
        <f>IF(DATOS_FORMS!E270="","",DATOS_FORMS!E270)</f>
        <v/>
      </c>
      <c r="F270" s="23" t="str">
        <f>IF(DATOS_FORMS!F270="","",DATOS_FORMS!F270)</f>
        <v/>
      </c>
      <c r="G270" s="22" t="str">
        <f>IF(DATOS_FORMS!G270="","",IFERROR(VLOOKUP(TRIM(DATOS_FORMS!G270),ESCALAS!$A$60:$B$62,2,0),"?"))</f>
        <v/>
      </c>
      <c r="H270" s="23" t="str">
        <f>IF(DATOS_FORMS!H270="","",DATOS_FORMS!H270)</f>
        <v/>
      </c>
      <c r="I270" s="22" t="str">
        <f>IF(DATOS_FORMS!I270="","",IFERROR(VLOOKUP(TRIM(DATOS_FORMS!I270),ESCALAS!$A$60:$B$62,2,0),"?"))</f>
        <v/>
      </c>
      <c r="J270" s="22" t="str">
        <f>IF(DATOS_FORMS!J270="","",IFERROR(VLOOKUP(TRIM(DATOS_FORMS!J270),ESCALAS!$A$73:$B$86,2,0),7))</f>
        <v/>
      </c>
      <c r="K270" s="22" t="str">
        <f>IF(DATOS_FORMS!K270="","",IFERROR(VLOOKUP(TRIM(DATOS_FORMS!K270),ESCALAS!$A$6:$B$12,2,0),"?"))</f>
        <v/>
      </c>
      <c r="L270" s="22" t="str">
        <f>IF(DATOS_FORMS!L270="","",IFERROR(VLOOKUP(TRIM(DATOS_FORMS!L270),ESCALAS!$A$6:$B$12,2,0),"?"))</f>
        <v/>
      </c>
      <c r="M270" s="22" t="str">
        <f>IF(DATOS_FORMS!M270="","",IFERROR(VLOOKUP(TRIM(DATOS_FORMS!M270),ESCALAS!$A$6:$B$12,2,0),"?"))</f>
        <v/>
      </c>
      <c r="N270" s="22" t="str">
        <f>IF(DATOS_FORMS!N270="","",IFERROR(VLOOKUP(TRIM(DATOS_FORMS!N270),ESCALAS!$A$6:$B$12,2,0),"?"))</f>
        <v/>
      </c>
      <c r="O270" s="22" t="str">
        <f>IF(DATOS_FORMS!O270="","",IFERROR(VLOOKUP(TRIM(DATOS_FORMS!O270),ESCALAS!$A$6:$B$12,2,0),"?"))</f>
        <v/>
      </c>
      <c r="P270" s="22" t="str">
        <f>IF(DATOS_FORMS!P270="","",IFERROR(VLOOKUP(TRIM(DATOS_FORMS!P270),ESCALAS!$A$6:$B$12,2,0),"?"))</f>
        <v/>
      </c>
      <c r="Q270" s="22" t="str">
        <f>IF(DATOS_FORMS!Q270="","",IFERROR(VLOOKUP(TRIM(DATOS_FORMS!Q270),ESCALAS!$A$6:$B$12,2,0),"?"))</f>
        <v/>
      </c>
      <c r="R270" s="22" t="str">
        <f>IF(DATOS_FORMS!R270="","",IFERROR(VLOOKUP(TRIM(DATOS_FORMS!R270),ESCALAS!$A$6:$B$12,2,0),"?"))</f>
        <v/>
      </c>
      <c r="S270" s="22" t="str">
        <f>IF(DATOS_FORMS!S270="","",IFERROR(VLOOKUP(TRIM(DATOS_FORMS!S270),ESCALAS!$A$6:$B$12,2,0),"?"))</f>
        <v/>
      </c>
      <c r="T270" s="22" t="str">
        <f>IF(DATOS_FORMS!T270="","",IFERROR(VLOOKUP(TRIM(DATOS_FORMS!T270),ESCALAS!$A$6:$B$12,2,0),"?"))</f>
        <v/>
      </c>
      <c r="U270" s="22" t="str">
        <f>IF(DATOS_FORMS!U270="","",IFERROR(VLOOKUP(TRIM(DATOS_FORMS!U270),ESCALAS!$A$17:$B$20,2,0),"?"))</f>
        <v/>
      </c>
      <c r="V270" s="22" t="str">
        <f>IF(DATOS_FORMS!V270="","",IFERROR(VLOOKUP(TRIM(DATOS_FORMS!V270),ESCALAS!$A$17:$B$20,2,0),"?"))</f>
        <v/>
      </c>
      <c r="W270" s="22" t="str">
        <f>IF(DATOS_FORMS!W270="","",IFERROR(VLOOKUP(TRIM(DATOS_FORMS!W270),ESCALAS!$A$17:$B$20,2,0),"?"))</f>
        <v/>
      </c>
      <c r="X270" s="22" t="str">
        <f>IF(DATOS_FORMS!X270="","",IFERROR(VLOOKUP(TRIM(DATOS_FORMS!X270),ESCALAS!$A$17:$B$20,2,0),"?"))</f>
        <v/>
      </c>
      <c r="Y270" s="22" t="str">
        <f>IF(DATOS_FORMS!Y270="","",IFERROR(VLOOKUP(TRIM(DATOS_FORMS!Y270),ESCALAS!$A$17:$B$20,2,0),"?"))</f>
        <v/>
      </c>
      <c r="Z270" s="22" t="str">
        <f>IF(DATOS_FORMS!Z270="","",IFERROR(VLOOKUP(TRIM(DATOS_FORMS!Z270),ESCALAS!$A$17:$B$20,2,0),"?"))</f>
        <v/>
      </c>
      <c r="AA270" s="22" t="str">
        <f>IF(DATOS_FORMS!AA270="","",IFERROR(VLOOKUP(TRIM(DATOS_FORMS!AA270),ESCALAS!$A$17:$B$20,2,0),"?"))</f>
        <v/>
      </c>
      <c r="AB270" s="22" t="str">
        <f>IF(DATOS_FORMS!AB270="","",IFERROR(VLOOKUP(TRIM(DATOS_FORMS!AB270),ESCALAS!$A$17:$B$20,2,0),"?"))</f>
        <v/>
      </c>
      <c r="AC270" s="22" t="str">
        <f>IF(DATOS_FORMS!AC270="","",IFERROR(VLOOKUP(TRIM(DATOS_FORMS!AC270),ESCALAS!$A$25:$B$30,2,0),"?"))</f>
        <v/>
      </c>
      <c r="AD270" s="22" t="str">
        <f>IF(DATOS_FORMS!AD270="","",IFERROR(VLOOKUP(TRIM(DATOS_FORMS!AD270),ESCALAS!$A$25:$B$30,2,0),"?"))</f>
        <v/>
      </c>
      <c r="AE270" s="22" t="str">
        <f>IF(DATOS_FORMS!AE270="","",IFERROR(VLOOKUP(TRIM(DATOS_FORMS!AE270),ESCALAS!$A$25:$B$30,2,0),"?"))</f>
        <v/>
      </c>
      <c r="AF270" s="22" t="str">
        <f>IF(DATOS_FORMS!AF270="","",IFERROR(VLOOKUP(TRIM(DATOS_FORMS!AF270),ESCALAS!$A$25:$B$30,2,0),"?"))</f>
        <v/>
      </c>
      <c r="AG270" s="22" t="str">
        <f>IF(DATOS_FORMS!AG270="","",IFERROR(VLOOKUP(TRIM(DATOS_FORMS!AG270),ESCALAS!$A$25:$B$30,2,0),"?"))</f>
        <v/>
      </c>
      <c r="AH270" s="22" t="str">
        <f>IF(DATOS_FORMS!AH270="","",IFERROR(VLOOKUP(TRIM(DATOS_FORMS!AH270),ESCALAS!$A$25:$B$30,2,0),"?"))</f>
        <v/>
      </c>
      <c r="AI270" s="22" t="str">
        <f>IF(DATOS_FORMS!AI270="","",IFERROR(VLOOKUP(TRIM(DATOS_FORMS!AI270),ESCALAS!$A$25:$B$30,2,0),"?"))</f>
        <v/>
      </c>
      <c r="AJ270" s="22" t="str">
        <f>IF(DATOS_FORMS!AJ270="","",IFERROR(VLOOKUP(TRIM(DATOS_FORMS!AJ270),ESCALAS!$A$25:$B$30,2,0),"?"))</f>
        <v/>
      </c>
      <c r="AK270" s="22" t="str">
        <f>IF(DATOS_FORMS!AK270="","",IFERROR(VLOOKUP(TRIM(DATOS_FORMS!AK270),ESCALAS!$A$25:$B$30,2,0),"?"))</f>
        <v/>
      </c>
      <c r="AL270" s="22" t="str">
        <f>IF(DATOS_FORMS!AL270="","",IFERROR(VLOOKUP(TRIM(DATOS_FORMS!AL270),ESCALAS!$A$25:$B$30,2,0),"?"))</f>
        <v/>
      </c>
      <c r="AM270" s="22" t="str">
        <f>IF(DATOS_FORMS!AM270="","",IFERROR(VLOOKUP(TRIM(DATOS_FORMS!AM270),ESCALAS!$A$35:$B$41,2,0),"?"))</f>
        <v/>
      </c>
      <c r="AN270" s="22" t="str">
        <f>IF(DATOS_FORMS!AN270="","",IFERROR(VLOOKUP(TRIM(DATOS_FORMS!AN270),ESCALAS!$A$35:$B$41,2,0),"?"))</f>
        <v/>
      </c>
      <c r="AO270" s="22" t="str">
        <f>IF(DATOS_FORMS!AO270="","",IFERROR(VLOOKUP(TRIM(DATOS_FORMS!AO270),ESCALAS!$A$35:$B$41,2,0),"?"))</f>
        <v/>
      </c>
      <c r="AP270" s="22" t="str">
        <f>IF(DATOS_FORMS!AP270="","",IFERROR(VLOOKUP(TRIM(DATOS_FORMS!AP270),ESCALAS!$A$35:$B$41,2,0),"?"))</f>
        <v/>
      </c>
      <c r="AQ270" s="22" t="str">
        <f>IF(DATOS_FORMS!AQ270="","",IFERROR(VLOOKUP(TRIM(DATOS_FORMS!AQ270),ESCALAS!$A$35:$B$41,2,0),"?"))</f>
        <v/>
      </c>
      <c r="AR270" s="22" t="str">
        <f>IF(DATOS_FORMS!AR270="","",IFERROR(VLOOKUP(TRIM(DATOS_FORMS!AR270),ESCALAS!$A$35:$B$41,2,0),"?"))</f>
        <v/>
      </c>
      <c r="AS270" s="22" t="str">
        <f>IF(DATOS_FORMS!AS270="","",IFERROR(VLOOKUP(TRIM(DATOS_FORMS!AS270),ESCALAS!$A$35:$B$41,2,0),"?"))</f>
        <v/>
      </c>
      <c r="AT270" s="22" t="str">
        <f>IF(DATOS_FORMS!AT270="","",IFERROR(VLOOKUP(TRIM(DATOS_FORMS!AT270),ESCALAS!$A$35:$B$41,2,0),"?"))</f>
        <v/>
      </c>
      <c r="AU270" s="22" t="str">
        <f>IF(DATOS_FORMS!AU270="","",IFERROR(VLOOKUP(TRIM(DATOS_FORMS!AU270),ESCALAS!$A$35:$B$41,2,0),"?"))</f>
        <v/>
      </c>
      <c r="AV270" s="22" t="str">
        <f>IF(DATOS_FORMS!AV270="","",IFERROR(VLOOKUP(TRIM(DATOS_FORMS!AV270),ESCALAS!$A$46:$B$49,2,0),"?"))</f>
        <v/>
      </c>
      <c r="AW270" s="22" t="str">
        <f>IF(DATOS_FORMS!AW270="","",IFERROR(VLOOKUP(TRIM(DATOS_FORMS!AW270),ESCALAS!$A$46:$B$49,2,0),"?"))</f>
        <v/>
      </c>
      <c r="AX270" s="22" t="str">
        <f>IF(DATOS_FORMS!AX270="","",IFERROR(VLOOKUP(TRIM(DATOS_FORMS!AX270),ESCALAS!$A$46:$B$49,2,0),"?"))</f>
        <v/>
      </c>
      <c r="AY270" s="22" t="str">
        <f>IF(DATOS_FORMS!AY270="","",IFERROR(VLOOKUP(TRIM(DATOS_FORMS!AY270),ESCALAS!$A$46:$B$49,2,0),"?"))</f>
        <v/>
      </c>
      <c r="AZ270" s="22" t="str">
        <f>IF(DATOS_FORMS!AZ270="","",IFERROR(VLOOKUP(TRIM(DATOS_FORMS!AZ270),ESCALAS!$A$46:$B$49,2,0),"?"))</f>
        <v/>
      </c>
      <c r="BA270" s="22" t="str">
        <f>IF(DATOS_FORMS!BA270="","",IFERROR(VLOOKUP(TRIM(DATOS_FORMS!BA270),ESCALAS!$A$46:$B$49,2,0),"?"))</f>
        <v/>
      </c>
      <c r="BB270" s="22" t="str">
        <f>IF(DATOS_FORMS!BB270="","",IFERROR(VLOOKUP(TRIM(DATOS_FORMS!BB270),ESCALAS!$A$46:$B$49,2,0),"?"))</f>
        <v/>
      </c>
      <c r="BC270" s="22" t="str">
        <f>IF(DATOS_FORMS!BC270="","",IFERROR(VLOOKUP(TRIM(DATOS_FORMS!BC270),ESCALAS!$A$46:$B$49,2,0),"?"))</f>
        <v/>
      </c>
      <c r="BD270" s="22" t="str">
        <f>IF(DATOS_FORMS!BD270="","",IFERROR(VLOOKUP(TRIM(DATOS_FORMS!BD270),ESCALAS!$A$46:$B$49,2,0),"?"))</f>
        <v/>
      </c>
      <c r="BE270" s="22" t="str">
        <f>IF(DATOS_FORMS!BE270="","",IFERROR(VLOOKUP(TRIM(DATOS_FORMS!BE270),ESCALAS!$A$46:$B$49,2,0),"?"))</f>
        <v/>
      </c>
      <c r="BF270" s="22" t="str">
        <f>IF(DATOS_FORMS!BF270="","",IFERROR(VLOOKUP(TRIM(DATOS_FORMS!BF270),ESCALAS!$A$46:$B$49,2,0),"?"))</f>
        <v/>
      </c>
      <c r="BG270" s="22" t="str">
        <f>IF(DATOS_FORMS!BG270="","",IFERROR(VLOOKUP(TRIM(DATOS_FORMS!BG270),ESCALAS!$A$46:$B$49,2,0),"?"))</f>
        <v/>
      </c>
      <c r="BH270" s="22" t="str">
        <f>IF(DATOS_FORMS!BH270="","",IFERROR(VLOOKUP(TRIM(DATOS_FORMS!BH270),ESCALAS!$A$46:$B$49,2,0),"?"))</f>
        <v/>
      </c>
      <c r="BI270" s="22" t="str">
        <f>IF(DATOS_FORMS!BI270="","",IFERROR(VLOOKUP(TRIM(DATOS_FORMS!BI270),ESCALAS!$A$46:$B$49,2,0),"?"))</f>
        <v/>
      </c>
      <c r="BJ270" s="22" t="str">
        <f>IF(DATOS_FORMS!BJ270="","",IFERROR(VLOOKUP(TRIM(DATOS_FORMS!BJ270),ESCALAS!$A$46:$B$49,2,0),"?"))</f>
        <v/>
      </c>
    </row>
    <row r="271" spans="1:62" x14ac:dyDescent="0.25">
      <c r="A271" s="22" t="str">
        <f>IF(DATOS_FORMS!B271="","",ROW()-1)</f>
        <v/>
      </c>
      <c r="B271" s="22" t="str">
        <f>IF(DATOS_FORMS!B271="","",IFERROR(VALUE(TRIM(DATOS_FORMS!B271)),IFERROR(VALUE(LEFT(TRIM(DATOS_FORMS!B271),FIND(" ",TRIM(DATOS_FORMS!B271)&amp;" ")-1)),"?")))</f>
        <v/>
      </c>
      <c r="C271" s="22" t="str">
        <f>IF(DATOS_FORMS!C271="","",IFERROR(VLOOKUP(TRIM(DATOS_FORMS!C271),ESCALAS!$A$54:$B$55,2,0),"?"))</f>
        <v/>
      </c>
      <c r="D271" s="22" t="str">
        <f>IF(DATOS_FORMS!D271="","",IFERROR(VLOOKUP(TRIM(DATOS_FORMS!D271),ESCALAS!$A$67:$B$68,2,0),"?"))</f>
        <v/>
      </c>
      <c r="E271" s="23" t="str">
        <f>IF(DATOS_FORMS!E271="","",DATOS_FORMS!E271)</f>
        <v/>
      </c>
      <c r="F271" s="23" t="str">
        <f>IF(DATOS_FORMS!F271="","",DATOS_FORMS!F271)</f>
        <v/>
      </c>
      <c r="G271" s="22" t="str">
        <f>IF(DATOS_FORMS!G271="","",IFERROR(VLOOKUP(TRIM(DATOS_FORMS!G271),ESCALAS!$A$60:$B$62,2,0),"?"))</f>
        <v/>
      </c>
      <c r="H271" s="23" t="str">
        <f>IF(DATOS_FORMS!H271="","",DATOS_FORMS!H271)</f>
        <v/>
      </c>
      <c r="I271" s="22" t="str">
        <f>IF(DATOS_FORMS!I271="","",IFERROR(VLOOKUP(TRIM(DATOS_FORMS!I271),ESCALAS!$A$60:$B$62,2,0),"?"))</f>
        <v/>
      </c>
      <c r="J271" s="22" t="str">
        <f>IF(DATOS_FORMS!J271="","",IFERROR(VLOOKUP(TRIM(DATOS_FORMS!J271),ESCALAS!$A$73:$B$86,2,0),7))</f>
        <v/>
      </c>
      <c r="K271" s="22" t="str">
        <f>IF(DATOS_FORMS!K271="","",IFERROR(VLOOKUP(TRIM(DATOS_FORMS!K271),ESCALAS!$A$6:$B$12,2,0),"?"))</f>
        <v/>
      </c>
      <c r="L271" s="22" t="str">
        <f>IF(DATOS_FORMS!L271="","",IFERROR(VLOOKUP(TRIM(DATOS_FORMS!L271),ESCALAS!$A$6:$B$12,2,0),"?"))</f>
        <v/>
      </c>
      <c r="M271" s="22" t="str">
        <f>IF(DATOS_FORMS!M271="","",IFERROR(VLOOKUP(TRIM(DATOS_FORMS!M271),ESCALAS!$A$6:$B$12,2,0),"?"))</f>
        <v/>
      </c>
      <c r="N271" s="22" t="str">
        <f>IF(DATOS_FORMS!N271="","",IFERROR(VLOOKUP(TRIM(DATOS_FORMS!N271),ESCALAS!$A$6:$B$12,2,0),"?"))</f>
        <v/>
      </c>
      <c r="O271" s="22" t="str">
        <f>IF(DATOS_FORMS!O271="","",IFERROR(VLOOKUP(TRIM(DATOS_FORMS!O271),ESCALAS!$A$6:$B$12,2,0),"?"))</f>
        <v/>
      </c>
      <c r="P271" s="22" t="str">
        <f>IF(DATOS_FORMS!P271="","",IFERROR(VLOOKUP(TRIM(DATOS_FORMS!P271),ESCALAS!$A$6:$B$12,2,0),"?"))</f>
        <v/>
      </c>
      <c r="Q271" s="22" t="str">
        <f>IF(DATOS_FORMS!Q271="","",IFERROR(VLOOKUP(TRIM(DATOS_FORMS!Q271),ESCALAS!$A$6:$B$12,2,0),"?"))</f>
        <v/>
      </c>
      <c r="R271" s="22" t="str">
        <f>IF(DATOS_FORMS!R271="","",IFERROR(VLOOKUP(TRIM(DATOS_FORMS!R271),ESCALAS!$A$6:$B$12,2,0),"?"))</f>
        <v/>
      </c>
      <c r="S271" s="22" t="str">
        <f>IF(DATOS_FORMS!S271="","",IFERROR(VLOOKUP(TRIM(DATOS_FORMS!S271),ESCALAS!$A$6:$B$12,2,0),"?"))</f>
        <v/>
      </c>
      <c r="T271" s="22" t="str">
        <f>IF(DATOS_FORMS!T271="","",IFERROR(VLOOKUP(TRIM(DATOS_FORMS!T271),ESCALAS!$A$6:$B$12,2,0),"?"))</f>
        <v/>
      </c>
      <c r="U271" s="22" t="str">
        <f>IF(DATOS_FORMS!U271="","",IFERROR(VLOOKUP(TRIM(DATOS_FORMS!U271),ESCALAS!$A$17:$B$20,2,0),"?"))</f>
        <v/>
      </c>
      <c r="V271" s="22" t="str">
        <f>IF(DATOS_FORMS!V271="","",IFERROR(VLOOKUP(TRIM(DATOS_FORMS!V271),ESCALAS!$A$17:$B$20,2,0),"?"))</f>
        <v/>
      </c>
      <c r="W271" s="22" t="str">
        <f>IF(DATOS_FORMS!W271="","",IFERROR(VLOOKUP(TRIM(DATOS_FORMS!W271),ESCALAS!$A$17:$B$20,2,0),"?"))</f>
        <v/>
      </c>
      <c r="X271" s="22" t="str">
        <f>IF(DATOS_FORMS!X271="","",IFERROR(VLOOKUP(TRIM(DATOS_FORMS!X271),ESCALAS!$A$17:$B$20,2,0),"?"))</f>
        <v/>
      </c>
      <c r="Y271" s="22" t="str">
        <f>IF(DATOS_FORMS!Y271="","",IFERROR(VLOOKUP(TRIM(DATOS_FORMS!Y271),ESCALAS!$A$17:$B$20,2,0),"?"))</f>
        <v/>
      </c>
      <c r="Z271" s="22" t="str">
        <f>IF(DATOS_FORMS!Z271="","",IFERROR(VLOOKUP(TRIM(DATOS_FORMS!Z271),ESCALAS!$A$17:$B$20,2,0),"?"))</f>
        <v/>
      </c>
      <c r="AA271" s="22" t="str">
        <f>IF(DATOS_FORMS!AA271="","",IFERROR(VLOOKUP(TRIM(DATOS_FORMS!AA271),ESCALAS!$A$17:$B$20,2,0),"?"))</f>
        <v/>
      </c>
      <c r="AB271" s="22" t="str">
        <f>IF(DATOS_FORMS!AB271="","",IFERROR(VLOOKUP(TRIM(DATOS_FORMS!AB271),ESCALAS!$A$17:$B$20,2,0),"?"))</f>
        <v/>
      </c>
      <c r="AC271" s="22" t="str">
        <f>IF(DATOS_FORMS!AC271="","",IFERROR(VLOOKUP(TRIM(DATOS_FORMS!AC271),ESCALAS!$A$25:$B$30,2,0),"?"))</f>
        <v/>
      </c>
      <c r="AD271" s="22" t="str">
        <f>IF(DATOS_FORMS!AD271="","",IFERROR(VLOOKUP(TRIM(DATOS_FORMS!AD271),ESCALAS!$A$25:$B$30,2,0),"?"))</f>
        <v/>
      </c>
      <c r="AE271" s="22" t="str">
        <f>IF(DATOS_FORMS!AE271="","",IFERROR(VLOOKUP(TRIM(DATOS_FORMS!AE271),ESCALAS!$A$25:$B$30,2,0),"?"))</f>
        <v/>
      </c>
      <c r="AF271" s="22" t="str">
        <f>IF(DATOS_FORMS!AF271="","",IFERROR(VLOOKUP(TRIM(DATOS_FORMS!AF271),ESCALAS!$A$25:$B$30,2,0),"?"))</f>
        <v/>
      </c>
      <c r="AG271" s="22" t="str">
        <f>IF(DATOS_FORMS!AG271="","",IFERROR(VLOOKUP(TRIM(DATOS_FORMS!AG271),ESCALAS!$A$25:$B$30,2,0),"?"))</f>
        <v/>
      </c>
      <c r="AH271" s="22" t="str">
        <f>IF(DATOS_FORMS!AH271="","",IFERROR(VLOOKUP(TRIM(DATOS_FORMS!AH271),ESCALAS!$A$25:$B$30,2,0),"?"))</f>
        <v/>
      </c>
      <c r="AI271" s="22" t="str">
        <f>IF(DATOS_FORMS!AI271="","",IFERROR(VLOOKUP(TRIM(DATOS_FORMS!AI271),ESCALAS!$A$25:$B$30,2,0),"?"))</f>
        <v/>
      </c>
      <c r="AJ271" s="22" t="str">
        <f>IF(DATOS_FORMS!AJ271="","",IFERROR(VLOOKUP(TRIM(DATOS_FORMS!AJ271),ESCALAS!$A$25:$B$30,2,0),"?"))</f>
        <v/>
      </c>
      <c r="AK271" s="22" t="str">
        <f>IF(DATOS_FORMS!AK271="","",IFERROR(VLOOKUP(TRIM(DATOS_FORMS!AK271),ESCALAS!$A$25:$B$30,2,0),"?"))</f>
        <v/>
      </c>
      <c r="AL271" s="22" t="str">
        <f>IF(DATOS_FORMS!AL271="","",IFERROR(VLOOKUP(TRIM(DATOS_FORMS!AL271),ESCALAS!$A$25:$B$30,2,0),"?"))</f>
        <v/>
      </c>
      <c r="AM271" s="22" t="str">
        <f>IF(DATOS_FORMS!AM271="","",IFERROR(VLOOKUP(TRIM(DATOS_FORMS!AM271),ESCALAS!$A$35:$B$41,2,0),"?"))</f>
        <v/>
      </c>
      <c r="AN271" s="22" t="str">
        <f>IF(DATOS_FORMS!AN271="","",IFERROR(VLOOKUP(TRIM(DATOS_FORMS!AN271),ESCALAS!$A$35:$B$41,2,0),"?"))</f>
        <v/>
      </c>
      <c r="AO271" s="22" t="str">
        <f>IF(DATOS_FORMS!AO271="","",IFERROR(VLOOKUP(TRIM(DATOS_FORMS!AO271),ESCALAS!$A$35:$B$41,2,0),"?"))</f>
        <v/>
      </c>
      <c r="AP271" s="22" t="str">
        <f>IF(DATOS_FORMS!AP271="","",IFERROR(VLOOKUP(TRIM(DATOS_FORMS!AP271),ESCALAS!$A$35:$B$41,2,0),"?"))</f>
        <v/>
      </c>
      <c r="AQ271" s="22" t="str">
        <f>IF(DATOS_FORMS!AQ271="","",IFERROR(VLOOKUP(TRIM(DATOS_FORMS!AQ271),ESCALAS!$A$35:$B$41,2,0),"?"))</f>
        <v/>
      </c>
      <c r="AR271" s="22" t="str">
        <f>IF(DATOS_FORMS!AR271="","",IFERROR(VLOOKUP(TRIM(DATOS_FORMS!AR271),ESCALAS!$A$35:$B$41,2,0),"?"))</f>
        <v/>
      </c>
      <c r="AS271" s="22" t="str">
        <f>IF(DATOS_FORMS!AS271="","",IFERROR(VLOOKUP(TRIM(DATOS_FORMS!AS271),ESCALAS!$A$35:$B$41,2,0),"?"))</f>
        <v/>
      </c>
      <c r="AT271" s="22" t="str">
        <f>IF(DATOS_FORMS!AT271="","",IFERROR(VLOOKUP(TRIM(DATOS_FORMS!AT271),ESCALAS!$A$35:$B$41,2,0),"?"))</f>
        <v/>
      </c>
      <c r="AU271" s="22" t="str">
        <f>IF(DATOS_FORMS!AU271="","",IFERROR(VLOOKUP(TRIM(DATOS_FORMS!AU271),ESCALAS!$A$35:$B$41,2,0),"?"))</f>
        <v/>
      </c>
      <c r="AV271" s="22" t="str">
        <f>IF(DATOS_FORMS!AV271="","",IFERROR(VLOOKUP(TRIM(DATOS_FORMS!AV271),ESCALAS!$A$46:$B$49,2,0),"?"))</f>
        <v/>
      </c>
      <c r="AW271" s="22" t="str">
        <f>IF(DATOS_FORMS!AW271="","",IFERROR(VLOOKUP(TRIM(DATOS_FORMS!AW271),ESCALAS!$A$46:$B$49,2,0),"?"))</f>
        <v/>
      </c>
      <c r="AX271" s="22" t="str">
        <f>IF(DATOS_FORMS!AX271="","",IFERROR(VLOOKUP(TRIM(DATOS_FORMS!AX271),ESCALAS!$A$46:$B$49,2,0),"?"))</f>
        <v/>
      </c>
      <c r="AY271" s="22" t="str">
        <f>IF(DATOS_FORMS!AY271="","",IFERROR(VLOOKUP(TRIM(DATOS_FORMS!AY271),ESCALAS!$A$46:$B$49,2,0),"?"))</f>
        <v/>
      </c>
      <c r="AZ271" s="22" t="str">
        <f>IF(DATOS_FORMS!AZ271="","",IFERROR(VLOOKUP(TRIM(DATOS_FORMS!AZ271),ESCALAS!$A$46:$B$49,2,0),"?"))</f>
        <v/>
      </c>
      <c r="BA271" s="22" t="str">
        <f>IF(DATOS_FORMS!BA271="","",IFERROR(VLOOKUP(TRIM(DATOS_FORMS!BA271),ESCALAS!$A$46:$B$49,2,0),"?"))</f>
        <v/>
      </c>
      <c r="BB271" s="22" t="str">
        <f>IF(DATOS_FORMS!BB271="","",IFERROR(VLOOKUP(TRIM(DATOS_FORMS!BB271),ESCALAS!$A$46:$B$49,2,0),"?"))</f>
        <v/>
      </c>
      <c r="BC271" s="22" t="str">
        <f>IF(DATOS_FORMS!BC271="","",IFERROR(VLOOKUP(TRIM(DATOS_FORMS!BC271),ESCALAS!$A$46:$B$49,2,0),"?"))</f>
        <v/>
      </c>
      <c r="BD271" s="22" t="str">
        <f>IF(DATOS_FORMS!BD271="","",IFERROR(VLOOKUP(TRIM(DATOS_FORMS!BD271),ESCALAS!$A$46:$B$49,2,0),"?"))</f>
        <v/>
      </c>
      <c r="BE271" s="22" t="str">
        <f>IF(DATOS_FORMS!BE271="","",IFERROR(VLOOKUP(TRIM(DATOS_FORMS!BE271),ESCALAS!$A$46:$B$49,2,0),"?"))</f>
        <v/>
      </c>
      <c r="BF271" s="22" t="str">
        <f>IF(DATOS_FORMS!BF271="","",IFERROR(VLOOKUP(TRIM(DATOS_FORMS!BF271),ESCALAS!$A$46:$B$49,2,0),"?"))</f>
        <v/>
      </c>
      <c r="BG271" s="22" t="str">
        <f>IF(DATOS_FORMS!BG271="","",IFERROR(VLOOKUP(TRIM(DATOS_FORMS!BG271),ESCALAS!$A$46:$B$49,2,0),"?"))</f>
        <v/>
      </c>
      <c r="BH271" s="22" t="str">
        <f>IF(DATOS_FORMS!BH271="","",IFERROR(VLOOKUP(TRIM(DATOS_FORMS!BH271),ESCALAS!$A$46:$B$49,2,0),"?"))</f>
        <v/>
      </c>
      <c r="BI271" s="22" t="str">
        <f>IF(DATOS_FORMS!BI271="","",IFERROR(VLOOKUP(TRIM(DATOS_FORMS!BI271),ESCALAS!$A$46:$B$49,2,0),"?"))</f>
        <v/>
      </c>
      <c r="BJ271" s="22" t="str">
        <f>IF(DATOS_FORMS!BJ271="","",IFERROR(VLOOKUP(TRIM(DATOS_FORMS!BJ271),ESCALAS!$A$46:$B$49,2,0),"?"))</f>
        <v/>
      </c>
    </row>
    <row r="272" spans="1:62" x14ac:dyDescent="0.25">
      <c r="A272" s="22" t="str">
        <f>IF(DATOS_FORMS!B272="","",ROW()-1)</f>
        <v/>
      </c>
      <c r="B272" s="22" t="str">
        <f>IF(DATOS_FORMS!B272="","",IFERROR(VALUE(TRIM(DATOS_FORMS!B272)),IFERROR(VALUE(LEFT(TRIM(DATOS_FORMS!B272),FIND(" ",TRIM(DATOS_FORMS!B272)&amp;" ")-1)),"?")))</f>
        <v/>
      </c>
      <c r="C272" s="22" t="str">
        <f>IF(DATOS_FORMS!C272="","",IFERROR(VLOOKUP(TRIM(DATOS_FORMS!C272),ESCALAS!$A$54:$B$55,2,0),"?"))</f>
        <v/>
      </c>
      <c r="D272" s="22" t="str">
        <f>IF(DATOS_FORMS!D272="","",IFERROR(VLOOKUP(TRIM(DATOS_FORMS!D272),ESCALAS!$A$67:$B$68,2,0),"?"))</f>
        <v/>
      </c>
      <c r="E272" s="23" t="str">
        <f>IF(DATOS_FORMS!E272="","",DATOS_FORMS!E272)</f>
        <v/>
      </c>
      <c r="F272" s="23" t="str">
        <f>IF(DATOS_FORMS!F272="","",DATOS_FORMS!F272)</f>
        <v/>
      </c>
      <c r="G272" s="22" t="str">
        <f>IF(DATOS_FORMS!G272="","",IFERROR(VLOOKUP(TRIM(DATOS_FORMS!G272),ESCALAS!$A$60:$B$62,2,0),"?"))</f>
        <v/>
      </c>
      <c r="H272" s="23" t="str">
        <f>IF(DATOS_FORMS!H272="","",DATOS_FORMS!H272)</f>
        <v/>
      </c>
      <c r="I272" s="22" t="str">
        <f>IF(DATOS_FORMS!I272="","",IFERROR(VLOOKUP(TRIM(DATOS_FORMS!I272),ESCALAS!$A$60:$B$62,2,0),"?"))</f>
        <v/>
      </c>
      <c r="J272" s="22" t="str">
        <f>IF(DATOS_FORMS!J272="","",IFERROR(VLOOKUP(TRIM(DATOS_FORMS!J272),ESCALAS!$A$73:$B$86,2,0),7))</f>
        <v/>
      </c>
      <c r="K272" s="22" t="str">
        <f>IF(DATOS_FORMS!K272="","",IFERROR(VLOOKUP(TRIM(DATOS_FORMS!K272),ESCALAS!$A$6:$B$12,2,0),"?"))</f>
        <v/>
      </c>
      <c r="L272" s="22" t="str">
        <f>IF(DATOS_FORMS!L272="","",IFERROR(VLOOKUP(TRIM(DATOS_FORMS!L272),ESCALAS!$A$6:$B$12,2,0),"?"))</f>
        <v/>
      </c>
      <c r="M272" s="22" t="str">
        <f>IF(DATOS_FORMS!M272="","",IFERROR(VLOOKUP(TRIM(DATOS_FORMS!M272),ESCALAS!$A$6:$B$12,2,0),"?"))</f>
        <v/>
      </c>
      <c r="N272" s="22" t="str">
        <f>IF(DATOS_FORMS!N272="","",IFERROR(VLOOKUP(TRIM(DATOS_FORMS!N272),ESCALAS!$A$6:$B$12,2,0),"?"))</f>
        <v/>
      </c>
      <c r="O272" s="22" t="str">
        <f>IF(DATOS_FORMS!O272="","",IFERROR(VLOOKUP(TRIM(DATOS_FORMS!O272),ESCALAS!$A$6:$B$12,2,0),"?"))</f>
        <v/>
      </c>
      <c r="P272" s="22" t="str">
        <f>IF(DATOS_FORMS!P272="","",IFERROR(VLOOKUP(TRIM(DATOS_FORMS!P272),ESCALAS!$A$6:$B$12,2,0),"?"))</f>
        <v/>
      </c>
      <c r="Q272" s="22" t="str">
        <f>IF(DATOS_FORMS!Q272="","",IFERROR(VLOOKUP(TRIM(DATOS_FORMS!Q272),ESCALAS!$A$6:$B$12,2,0),"?"))</f>
        <v/>
      </c>
      <c r="R272" s="22" t="str">
        <f>IF(DATOS_FORMS!R272="","",IFERROR(VLOOKUP(TRIM(DATOS_FORMS!R272),ESCALAS!$A$6:$B$12,2,0),"?"))</f>
        <v/>
      </c>
      <c r="S272" s="22" t="str">
        <f>IF(DATOS_FORMS!S272="","",IFERROR(VLOOKUP(TRIM(DATOS_FORMS!S272),ESCALAS!$A$6:$B$12,2,0),"?"))</f>
        <v/>
      </c>
      <c r="T272" s="22" t="str">
        <f>IF(DATOS_FORMS!T272="","",IFERROR(VLOOKUP(TRIM(DATOS_FORMS!T272),ESCALAS!$A$6:$B$12,2,0),"?"))</f>
        <v/>
      </c>
      <c r="U272" s="22" t="str">
        <f>IF(DATOS_FORMS!U272="","",IFERROR(VLOOKUP(TRIM(DATOS_FORMS!U272),ESCALAS!$A$17:$B$20,2,0),"?"))</f>
        <v/>
      </c>
      <c r="V272" s="22" t="str">
        <f>IF(DATOS_FORMS!V272="","",IFERROR(VLOOKUP(TRIM(DATOS_FORMS!V272),ESCALAS!$A$17:$B$20,2,0),"?"))</f>
        <v/>
      </c>
      <c r="W272" s="22" t="str">
        <f>IF(DATOS_FORMS!W272="","",IFERROR(VLOOKUP(TRIM(DATOS_FORMS!W272),ESCALAS!$A$17:$B$20,2,0),"?"))</f>
        <v/>
      </c>
      <c r="X272" s="22" t="str">
        <f>IF(DATOS_FORMS!X272="","",IFERROR(VLOOKUP(TRIM(DATOS_FORMS!X272),ESCALAS!$A$17:$B$20,2,0),"?"))</f>
        <v/>
      </c>
      <c r="Y272" s="22" t="str">
        <f>IF(DATOS_FORMS!Y272="","",IFERROR(VLOOKUP(TRIM(DATOS_FORMS!Y272),ESCALAS!$A$17:$B$20,2,0),"?"))</f>
        <v/>
      </c>
      <c r="Z272" s="22" t="str">
        <f>IF(DATOS_FORMS!Z272="","",IFERROR(VLOOKUP(TRIM(DATOS_FORMS!Z272),ESCALAS!$A$17:$B$20,2,0),"?"))</f>
        <v/>
      </c>
      <c r="AA272" s="22" t="str">
        <f>IF(DATOS_FORMS!AA272="","",IFERROR(VLOOKUP(TRIM(DATOS_FORMS!AA272),ESCALAS!$A$17:$B$20,2,0),"?"))</f>
        <v/>
      </c>
      <c r="AB272" s="22" t="str">
        <f>IF(DATOS_FORMS!AB272="","",IFERROR(VLOOKUP(TRIM(DATOS_FORMS!AB272),ESCALAS!$A$17:$B$20,2,0),"?"))</f>
        <v/>
      </c>
      <c r="AC272" s="22" t="str">
        <f>IF(DATOS_FORMS!AC272="","",IFERROR(VLOOKUP(TRIM(DATOS_FORMS!AC272),ESCALAS!$A$25:$B$30,2,0),"?"))</f>
        <v/>
      </c>
      <c r="AD272" s="22" t="str">
        <f>IF(DATOS_FORMS!AD272="","",IFERROR(VLOOKUP(TRIM(DATOS_FORMS!AD272),ESCALAS!$A$25:$B$30,2,0),"?"))</f>
        <v/>
      </c>
      <c r="AE272" s="22" t="str">
        <f>IF(DATOS_FORMS!AE272="","",IFERROR(VLOOKUP(TRIM(DATOS_FORMS!AE272),ESCALAS!$A$25:$B$30,2,0),"?"))</f>
        <v/>
      </c>
      <c r="AF272" s="22" t="str">
        <f>IF(DATOS_FORMS!AF272="","",IFERROR(VLOOKUP(TRIM(DATOS_FORMS!AF272),ESCALAS!$A$25:$B$30,2,0),"?"))</f>
        <v/>
      </c>
      <c r="AG272" s="22" t="str">
        <f>IF(DATOS_FORMS!AG272="","",IFERROR(VLOOKUP(TRIM(DATOS_FORMS!AG272),ESCALAS!$A$25:$B$30,2,0),"?"))</f>
        <v/>
      </c>
      <c r="AH272" s="22" t="str">
        <f>IF(DATOS_FORMS!AH272="","",IFERROR(VLOOKUP(TRIM(DATOS_FORMS!AH272),ESCALAS!$A$25:$B$30,2,0),"?"))</f>
        <v/>
      </c>
      <c r="AI272" s="22" t="str">
        <f>IF(DATOS_FORMS!AI272="","",IFERROR(VLOOKUP(TRIM(DATOS_FORMS!AI272),ESCALAS!$A$25:$B$30,2,0),"?"))</f>
        <v/>
      </c>
      <c r="AJ272" s="22" t="str">
        <f>IF(DATOS_FORMS!AJ272="","",IFERROR(VLOOKUP(TRIM(DATOS_FORMS!AJ272),ESCALAS!$A$25:$B$30,2,0),"?"))</f>
        <v/>
      </c>
      <c r="AK272" s="22" t="str">
        <f>IF(DATOS_FORMS!AK272="","",IFERROR(VLOOKUP(TRIM(DATOS_FORMS!AK272),ESCALAS!$A$25:$B$30,2,0),"?"))</f>
        <v/>
      </c>
      <c r="AL272" s="22" t="str">
        <f>IF(DATOS_FORMS!AL272="","",IFERROR(VLOOKUP(TRIM(DATOS_FORMS!AL272),ESCALAS!$A$25:$B$30,2,0),"?"))</f>
        <v/>
      </c>
      <c r="AM272" s="22" t="str">
        <f>IF(DATOS_FORMS!AM272="","",IFERROR(VLOOKUP(TRIM(DATOS_FORMS!AM272),ESCALAS!$A$35:$B$41,2,0),"?"))</f>
        <v/>
      </c>
      <c r="AN272" s="22" t="str">
        <f>IF(DATOS_FORMS!AN272="","",IFERROR(VLOOKUP(TRIM(DATOS_FORMS!AN272),ESCALAS!$A$35:$B$41,2,0),"?"))</f>
        <v/>
      </c>
      <c r="AO272" s="22" t="str">
        <f>IF(DATOS_FORMS!AO272="","",IFERROR(VLOOKUP(TRIM(DATOS_FORMS!AO272),ESCALAS!$A$35:$B$41,2,0),"?"))</f>
        <v/>
      </c>
      <c r="AP272" s="22" t="str">
        <f>IF(DATOS_FORMS!AP272="","",IFERROR(VLOOKUP(TRIM(DATOS_FORMS!AP272),ESCALAS!$A$35:$B$41,2,0),"?"))</f>
        <v/>
      </c>
      <c r="AQ272" s="22" t="str">
        <f>IF(DATOS_FORMS!AQ272="","",IFERROR(VLOOKUP(TRIM(DATOS_FORMS!AQ272),ESCALAS!$A$35:$B$41,2,0),"?"))</f>
        <v/>
      </c>
      <c r="AR272" s="22" t="str">
        <f>IF(DATOS_FORMS!AR272="","",IFERROR(VLOOKUP(TRIM(DATOS_FORMS!AR272),ESCALAS!$A$35:$B$41,2,0),"?"))</f>
        <v/>
      </c>
      <c r="AS272" s="22" t="str">
        <f>IF(DATOS_FORMS!AS272="","",IFERROR(VLOOKUP(TRIM(DATOS_FORMS!AS272),ESCALAS!$A$35:$B$41,2,0),"?"))</f>
        <v/>
      </c>
      <c r="AT272" s="22" t="str">
        <f>IF(DATOS_FORMS!AT272="","",IFERROR(VLOOKUP(TRIM(DATOS_FORMS!AT272),ESCALAS!$A$35:$B$41,2,0),"?"))</f>
        <v/>
      </c>
      <c r="AU272" s="22" t="str">
        <f>IF(DATOS_FORMS!AU272="","",IFERROR(VLOOKUP(TRIM(DATOS_FORMS!AU272),ESCALAS!$A$35:$B$41,2,0),"?"))</f>
        <v/>
      </c>
      <c r="AV272" s="22" t="str">
        <f>IF(DATOS_FORMS!AV272="","",IFERROR(VLOOKUP(TRIM(DATOS_FORMS!AV272),ESCALAS!$A$46:$B$49,2,0),"?"))</f>
        <v/>
      </c>
      <c r="AW272" s="22" t="str">
        <f>IF(DATOS_FORMS!AW272="","",IFERROR(VLOOKUP(TRIM(DATOS_FORMS!AW272),ESCALAS!$A$46:$B$49,2,0),"?"))</f>
        <v/>
      </c>
      <c r="AX272" s="22" t="str">
        <f>IF(DATOS_FORMS!AX272="","",IFERROR(VLOOKUP(TRIM(DATOS_FORMS!AX272),ESCALAS!$A$46:$B$49,2,0),"?"))</f>
        <v/>
      </c>
      <c r="AY272" s="22" t="str">
        <f>IF(DATOS_FORMS!AY272="","",IFERROR(VLOOKUP(TRIM(DATOS_FORMS!AY272),ESCALAS!$A$46:$B$49,2,0),"?"))</f>
        <v/>
      </c>
      <c r="AZ272" s="22" t="str">
        <f>IF(DATOS_FORMS!AZ272="","",IFERROR(VLOOKUP(TRIM(DATOS_FORMS!AZ272),ESCALAS!$A$46:$B$49,2,0),"?"))</f>
        <v/>
      </c>
      <c r="BA272" s="22" t="str">
        <f>IF(DATOS_FORMS!BA272="","",IFERROR(VLOOKUP(TRIM(DATOS_FORMS!BA272),ESCALAS!$A$46:$B$49,2,0),"?"))</f>
        <v/>
      </c>
      <c r="BB272" s="22" t="str">
        <f>IF(DATOS_FORMS!BB272="","",IFERROR(VLOOKUP(TRIM(DATOS_FORMS!BB272),ESCALAS!$A$46:$B$49,2,0),"?"))</f>
        <v/>
      </c>
      <c r="BC272" s="22" t="str">
        <f>IF(DATOS_FORMS!BC272="","",IFERROR(VLOOKUP(TRIM(DATOS_FORMS!BC272),ESCALAS!$A$46:$B$49,2,0),"?"))</f>
        <v/>
      </c>
      <c r="BD272" s="22" t="str">
        <f>IF(DATOS_FORMS!BD272="","",IFERROR(VLOOKUP(TRIM(DATOS_FORMS!BD272),ESCALAS!$A$46:$B$49,2,0),"?"))</f>
        <v/>
      </c>
      <c r="BE272" s="22" t="str">
        <f>IF(DATOS_FORMS!BE272="","",IFERROR(VLOOKUP(TRIM(DATOS_FORMS!BE272),ESCALAS!$A$46:$B$49,2,0),"?"))</f>
        <v/>
      </c>
      <c r="BF272" s="22" t="str">
        <f>IF(DATOS_FORMS!BF272="","",IFERROR(VLOOKUP(TRIM(DATOS_FORMS!BF272),ESCALAS!$A$46:$B$49,2,0),"?"))</f>
        <v/>
      </c>
      <c r="BG272" s="22" t="str">
        <f>IF(DATOS_FORMS!BG272="","",IFERROR(VLOOKUP(TRIM(DATOS_FORMS!BG272),ESCALAS!$A$46:$B$49,2,0),"?"))</f>
        <v/>
      </c>
      <c r="BH272" s="22" t="str">
        <f>IF(DATOS_FORMS!BH272="","",IFERROR(VLOOKUP(TRIM(DATOS_FORMS!BH272),ESCALAS!$A$46:$B$49,2,0),"?"))</f>
        <v/>
      </c>
      <c r="BI272" s="22" t="str">
        <f>IF(DATOS_FORMS!BI272="","",IFERROR(VLOOKUP(TRIM(DATOS_FORMS!BI272),ESCALAS!$A$46:$B$49,2,0),"?"))</f>
        <v/>
      </c>
      <c r="BJ272" s="22" t="str">
        <f>IF(DATOS_FORMS!BJ272="","",IFERROR(VLOOKUP(TRIM(DATOS_FORMS!BJ272),ESCALAS!$A$46:$B$49,2,0),"?"))</f>
        <v/>
      </c>
    </row>
    <row r="273" spans="1:62" x14ac:dyDescent="0.25">
      <c r="A273" s="22" t="str">
        <f>IF(DATOS_FORMS!B273="","",ROW()-1)</f>
        <v/>
      </c>
      <c r="B273" s="22" t="str">
        <f>IF(DATOS_FORMS!B273="","",IFERROR(VALUE(TRIM(DATOS_FORMS!B273)),IFERROR(VALUE(LEFT(TRIM(DATOS_FORMS!B273),FIND(" ",TRIM(DATOS_FORMS!B273)&amp;" ")-1)),"?")))</f>
        <v/>
      </c>
      <c r="C273" s="22" t="str">
        <f>IF(DATOS_FORMS!C273="","",IFERROR(VLOOKUP(TRIM(DATOS_FORMS!C273),ESCALAS!$A$54:$B$55,2,0),"?"))</f>
        <v/>
      </c>
      <c r="D273" s="22" t="str">
        <f>IF(DATOS_FORMS!D273="","",IFERROR(VLOOKUP(TRIM(DATOS_FORMS!D273),ESCALAS!$A$67:$B$68,2,0),"?"))</f>
        <v/>
      </c>
      <c r="E273" s="23" t="str">
        <f>IF(DATOS_FORMS!E273="","",DATOS_FORMS!E273)</f>
        <v/>
      </c>
      <c r="F273" s="23" t="str">
        <f>IF(DATOS_FORMS!F273="","",DATOS_FORMS!F273)</f>
        <v/>
      </c>
      <c r="G273" s="22" t="str">
        <f>IF(DATOS_FORMS!G273="","",IFERROR(VLOOKUP(TRIM(DATOS_FORMS!G273),ESCALAS!$A$60:$B$62,2,0),"?"))</f>
        <v/>
      </c>
      <c r="H273" s="23" t="str">
        <f>IF(DATOS_FORMS!H273="","",DATOS_FORMS!H273)</f>
        <v/>
      </c>
      <c r="I273" s="22" t="str">
        <f>IF(DATOS_FORMS!I273="","",IFERROR(VLOOKUP(TRIM(DATOS_FORMS!I273),ESCALAS!$A$60:$B$62,2,0),"?"))</f>
        <v/>
      </c>
      <c r="J273" s="22" t="str">
        <f>IF(DATOS_FORMS!J273="","",IFERROR(VLOOKUP(TRIM(DATOS_FORMS!J273),ESCALAS!$A$73:$B$86,2,0),7))</f>
        <v/>
      </c>
      <c r="K273" s="22" t="str">
        <f>IF(DATOS_FORMS!K273="","",IFERROR(VLOOKUP(TRIM(DATOS_FORMS!K273),ESCALAS!$A$6:$B$12,2,0),"?"))</f>
        <v/>
      </c>
      <c r="L273" s="22" t="str">
        <f>IF(DATOS_FORMS!L273="","",IFERROR(VLOOKUP(TRIM(DATOS_FORMS!L273),ESCALAS!$A$6:$B$12,2,0),"?"))</f>
        <v/>
      </c>
      <c r="M273" s="22" t="str">
        <f>IF(DATOS_FORMS!M273="","",IFERROR(VLOOKUP(TRIM(DATOS_FORMS!M273),ESCALAS!$A$6:$B$12,2,0),"?"))</f>
        <v/>
      </c>
      <c r="N273" s="22" t="str">
        <f>IF(DATOS_FORMS!N273="","",IFERROR(VLOOKUP(TRIM(DATOS_FORMS!N273),ESCALAS!$A$6:$B$12,2,0),"?"))</f>
        <v/>
      </c>
      <c r="O273" s="22" t="str">
        <f>IF(DATOS_FORMS!O273="","",IFERROR(VLOOKUP(TRIM(DATOS_FORMS!O273),ESCALAS!$A$6:$B$12,2,0),"?"))</f>
        <v/>
      </c>
      <c r="P273" s="22" t="str">
        <f>IF(DATOS_FORMS!P273="","",IFERROR(VLOOKUP(TRIM(DATOS_FORMS!P273),ESCALAS!$A$6:$B$12,2,0),"?"))</f>
        <v/>
      </c>
      <c r="Q273" s="22" t="str">
        <f>IF(DATOS_FORMS!Q273="","",IFERROR(VLOOKUP(TRIM(DATOS_FORMS!Q273),ESCALAS!$A$6:$B$12,2,0),"?"))</f>
        <v/>
      </c>
      <c r="R273" s="22" t="str">
        <f>IF(DATOS_FORMS!R273="","",IFERROR(VLOOKUP(TRIM(DATOS_FORMS!R273),ESCALAS!$A$6:$B$12,2,0),"?"))</f>
        <v/>
      </c>
      <c r="S273" s="22" t="str">
        <f>IF(DATOS_FORMS!S273="","",IFERROR(VLOOKUP(TRIM(DATOS_FORMS!S273),ESCALAS!$A$6:$B$12,2,0),"?"))</f>
        <v/>
      </c>
      <c r="T273" s="22" t="str">
        <f>IF(DATOS_FORMS!T273="","",IFERROR(VLOOKUP(TRIM(DATOS_FORMS!T273),ESCALAS!$A$6:$B$12,2,0),"?"))</f>
        <v/>
      </c>
      <c r="U273" s="22" t="str">
        <f>IF(DATOS_FORMS!U273="","",IFERROR(VLOOKUP(TRIM(DATOS_FORMS!U273),ESCALAS!$A$17:$B$20,2,0),"?"))</f>
        <v/>
      </c>
      <c r="V273" s="22" t="str">
        <f>IF(DATOS_FORMS!V273="","",IFERROR(VLOOKUP(TRIM(DATOS_FORMS!V273),ESCALAS!$A$17:$B$20,2,0),"?"))</f>
        <v/>
      </c>
      <c r="W273" s="22" t="str">
        <f>IF(DATOS_FORMS!W273="","",IFERROR(VLOOKUP(TRIM(DATOS_FORMS!W273),ESCALAS!$A$17:$B$20,2,0),"?"))</f>
        <v/>
      </c>
      <c r="X273" s="22" t="str">
        <f>IF(DATOS_FORMS!X273="","",IFERROR(VLOOKUP(TRIM(DATOS_FORMS!X273),ESCALAS!$A$17:$B$20,2,0),"?"))</f>
        <v/>
      </c>
      <c r="Y273" s="22" t="str">
        <f>IF(DATOS_FORMS!Y273="","",IFERROR(VLOOKUP(TRIM(DATOS_FORMS!Y273),ESCALAS!$A$17:$B$20,2,0),"?"))</f>
        <v/>
      </c>
      <c r="Z273" s="22" t="str">
        <f>IF(DATOS_FORMS!Z273="","",IFERROR(VLOOKUP(TRIM(DATOS_FORMS!Z273),ESCALAS!$A$17:$B$20,2,0),"?"))</f>
        <v/>
      </c>
      <c r="AA273" s="22" t="str">
        <f>IF(DATOS_FORMS!AA273="","",IFERROR(VLOOKUP(TRIM(DATOS_FORMS!AA273),ESCALAS!$A$17:$B$20,2,0),"?"))</f>
        <v/>
      </c>
      <c r="AB273" s="22" t="str">
        <f>IF(DATOS_FORMS!AB273="","",IFERROR(VLOOKUP(TRIM(DATOS_FORMS!AB273),ESCALAS!$A$17:$B$20,2,0),"?"))</f>
        <v/>
      </c>
      <c r="AC273" s="22" t="str">
        <f>IF(DATOS_FORMS!AC273="","",IFERROR(VLOOKUP(TRIM(DATOS_FORMS!AC273),ESCALAS!$A$25:$B$30,2,0),"?"))</f>
        <v/>
      </c>
      <c r="AD273" s="22" t="str">
        <f>IF(DATOS_FORMS!AD273="","",IFERROR(VLOOKUP(TRIM(DATOS_FORMS!AD273),ESCALAS!$A$25:$B$30,2,0),"?"))</f>
        <v/>
      </c>
      <c r="AE273" s="22" t="str">
        <f>IF(DATOS_FORMS!AE273="","",IFERROR(VLOOKUP(TRIM(DATOS_FORMS!AE273),ESCALAS!$A$25:$B$30,2,0),"?"))</f>
        <v/>
      </c>
      <c r="AF273" s="22" t="str">
        <f>IF(DATOS_FORMS!AF273="","",IFERROR(VLOOKUP(TRIM(DATOS_FORMS!AF273),ESCALAS!$A$25:$B$30,2,0),"?"))</f>
        <v/>
      </c>
      <c r="AG273" s="22" t="str">
        <f>IF(DATOS_FORMS!AG273="","",IFERROR(VLOOKUP(TRIM(DATOS_FORMS!AG273),ESCALAS!$A$25:$B$30,2,0),"?"))</f>
        <v/>
      </c>
      <c r="AH273" s="22" t="str">
        <f>IF(DATOS_FORMS!AH273="","",IFERROR(VLOOKUP(TRIM(DATOS_FORMS!AH273),ESCALAS!$A$25:$B$30,2,0),"?"))</f>
        <v/>
      </c>
      <c r="AI273" s="22" t="str">
        <f>IF(DATOS_FORMS!AI273="","",IFERROR(VLOOKUP(TRIM(DATOS_FORMS!AI273),ESCALAS!$A$25:$B$30,2,0),"?"))</f>
        <v/>
      </c>
      <c r="AJ273" s="22" t="str">
        <f>IF(DATOS_FORMS!AJ273="","",IFERROR(VLOOKUP(TRIM(DATOS_FORMS!AJ273),ESCALAS!$A$25:$B$30,2,0),"?"))</f>
        <v/>
      </c>
      <c r="AK273" s="22" t="str">
        <f>IF(DATOS_FORMS!AK273="","",IFERROR(VLOOKUP(TRIM(DATOS_FORMS!AK273),ESCALAS!$A$25:$B$30,2,0),"?"))</f>
        <v/>
      </c>
      <c r="AL273" s="22" t="str">
        <f>IF(DATOS_FORMS!AL273="","",IFERROR(VLOOKUP(TRIM(DATOS_FORMS!AL273),ESCALAS!$A$25:$B$30,2,0),"?"))</f>
        <v/>
      </c>
      <c r="AM273" s="22" t="str">
        <f>IF(DATOS_FORMS!AM273="","",IFERROR(VLOOKUP(TRIM(DATOS_FORMS!AM273),ESCALAS!$A$35:$B$41,2,0),"?"))</f>
        <v/>
      </c>
      <c r="AN273" s="22" t="str">
        <f>IF(DATOS_FORMS!AN273="","",IFERROR(VLOOKUP(TRIM(DATOS_FORMS!AN273),ESCALAS!$A$35:$B$41,2,0),"?"))</f>
        <v/>
      </c>
      <c r="AO273" s="22" t="str">
        <f>IF(DATOS_FORMS!AO273="","",IFERROR(VLOOKUP(TRIM(DATOS_FORMS!AO273),ESCALAS!$A$35:$B$41,2,0),"?"))</f>
        <v/>
      </c>
      <c r="AP273" s="22" t="str">
        <f>IF(DATOS_FORMS!AP273="","",IFERROR(VLOOKUP(TRIM(DATOS_FORMS!AP273),ESCALAS!$A$35:$B$41,2,0),"?"))</f>
        <v/>
      </c>
      <c r="AQ273" s="22" t="str">
        <f>IF(DATOS_FORMS!AQ273="","",IFERROR(VLOOKUP(TRIM(DATOS_FORMS!AQ273),ESCALAS!$A$35:$B$41,2,0),"?"))</f>
        <v/>
      </c>
      <c r="AR273" s="22" t="str">
        <f>IF(DATOS_FORMS!AR273="","",IFERROR(VLOOKUP(TRIM(DATOS_FORMS!AR273),ESCALAS!$A$35:$B$41,2,0),"?"))</f>
        <v/>
      </c>
      <c r="AS273" s="22" t="str">
        <f>IF(DATOS_FORMS!AS273="","",IFERROR(VLOOKUP(TRIM(DATOS_FORMS!AS273),ESCALAS!$A$35:$B$41,2,0),"?"))</f>
        <v/>
      </c>
      <c r="AT273" s="22" t="str">
        <f>IF(DATOS_FORMS!AT273="","",IFERROR(VLOOKUP(TRIM(DATOS_FORMS!AT273),ESCALAS!$A$35:$B$41,2,0),"?"))</f>
        <v/>
      </c>
      <c r="AU273" s="22" t="str">
        <f>IF(DATOS_FORMS!AU273="","",IFERROR(VLOOKUP(TRIM(DATOS_FORMS!AU273),ESCALAS!$A$35:$B$41,2,0),"?"))</f>
        <v/>
      </c>
      <c r="AV273" s="22" t="str">
        <f>IF(DATOS_FORMS!AV273="","",IFERROR(VLOOKUP(TRIM(DATOS_FORMS!AV273),ESCALAS!$A$46:$B$49,2,0),"?"))</f>
        <v/>
      </c>
      <c r="AW273" s="22" t="str">
        <f>IF(DATOS_FORMS!AW273="","",IFERROR(VLOOKUP(TRIM(DATOS_FORMS!AW273),ESCALAS!$A$46:$B$49,2,0),"?"))</f>
        <v/>
      </c>
      <c r="AX273" s="22" t="str">
        <f>IF(DATOS_FORMS!AX273="","",IFERROR(VLOOKUP(TRIM(DATOS_FORMS!AX273),ESCALAS!$A$46:$B$49,2,0),"?"))</f>
        <v/>
      </c>
      <c r="AY273" s="22" t="str">
        <f>IF(DATOS_FORMS!AY273="","",IFERROR(VLOOKUP(TRIM(DATOS_FORMS!AY273),ESCALAS!$A$46:$B$49,2,0),"?"))</f>
        <v/>
      </c>
      <c r="AZ273" s="22" t="str">
        <f>IF(DATOS_FORMS!AZ273="","",IFERROR(VLOOKUP(TRIM(DATOS_FORMS!AZ273),ESCALAS!$A$46:$B$49,2,0),"?"))</f>
        <v/>
      </c>
      <c r="BA273" s="22" t="str">
        <f>IF(DATOS_FORMS!BA273="","",IFERROR(VLOOKUP(TRIM(DATOS_FORMS!BA273),ESCALAS!$A$46:$B$49,2,0),"?"))</f>
        <v/>
      </c>
      <c r="BB273" s="22" t="str">
        <f>IF(DATOS_FORMS!BB273="","",IFERROR(VLOOKUP(TRIM(DATOS_FORMS!BB273),ESCALAS!$A$46:$B$49,2,0),"?"))</f>
        <v/>
      </c>
      <c r="BC273" s="22" t="str">
        <f>IF(DATOS_FORMS!BC273="","",IFERROR(VLOOKUP(TRIM(DATOS_FORMS!BC273),ESCALAS!$A$46:$B$49,2,0),"?"))</f>
        <v/>
      </c>
      <c r="BD273" s="22" t="str">
        <f>IF(DATOS_FORMS!BD273="","",IFERROR(VLOOKUP(TRIM(DATOS_FORMS!BD273),ESCALAS!$A$46:$B$49,2,0),"?"))</f>
        <v/>
      </c>
      <c r="BE273" s="22" t="str">
        <f>IF(DATOS_FORMS!BE273="","",IFERROR(VLOOKUP(TRIM(DATOS_FORMS!BE273),ESCALAS!$A$46:$B$49,2,0),"?"))</f>
        <v/>
      </c>
      <c r="BF273" s="22" t="str">
        <f>IF(DATOS_FORMS!BF273="","",IFERROR(VLOOKUP(TRIM(DATOS_FORMS!BF273),ESCALAS!$A$46:$B$49,2,0),"?"))</f>
        <v/>
      </c>
      <c r="BG273" s="22" t="str">
        <f>IF(DATOS_FORMS!BG273="","",IFERROR(VLOOKUP(TRIM(DATOS_FORMS!BG273),ESCALAS!$A$46:$B$49,2,0),"?"))</f>
        <v/>
      </c>
      <c r="BH273" s="22" t="str">
        <f>IF(DATOS_FORMS!BH273="","",IFERROR(VLOOKUP(TRIM(DATOS_FORMS!BH273),ESCALAS!$A$46:$B$49,2,0),"?"))</f>
        <v/>
      </c>
      <c r="BI273" s="22" t="str">
        <f>IF(DATOS_FORMS!BI273="","",IFERROR(VLOOKUP(TRIM(DATOS_FORMS!BI273),ESCALAS!$A$46:$B$49,2,0),"?"))</f>
        <v/>
      </c>
      <c r="BJ273" s="22" t="str">
        <f>IF(DATOS_FORMS!BJ273="","",IFERROR(VLOOKUP(TRIM(DATOS_FORMS!BJ273),ESCALAS!$A$46:$B$49,2,0),"?"))</f>
        <v/>
      </c>
    </row>
    <row r="274" spans="1:62" x14ac:dyDescent="0.25">
      <c r="A274" s="22" t="str">
        <f>IF(DATOS_FORMS!B274="","",ROW()-1)</f>
        <v/>
      </c>
      <c r="B274" s="22" t="str">
        <f>IF(DATOS_FORMS!B274="","",IFERROR(VALUE(TRIM(DATOS_FORMS!B274)),IFERROR(VALUE(LEFT(TRIM(DATOS_FORMS!B274),FIND(" ",TRIM(DATOS_FORMS!B274)&amp;" ")-1)),"?")))</f>
        <v/>
      </c>
      <c r="C274" s="22" t="str">
        <f>IF(DATOS_FORMS!C274="","",IFERROR(VLOOKUP(TRIM(DATOS_FORMS!C274),ESCALAS!$A$54:$B$55,2,0),"?"))</f>
        <v/>
      </c>
      <c r="D274" s="22" t="str">
        <f>IF(DATOS_FORMS!D274="","",IFERROR(VLOOKUP(TRIM(DATOS_FORMS!D274),ESCALAS!$A$67:$B$68,2,0),"?"))</f>
        <v/>
      </c>
      <c r="E274" s="23" t="str">
        <f>IF(DATOS_FORMS!E274="","",DATOS_FORMS!E274)</f>
        <v/>
      </c>
      <c r="F274" s="23" t="str">
        <f>IF(DATOS_FORMS!F274="","",DATOS_FORMS!F274)</f>
        <v/>
      </c>
      <c r="G274" s="22" t="str">
        <f>IF(DATOS_FORMS!G274="","",IFERROR(VLOOKUP(TRIM(DATOS_FORMS!G274),ESCALAS!$A$60:$B$62,2,0),"?"))</f>
        <v/>
      </c>
      <c r="H274" s="23" t="str">
        <f>IF(DATOS_FORMS!H274="","",DATOS_FORMS!H274)</f>
        <v/>
      </c>
      <c r="I274" s="22" t="str">
        <f>IF(DATOS_FORMS!I274="","",IFERROR(VLOOKUP(TRIM(DATOS_FORMS!I274),ESCALAS!$A$60:$B$62,2,0),"?"))</f>
        <v/>
      </c>
      <c r="J274" s="22" t="str">
        <f>IF(DATOS_FORMS!J274="","",IFERROR(VLOOKUP(TRIM(DATOS_FORMS!J274),ESCALAS!$A$73:$B$86,2,0),7))</f>
        <v/>
      </c>
      <c r="K274" s="22" t="str">
        <f>IF(DATOS_FORMS!K274="","",IFERROR(VLOOKUP(TRIM(DATOS_FORMS!K274),ESCALAS!$A$6:$B$12,2,0),"?"))</f>
        <v/>
      </c>
      <c r="L274" s="22" t="str">
        <f>IF(DATOS_FORMS!L274="","",IFERROR(VLOOKUP(TRIM(DATOS_FORMS!L274),ESCALAS!$A$6:$B$12,2,0),"?"))</f>
        <v/>
      </c>
      <c r="M274" s="22" t="str">
        <f>IF(DATOS_FORMS!M274="","",IFERROR(VLOOKUP(TRIM(DATOS_FORMS!M274),ESCALAS!$A$6:$B$12,2,0),"?"))</f>
        <v/>
      </c>
      <c r="N274" s="22" t="str">
        <f>IF(DATOS_FORMS!N274="","",IFERROR(VLOOKUP(TRIM(DATOS_FORMS!N274),ESCALAS!$A$6:$B$12,2,0),"?"))</f>
        <v/>
      </c>
      <c r="O274" s="22" t="str">
        <f>IF(DATOS_FORMS!O274="","",IFERROR(VLOOKUP(TRIM(DATOS_FORMS!O274),ESCALAS!$A$6:$B$12,2,0),"?"))</f>
        <v/>
      </c>
      <c r="P274" s="22" t="str">
        <f>IF(DATOS_FORMS!P274="","",IFERROR(VLOOKUP(TRIM(DATOS_FORMS!P274),ESCALAS!$A$6:$B$12,2,0),"?"))</f>
        <v/>
      </c>
      <c r="Q274" s="22" t="str">
        <f>IF(DATOS_FORMS!Q274="","",IFERROR(VLOOKUP(TRIM(DATOS_FORMS!Q274),ESCALAS!$A$6:$B$12,2,0),"?"))</f>
        <v/>
      </c>
      <c r="R274" s="22" t="str">
        <f>IF(DATOS_FORMS!R274="","",IFERROR(VLOOKUP(TRIM(DATOS_FORMS!R274),ESCALAS!$A$6:$B$12,2,0),"?"))</f>
        <v/>
      </c>
      <c r="S274" s="22" t="str">
        <f>IF(DATOS_FORMS!S274="","",IFERROR(VLOOKUP(TRIM(DATOS_FORMS!S274),ESCALAS!$A$6:$B$12,2,0),"?"))</f>
        <v/>
      </c>
      <c r="T274" s="22" t="str">
        <f>IF(DATOS_FORMS!T274="","",IFERROR(VLOOKUP(TRIM(DATOS_FORMS!T274),ESCALAS!$A$6:$B$12,2,0),"?"))</f>
        <v/>
      </c>
      <c r="U274" s="22" t="str">
        <f>IF(DATOS_FORMS!U274="","",IFERROR(VLOOKUP(TRIM(DATOS_FORMS!U274),ESCALAS!$A$17:$B$20,2,0),"?"))</f>
        <v/>
      </c>
      <c r="V274" s="22" t="str">
        <f>IF(DATOS_FORMS!V274="","",IFERROR(VLOOKUP(TRIM(DATOS_FORMS!V274),ESCALAS!$A$17:$B$20,2,0),"?"))</f>
        <v/>
      </c>
      <c r="W274" s="22" t="str">
        <f>IF(DATOS_FORMS!W274="","",IFERROR(VLOOKUP(TRIM(DATOS_FORMS!W274),ESCALAS!$A$17:$B$20,2,0),"?"))</f>
        <v/>
      </c>
      <c r="X274" s="22" t="str">
        <f>IF(DATOS_FORMS!X274="","",IFERROR(VLOOKUP(TRIM(DATOS_FORMS!X274),ESCALAS!$A$17:$B$20,2,0),"?"))</f>
        <v/>
      </c>
      <c r="Y274" s="22" t="str">
        <f>IF(DATOS_FORMS!Y274="","",IFERROR(VLOOKUP(TRIM(DATOS_FORMS!Y274),ESCALAS!$A$17:$B$20,2,0),"?"))</f>
        <v/>
      </c>
      <c r="Z274" s="22" t="str">
        <f>IF(DATOS_FORMS!Z274="","",IFERROR(VLOOKUP(TRIM(DATOS_FORMS!Z274),ESCALAS!$A$17:$B$20,2,0),"?"))</f>
        <v/>
      </c>
      <c r="AA274" s="22" t="str">
        <f>IF(DATOS_FORMS!AA274="","",IFERROR(VLOOKUP(TRIM(DATOS_FORMS!AA274),ESCALAS!$A$17:$B$20,2,0),"?"))</f>
        <v/>
      </c>
      <c r="AB274" s="22" t="str">
        <f>IF(DATOS_FORMS!AB274="","",IFERROR(VLOOKUP(TRIM(DATOS_FORMS!AB274),ESCALAS!$A$17:$B$20,2,0),"?"))</f>
        <v/>
      </c>
      <c r="AC274" s="22" t="str">
        <f>IF(DATOS_FORMS!AC274="","",IFERROR(VLOOKUP(TRIM(DATOS_FORMS!AC274),ESCALAS!$A$25:$B$30,2,0),"?"))</f>
        <v/>
      </c>
      <c r="AD274" s="22" t="str">
        <f>IF(DATOS_FORMS!AD274="","",IFERROR(VLOOKUP(TRIM(DATOS_FORMS!AD274),ESCALAS!$A$25:$B$30,2,0),"?"))</f>
        <v/>
      </c>
      <c r="AE274" s="22" t="str">
        <f>IF(DATOS_FORMS!AE274="","",IFERROR(VLOOKUP(TRIM(DATOS_FORMS!AE274),ESCALAS!$A$25:$B$30,2,0),"?"))</f>
        <v/>
      </c>
      <c r="AF274" s="22" t="str">
        <f>IF(DATOS_FORMS!AF274="","",IFERROR(VLOOKUP(TRIM(DATOS_FORMS!AF274),ESCALAS!$A$25:$B$30,2,0),"?"))</f>
        <v/>
      </c>
      <c r="AG274" s="22" t="str">
        <f>IF(DATOS_FORMS!AG274="","",IFERROR(VLOOKUP(TRIM(DATOS_FORMS!AG274),ESCALAS!$A$25:$B$30,2,0),"?"))</f>
        <v/>
      </c>
      <c r="AH274" s="22" t="str">
        <f>IF(DATOS_FORMS!AH274="","",IFERROR(VLOOKUP(TRIM(DATOS_FORMS!AH274),ESCALAS!$A$25:$B$30,2,0),"?"))</f>
        <v/>
      </c>
      <c r="AI274" s="22" t="str">
        <f>IF(DATOS_FORMS!AI274="","",IFERROR(VLOOKUP(TRIM(DATOS_FORMS!AI274),ESCALAS!$A$25:$B$30,2,0),"?"))</f>
        <v/>
      </c>
      <c r="AJ274" s="22" t="str">
        <f>IF(DATOS_FORMS!AJ274="","",IFERROR(VLOOKUP(TRIM(DATOS_FORMS!AJ274),ESCALAS!$A$25:$B$30,2,0),"?"))</f>
        <v/>
      </c>
      <c r="AK274" s="22" t="str">
        <f>IF(DATOS_FORMS!AK274="","",IFERROR(VLOOKUP(TRIM(DATOS_FORMS!AK274),ESCALAS!$A$25:$B$30,2,0),"?"))</f>
        <v/>
      </c>
      <c r="AL274" s="22" t="str">
        <f>IF(DATOS_FORMS!AL274="","",IFERROR(VLOOKUP(TRIM(DATOS_FORMS!AL274),ESCALAS!$A$25:$B$30,2,0),"?"))</f>
        <v/>
      </c>
      <c r="AM274" s="22" t="str">
        <f>IF(DATOS_FORMS!AM274="","",IFERROR(VLOOKUP(TRIM(DATOS_FORMS!AM274),ESCALAS!$A$35:$B$41,2,0),"?"))</f>
        <v/>
      </c>
      <c r="AN274" s="22" t="str">
        <f>IF(DATOS_FORMS!AN274="","",IFERROR(VLOOKUP(TRIM(DATOS_FORMS!AN274),ESCALAS!$A$35:$B$41,2,0),"?"))</f>
        <v/>
      </c>
      <c r="AO274" s="22" t="str">
        <f>IF(DATOS_FORMS!AO274="","",IFERROR(VLOOKUP(TRIM(DATOS_FORMS!AO274),ESCALAS!$A$35:$B$41,2,0),"?"))</f>
        <v/>
      </c>
      <c r="AP274" s="22" t="str">
        <f>IF(DATOS_FORMS!AP274="","",IFERROR(VLOOKUP(TRIM(DATOS_FORMS!AP274),ESCALAS!$A$35:$B$41,2,0),"?"))</f>
        <v/>
      </c>
      <c r="AQ274" s="22" t="str">
        <f>IF(DATOS_FORMS!AQ274="","",IFERROR(VLOOKUP(TRIM(DATOS_FORMS!AQ274),ESCALAS!$A$35:$B$41,2,0),"?"))</f>
        <v/>
      </c>
      <c r="AR274" s="22" t="str">
        <f>IF(DATOS_FORMS!AR274="","",IFERROR(VLOOKUP(TRIM(DATOS_FORMS!AR274),ESCALAS!$A$35:$B$41,2,0),"?"))</f>
        <v/>
      </c>
      <c r="AS274" s="22" t="str">
        <f>IF(DATOS_FORMS!AS274="","",IFERROR(VLOOKUP(TRIM(DATOS_FORMS!AS274),ESCALAS!$A$35:$B$41,2,0),"?"))</f>
        <v/>
      </c>
      <c r="AT274" s="22" t="str">
        <f>IF(DATOS_FORMS!AT274="","",IFERROR(VLOOKUP(TRIM(DATOS_FORMS!AT274),ESCALAS!$A$35:$B$41,2,0),"?"))</f>
        <v/>
      </c>
      <c r="AU274" s="22" t="str">
        <f>IF(DATOS_FORMS!AU274="","",IFERROR(VLOOKUP(TRIM(DATOS_FORMS!AU274),ESCALAS!$A$35:$B$41,2,0),"?"))</f>
        <v/>
      </c>
      <c r="AV274" s="22" t="str">
        <f>IF(DATOS_FORMS!AV274="","",IFERROR(VLOOKUP(TRIM(DATOS_FORMS!AV274),ESCALAS!$A$46:$B$49,2,0),"?"))</f>
        <v/>
      </c>
      <c r="AW274" s="22" t="str">
        <f>IF(DATOS_FORMS!AW274="","",IFERROR(VLOOKUP(TRIM(DATOS_FORMS!AW274),ESCALAS!$A$46:$B$49,2,0),"?"))</f>
        <v/>
      </c>
      <c r="AX274" s="22" t="str">
        <f>IF(DATOS_FORMS!AX274="","",IFERROR(VLOOKUP(TRIM(DATOS_FORMS!AX274),ESCALAS!$A$46:$B$49,2,0),"?"))</f>
        <v/>
      </c>
      <c r="AY274" s="22" t="str">
        <f>IF(DATOS_FORMS!AY274="","",IFERROR(VLOOKUP(TRIM(DATOS_FORMS!AY274),ESCALAS!$A$46:$B$49,2,0),"?"))</f>
        <v/>
      </c>
      <c r="AZ274" s="22" t="str">
        <f>IF(DATOS_FORMS!AZ274="","",IFERROR(VLOOKUP(TRIM(DATOS_FORMS!AZ274),ESCALAS!$A$46:$B$49,2,0),"?"))</f>
        <v/>
      </c>
      <c r="BA274" s="22" t="str">
        <f>IF(DATOS_FORMS!BA274="","",IFERROR(VLOOKUP(TRIM(DATOS_FORMS!BA274),ESCALAS!$A$46:$B$49,2,0),"?"))</f>
        <v/>
      </c>
      <c r="BB274" s="22" t="str">
        <f>IF(DATOS_FORMS!BB274="","",IFERROR(VLOOKUP(TRIM(DATOS_FORMS!BB274),ESCALAS!$A$46:$B$49,2,0),"?"))</f>
        <v/>
      </c>
      <c r="BC274" s="22" t="str">
        <f>IF(DATOS_FORMS!BC274="","",IFERROR(VLOOKUP(TRIM(DATOS_FORMS!BC274),ESCALAS!$A$46:$B$49,2,0),"?"))</f>
        <v/>
      </c>
      <c r="BD274" s="22" t="str">
        <f>IF(DATOS_FORMS!BD274="","",IFERROR(VLOOKUP(TRIM(DATOS_FORMS!BD274),ESCALAS!$A$46:$B$49,2,0),"?"))</f>
        <v/>
      </c>
      <c r="BE274" s="22" t="str">
        <f>IF(DATOS_FORMS!BE274="","",IFERROR(VLOOKUP(TRIM(DATOS_FORMS!BE274),ESCALAS!$A$46:$B$49,2,0),"?"))</f>
        <v/>
      </c>
      <c r="BF274" s="22" t="str">
        <f>IF(DATOS_FORMS!BF274="","",IFERROR(VLOOKUP(TRIM(DATOS_FORMS!BF274),ESCALAS!$A$46:$B$49,2,0),"?"))</f>
        <v/>
      </c>
      <c r="BG274" s="22" t="str">
        <f>IF(DATOS_FORMS!BG274="","",IFERROR(VLOOKUP(TRIM(DATOS_FORMS!BG274),ESCALAS!$A$46:$B$49,2,0),"?"))</f>
        <v/>
      </c>
      <c r="BH274" s="22" t="str">
        <f>IF(DATOS_FORMS!BH274="","",IFERROR(VLOOKUP(TRIM(DATOS_FORMS!BH274),ESCALAS!$A$46:$B$49,2,0),"?"))</f>
        <v/>
      </c>
      <c r="BI274" s="22" t="str">
        <f>IF(DATOS_FORMS!BI274="","",IFERROR(VLOOKUP(TRIM(DATOS_FORMS!BI274),ESCALAS!$A$46:$B$49,2,0),"?"))</f>
        <v/>
      </c>
      <c r="BJ274" s="22" t="str">
        <f>IF(DATOS_FORMS!BJ274="","",IFERROR(VLOOKUP(TRIM(DATOS_FORMS!BJ274),ESCALAS!$A$46:$B$49,2,0),"?"))</f>
        <v/>
      </c>
    </row>
    <row r="275" spans="1:62" x14ac:dyDescent="0.25">
      <c r="A275" s="22" t="str">
        <f>IF(DATOS_FORMS!B275="","",ROW()-1)</f>
        <v/>
      </c>
      <c r="B275" s="22" t="str">
        <f>IF(DATOS_FORMS!B275="","",IFERROR(VALUE(TRIM(DATOS_FORMS!B275)),IFERROR(VALUE(LEFT(TRIM(DATOS_FORMS!B275),FIND(" ",TRIM(DATOS_FORMS!B275)&amp;" ")-1)),"?")))</f>
        <v/>
      </c>
      <c r="C275" s="22" t="str">
        <f>IF(DATOS_FORMS!C275="","",IFERROR(VLOOKUP(TRIM(DATOS_FORMS!C275),ESCALAS!$A$54:$B$55,2,0),"?"))</f>
        <v/>
      </c>
      <c r="D275" s="22" t="str">
        <f>IF(DATOS_FORMS!D275="","",IFERROR(VLOOKUP(TRIM(DATOS_FORMS!D275),ESCALAS!$A$67:$B$68,2,0),"?"))</f>
        <v/>
      </c>
      <c r="E275" s="23" t="str">
        <f>IF(DATOS_FORMS!E275="","",DATOS_FORMS!E275)</f>
        <v/>
      </c>
      <c r="F275" s="23" t="str">
        <f>IF(DATOS_FORMS!F275="","",DATOS_FORMS!F275)</f>
        <v/>
      </c>
      <c r="G275" s="22" t="str">
        <f>IF(DATOS_FORMS!G275="","",IFERROR(VLOOKUP(TRIM(DATOS_FORMS!G275),ESCALAS!$A$60:$B$62,2,0),"?"))</f>
        <v/>
      </c>
      <c r="H275" s="23" t="str">
        <f>IF(DATOS_FORMS!H275="","",DATOS_FORMS!H275)</f>
        <v/>
      </c>
      <c r="I275" s="22" t="str">
        <f>IF(DATOS_FORMS!I275="","",IFERROR(VLOOKUP(TRIM(DATOS_FORMS!I275),ESCALAS!$A$60:$B$62,2,0),"?"))</f>
        <v/>
      </c>
      <c r="J275" s="22" t="str">
        <f>IF(DATOS_FORMS!J275="","",IFERROR(VLOOKUP(TRIM(DATOS_FORMS!J275),ESCALAS!$A$73:$B$86,2,0),7))</f>
        <v/>
      </c>
      <c r="K275" s="22" t="str">
        <f>IF(DATOS_FORMS!K275="","",IFERROR(VLOOKUP(TRIM(DATOS_FORMS!K275),ESCALAS!$A$6:$B$12,2,0),"?"))</f>
        <v/>
      </c>
      <c r="L275" s="22" t="str">
        <f>IF(DATOS_FORMS!L275="","",IFERROR(VLOOKUP(TRIM(DATOS_FORMS!L275),ESCALAS!$A$6:$B$12,2,0),"?"))</f>
        <v/>
      </c>
      <c r="M275" s="22" t="str">
        <f>IF(DATOS_FORMS!M275="","",IFERROR(VLOOKUP(TRIM(DATOS_FORMS!M275),ESCALAS!$A$6:$B$12,2,0),"?"))</f>
        <v/>
      </c>
      <c r="N275" s="22" t="str">
        <f>IF(DATOS_FORMS!N275="","",IFERROR(VLOOKUP(TRIM(DATOS_FORMS!N275),ESCALAS!$A$6:$B$12,2,0),"?"))</f>
        <v/>
      </c>
      <c r="O275" s="22" t="str">
        <f>IF(DATOS_FORMS!O275="","",IFERROR(VLOOKUP(TRIM(DATOS_FORMS!O275),ESCALAS!$A$6:$B$12,2,0),"?"))</f>
        <v/>
      </c>
      <c r="P275" s="22" t="str">
        <f>IF(DATOS_FORMS!P275="","",IFERROR(VLOOKUP(TRIM(DATOS_FORMS!P275),ESCALAS!$A$6:$B$12,2,0),"?"))</f>
        <v/>
      </c>
      <c r="Q275" s="22" t="str">
        <f>IF(DATOS_FORMS!Q275="","",IFERROR(VLOOKUP(TRIM(DATOS_FORMS!Q275),ESCALAS!$A$6:$B$12,2,0),"?"))</f>
        <v/>
      </c>
      <c r="R275" s="22" t="str">
        <f>IF(DATOS_FORMS!R275="","",IFERROR(VLOOKUP(TRIM(DATOS_FORMS!R275),ESCALAS!$A$6:$B$12,2,0),"?"))</f>
        <v/>
      </c>
      <c r="S275" s="22" t="str">
        <f>IF(DATOS_FORMS!S275="","",IFERROR(VLOOKUP(TRIM(DATOS_FORMS!S275),ESCALAS!$A$6:$B$12,2,0),"?"))</f>
        <v/>
      </c>
      <c r="T275" s="22" t="str">
        <f>IF(DATOS_FORMS!T275="","",IFERROR(VLOOKUP(TRIM(DATOS_FORMS!T275),ESCALAS!$A$6:$B$12,2,0),"?"))</f>
        <v/>
      </c>
      <c r="U275" s="22" t="str">
        <f>IF(DATOS_FORMS!U275="","",IFERROR(VLOOKUP(TRIM(DATOS_FORMS!U275),ESCALAS!$A$17:$B$20,2,0),"?"))</f>
        <v/>
      </c>
      <c r="V275" s="22" t="str">
        <f>IF(DATOS_FORMS!V275="","",IFERROR(VLOOKUP(TRIM(DATOS_FORMS!V275),ESCALAS!$A$17:$B$20,2,0),"?"))</f>
        <v/>
      </c>
      <c r="W275" s="22" t="str">
        <f>IF(DATOS_FORMS!W275="","",IFERROR(VLOOKUP(TRIM(DATOS_FORMS!W275),ESCALAS!$A$17:$B$20,2,0),"?"))</f>
        <v/>
      </c>
      <c r="X275" s="22" t="str">
        <f>IF(DATOS_FORMS!X275="","",IFERROR(VLOOKUP(TRIM(DATOS_FORMS!X275),ESCALAS!$A$17:$B$20,2,0),"?"))</f>
        <v/>
      </c>
      <c r="Y275" s="22" t="str">
        <f>IF(DATOS_FORMS!Y275="","",IFERROR(VLOOKUP(TRIM(DATOS_FORMS!Y275),ESCALAS!$A$17:$B$20,2,0),"?"))</f>
        <v/>
      </c>
      <c r="Z275" s="22" t="str">
        <f>IF(DATOS_FORMS!Z275="","",IFERROR(VLOOKUP(TRIM(DATOS_FORMS!Z275),ESCALAS!$A$17:$B$20,2,0),"?"))</f>
        <v/>
      </c>
      <c r="AA275" s="22" t="str">
        <f>IF(DATOS_FORMS!AA275="","",IFERROR(VLOOKUP(TRIM(DATOS_FORMS!AA275),ESCALAS!$A$17:$B$20,2,0),"?"))</f>
        <v/>
      </c>
      <c r="AB275" s="22" t="str">
        <f>IF(DATOS_FORMS!AB275="","",IFERROR(VLOOKUP(TRIM(DATOS_FORMS!AB275),ESCALAS!$A$17:$B$20,2,0),"?"))</f>
        <v/>
      </c>
      <c r="AC275" s="22" t="str">
        <f>IF(DATOS_FORMS!AC275="","",IFERROR(VLOOKUP(TRIM(DATOS_FORMS!AC275),ESCALAS!$A$25:$B$30,2,0),"?"))</f>
        <v/>
      </c>
      <c r="AD275" s="22" t="str">
        <f>IF(DATOS_FORMS!AD275="","",IFERROR(VLOOKUP(TRIM(DATOS_FORMS!AD275),ESCALAS!$A$25:$B$30,2,0),"?"))</f>
        <v/>
      </c>
      <c r="AE275" s="22" t="str">
        <f>IF(DATOS_FORMS!AE275="","",IFERROR(VLOOKUP(TRIM(DATOS_FORMS!AE275),ESCALAS!$A$25:$B$30,2,0),"?"))</f>
        <v/>
      </c>
      <c r="AF275" s="22" t="str">
        <f>IF(DATOS_FORMS!AF275="","",IFERROR(VLOOKUP(TRIM(DATOS_FORMS!AF275),ESCALAS!$A$25:$B$30,2,0),"?"))</f>
        <v/>
      </c>
      <c r="AG275" s="22" t="str">
        <f>IF(DATOS_FORMS!AG275="","",IFERROR(VLOOKUP(TRIM(DATOS_FORMS!AG275),ESCALAS!$A$25:$B$30,2,0),"?"))</f>
        <v/>
      </c>
      <c r="AH275" s="22" t="str">
        <f>IF(DATOS_FORMS!AH275="","",IFERROR(VLOOKUP(TRIM(DATOS_FORMS!AH275),ESCALAS!$A$25:$B$30,2,0),"?"))</f>
        <v/>
      </c>
      <c r="AI275" s="22" t="str">
        <f>IF(DATOS_FORMS!AI275="","",IFERROR(VLOOKUP(TRIM(DATOS_FORMS!AI275),ESCALAS!$A$25:$B$30,2,0),"?"))</f>
        <v/>
      </c>
      <c r="AJ275" s="22" t="str">
        <f>IF(DATOS_FORMS!AJ275="","",IFERROR(VLOOKUP(TRIM(DATOS_FORMS!AJ275),ESCALAS!$A$25:$B$30,2,0),"?"))</f>
        <v/>
      </c>
      <c r="AK275" s="22" t="str">
        <f>IF(DATOS_FORMS!AK275="","",IFERROR(VLOOKUP(TRIM(DATOS_FORMS!AK275),ESCALAS!$A$25:$B$30,2,0),"?"))</f>
        <v/>
      </c>
      <c r="AL275" s="22" t="str">
        <f>IF(DATOS_FORMS!AL275="","",IFERROR(VLOOKUP(TRIM(DATOS_FORMS!AL275),ESCALAS!$A$25:$B$30,2,0),"?"))</f>
        <v/>
      </c>
      <c r="AM275" s="22" t="str">
        <f>IF(DATOS_FORMS!AM275="","",IFERROR(VLOOKUP(TRIM(DATOS_FORMS!AM275),ESCALAS!$A$35:$B$41,2,0),"?"))</f>
        <v/>
      </c>
      <c r="AN275" s="22" t="str">
        <f>IF(DATOS_FORMS!AN275="","",IFERROR(VLOOKUP(TRIM(DATOS_FORMS!AN275),ESCALAS!$A$35:$B$41,2,0),"?"))</f>
        <v/>
      </c>
      <c r="AO275" s="22" t="str">
        <f>IF(DATOS_FORMS!AO275="","",IFERROR(VLOOKUP(TRIM(DATOS_FORMS!AO275),ESCALAS!$A$35:$B$41,2,0),"?"))</f>
        <v/>
      </c>
      <c r="AP275" s="22" t="str">
        <f>IF(DATOS_FORMS!AP275="","",IFERROR(VLOOKUP(TRIM(DATOS_FORMS!AP275),ESCALAS!$A$35:$B$41,2,0),"?"))</f>
        <v/>
      </c>
      <c r="AQ275" s="22" t="str">
        <f>IF(DATOS_FORMS!AQ275="","",IFERROR(VLOOKUP(TRIM(DATOS_FORMS!AQ275),ESCALAS!$A$35:$B$41,2,0),"?"))</f>
        <v/>
      </c>
      <c r="AR275" s="22" t="str">
        <f>IF(DATOS_FORMS!AR275="","",IFERROR(VLOOKUP(TRIM(DATOS_FORMS!AR275),ESCALAS!$A$35:$B$41,2,0),"?"))</f>
        <v/>
      </c>
      <c r="AS275" s="22" t="str">
        <f>IF(DATOS_FORMS!AS275="","",IFERROR(VLOOKUP(TRIM(DATOS_FORMS!AS275),ESCALAS!$A$35:$B$41,2,0),"?"))</f>
        <v/>
      </c>
      <c r="AT275" s="22" t="str">
        <f>IF(DATOS_FORMS!AT275="","",IFERROR(VLOOKUP(TRIM(DATOS_FORMS!AT275),ESCALAS!$A$35:$B$41,2,0),"?"))</f>
        <v/>
      </c>
      <c r="AU275" s="22" t="str">
        <f>IF(DATOS_FORMS!AU275="","",IFERROR(VLOOKUP(TRIM(DATOS_FORMS!AU275),ESCALAS!$A$35:$B$41,2,0),"?"))</f>
        <v/>
      </c>
      <c r="AV275" s="22" t="str">
        <f>IF(DATOS_FORMS!AV275="","",IFERROR(VLOOKUP(TRIM(DATOS_FORMS!AV275),ESCALAS!$A$46:$B$49,2,0),"?"))</f>
        <v/>
      </c>
      <c r="AW275" s="22" t="str">
        <f>IF(DATOS_FORMS!AW275="","",IFERROR(VLOOKUP(TRIM(DATOS_FORMS!AW275),ESCALAS!$A$46:$B$49,2,0),"?"))</f>
        <v/>
      </c>
      <c r="AX275" s="22" t="str">
        <f>IF(DATOS_FORMS!AX275="","",IFERROR(VLOOKUP(TRIM(DATOS_FORMS!AX275),ESCALAS!$A$46:$B$49,2,0),"?"))</f>
        <v/>
      </c>
      <c r="AY275" s="22" t="str">
        <f>IF(DATOS_FORMS!AY275="","",IFERROR(VLOOKUP(TRIM(DATOS_FORMS!AY275),ESCALAS!$A$46:$B$49,2,0),"?"))</f>
        <v/>
      </c>
      <c r="AZ275" s="22" t="str">
        <f>IF(DATOS_FORMS!AZ275="","",IFERROR(VLOOKUP(TRIM(DATOS_FORMS!AZ275),ESCALAS!$A$46:$B$49,2,0),"?"))</f>
        <v/>
      </c>
      <c r="BA275" s="22" t="str">
        <f>IF(DATOS_FORMS!BA275="","",IFERROR(VLOOKUP(TRIM(DATOS_FORMS!BA275),ESCALAS!$A$46:$B$49,2,0),"?"))</f>
        <v/>
      </c>
      <c r="BB275" s="22" t="str">
        <f>IF(DATOS_FORMS!BB275="","",IFERROR(VLOOKUP(TRIM(DATOS_FORMS!BB275),ESCALAS!$A$46:$B$49,2,0),"?"))</f>
        <v/>
      </c>
      <c r="BC275" s="22" t="str">
        <f>IF(DATOS_FORMS!BC275="","",IFERROR(VLOOKUP(TRIM(DATOS_FORMS!BC275),ESCALAS!$A$46:$B$49,2,0),"?"))</f>
        <v/>
      </c>
      <c r="BD275" s="22" t="str">
        <f>IF(DATOS_FORMS!BD275="","",IFERROR(VLOOKUP(TRIM(DATOS_FORMS!BD275),ESCALAS!$A$46:$B$49,2,0),"?"))</f>
        <v/>
      </c>
      <c r="BE275" s="22" t="str">
        <f>IF(DATOS_FORMS!BE275="","",IFERROR(VLOOKUP(TRIM(DATOS_FORMS!BE275),ESCALAS!$A$46:$B$49,2,0),"?"))</f>
        <v/>
      </c>
      <c r="BF275" s="22" t="str">
        <f>IF(DATOS_FORMS!BF275="","",IFERROR(VLOOKUP(TRIM(DATOS_FORMS!BF275),ESCALAS!$A$46:$B$49,2,0),"?"))</f>
        <v/>
      </c>
      <c r="BG275" s="22" t="str">
        <f>IF(DATOS_FORMS!BG275="","",IFERROR(VLOOKUP(TRIM(DATOS_FORMS!BG275),ESCALAS!$A$46:$B$49,2,0),"?"))</f>
        <v/>
      </c>
      <c r="BH275" s="22" t="str">
        <f>IF(DATOS_FORMS!BH275="","",IFERROR(VLOOKUP(TRIM(DATOS_FORMS!BH275),ESCALAS!$A$46:$B$49,2,0),"?"))</f>
        <v/>
      </c>
      <c r="BI275" s="22" t="str">
        <f>IF(DATOS_FORMS!BI275="","",IFERROR(VLOOKUP(TRIM(DATOS_FORMS!BI275),ESCALAS!$A$46:$B$49,2,0),"?"))</f>
        <v/>
      </c>
      <c r="BJ275" s="22" t="str">
        <f>IF(DATOS_FORMS!BJ275="","",IFERROR(VLOOKUP(TRIM(DATOS_FORMS!BJ275),ESCALAS!$A$46:$B$49,2,0),"?"))</f>
        <v/>
      </c>
    </row>
    <row r="276" spans="1:62" x14ac:dyDescent="0.25">
      <c r="A276" s="22" t="str">
        <f>IF(DATOS_FORMS!B276="","",ROW()-1)</f>
        <v/>
      </c>
      <c r="B276" s="22" t="str">
        <f>IF(DATOS_FORMS!B276="","",IFERROR(VALUE(TRIM(DATOS_FORMS!B276)),IFERROR(VALUE(LEFT(TRIM(DATOS_FORMS!B276),FIND(" ",TRIM(DATOS_FORMS!B276)&amp;" ")-1)),"?")))</f>
        <v/>
      </c>
      <c r="C276" s="22" t="str">
        <f>IF(DATOS_FORMS!C276="","",IFERROR(VLOOKUP(TRIM(DATOS_FORMS!C276),ESCALAS!$A$54:$B$55,2,0),"?"))</f>
        <v/>
      </c>
      <c r="D276" s="22" t="str">
        <f>IF(DATOS_FORMS!D276="","",IFERROR(VLOOKUP(TRIM(DATOS_FORMS!D276),ESCALAS!$A$67:$B$68,2,0),"?"))</f>
        <v/>
      </c>
      <c r="E276" s="23" t="str">
        <f>IF(DATOS_FORMS!E276="","",DATOS_FORMS!E276)</f>
        <v/>
      </c>
      <c r="F276" s="23" t="str">
        <f>IF(DATOS_FORMS!F276="","",DATOS_FORMS!F276)</f>
        <v/>
      </c>
      <c r="G276" s="22" t="str">
        <f>IF(DATOS_FORMS!G276="","",IFERROR(VLOOKUP(TRIM(DATOS_FORMS!G276),ESCALAS!$A$60:$B$62,2,0),"?"))</f>
        <v/>
      </c>
      <c r="H276" s="23" t="str">
        <f>IF(DATOS_FORMS!H276="","",DATOS_FORMS!H276)</f>
        <v/>
      </c>
      <c r="I276" s="22" t="str">
        <f>IF(DATOS_FORMS!I276="","",IFERROR(VLOOKUP(TRIM(DATOS_FORMS!I276),ESCALAS!$A$60:$B$62,2,0),"?"))</f>
        <v/>
      </c>
      <c r="J276" s="22" t="str">
        <f>IF(DATOS_FORMS!J276="","",IFERROR(VLOOKUP(TRIM(DATOS_FORMS!J276),ESCALAS!$A$73:$B$86,2,0),7))</f>
        <v/>
      </c>
      <c r="K276" s="22" t="str">
        <f>IF(DATOS_FORMS!K276="","",IFERROR(VLOOKUP(TRIM(DATOS_FORMS!K276),ESCALAS!$A$6:$B$12,2,0),"?"))</f>
        <v/>
      </c>
      <c r="L276" s="22" t="str">
        <f>IF(DATOS_FORMS!L276="","",IFERROR(VLOOKUP(TRIM(DATOS_FORMS!L276),ESCALAS!$A$6:$B$12,2,0),"?"))</f>
        <v/>
      </c>
      <c r="M276" s="22" t="str">
        <f>IF(DATOS_FORMS!M276="","",IFERROR(VLOOKUP(TRIM(DATOS_FORMS!M276),ESCALAS!$A$6:$B$12,2,0),"?"))</f>
        <v/>
      </c>
      <c r="N276" s="22" t="str">
        <f>IF(DATOS_FORMS!N276="","",IFERROR(VLOOKUP(TRIM(DATOS_FORMS!N276),ESCALAS!$A$6:$B$12,2,0),"?"))</f>
        <v/>
      </c>
      <c r="O276" s="22" t="str">
        <f>IF(DATOS_FORMS!O276="","",IFERROR(VLOOKUP(TRIM(DATOS_FORMS!O276),ESCALAS!$A$6:$B$12,2,0),"?"))</f>
        <v/>
      </c>
      <c r="P276" s="22" t="str">
        <f>IF(DATOS_FORMS!P276="","",IFERROR(VLOOKUP(TRIM(DATOS_FORMS!P276),ESCALAS!$A$6:$B$12,2,0),"?"))</f>
        <v/>
      </c>
      <c r="Q276" s="22" t="str">
        <f>IF(DATOS_FORMS!Q276="","",IFERROR(VLOOKUP(TRIM(DATOS_FORMS!Q276),ESCALAS!$A$6:$B$12,2,0),"?"))</f>
        <v/>
      </c>
      <c r="R276" s="22" t="str">
        <f>IF(DATOS_FORMS!R276="","",IFERROR(VLOOKUP(TRIM(DATOS_FORMS!R276),ESCALAS!$A$6:$B$12,2,0),"?"))</f>
        <v/>
      </c>
      <c r="S276" s="22" t="str">
        <f>IF(DATOS_FORMS!S276="","",IFERROR(VLOOKUP(TRIM(DATOS_FORMS!S276),ESCALAS!$A$6:$B$12,2,0),"?"))</f>
        <v/>
      </c>
      <c r="T276" s="22" t="str">
        <f>IF(DATOS_FORMS!T276="","",IFERROR(VLOOKUP(TRIM(DATOS_FORMS!T276),ESCALAS!$A$6:$B$12,2,0),"?"))</f>
        <v/>
      </c>
      <c r="U276" s="22" t="str">
        <f>IF(DATOS_FORMS!U276="","",IFERROR(VLOOKUP(TRIM(DATOS_FORMS!U276),ESCALAS!$A$17:$B$20,2,0),"?"))</f>
        <v/>
      </c>
      <c r="V276" s="22" t="str">
        <f>IF(DATOS_FORMS!V276="","",IFERROR(VLOOKUP(TRIM(DATOS_FORMS!V276),ESCALAS!$A$17:$B$20,2,0),"?"))</f>
        <v/>
      </c>
      <c r="W276" s="22" t="str">
        <f>IF(DATOS_FORMS!W276="","",IFERROR(VLOOKUP(TRIM(DATOS_FORMS!W276),ESCALAS!$A$17:$B$20,2,0),"?"))</f>
        <v/>
      </c>
      <c r="X276" s="22" t="str">
        <f>IF(DATOS_FORMS!X276="","",IFERROR(VLOOKUP(TRIM(DATOS_FORMS!X276),ESCALAS!$A$17:$B$20,2,0),"?"))</f>
        <v/>
      </c>
      <c r="Y276" s="22" t="str">
        <f>IF(DATOS_FORMS!Y276="","",IFERROR(VLOOKUP(TRIM(DATOS_FORMS!Y276),ESCALAS!$A$17:$B$20,2,0),"?"))</f>
        <v/>
      </c>
      <c r="Z276" s="22" t="str">
        <f>IF(DATOS_FORMS!Z276="","",IFERROR(VLOOKUP(TRIM(DATOS_FORMS!Z276),ESCALAS!$A$17:$B$20,2,0),"?"))</f>
        <v/>
      </c>
      <c r="AA276" s="22" t="str">
        <f>IF(DATOS_FORMS!AA276="","",IFERROR(VLOOKUP(TRIM(DATOS_FORMS!AA276),ESCALAS!$A$17:$B$20,2,0),"?"))</f>
        <v/>
      </c>
      <c r="AB276" s="22" t="str">
        <f>IF(DATOS_FORMS!AB276="","",IFERROR(VLOOKUP(TRIM(DATOS_FORMS!AB276),ESCALAS!$A$17:$B$20,2,0),"?"))</f>
        <v/>
      </c>
      <c r="AC276" s="22" t="str">
        <f>IF(DATOS_FORMS!AC276="","",IFERROR(VLOOKUP(TRIM(DATOS_FORMS!AC276),ESCALAS!$A$25:$B$30,2,0),"?"))</f>
        <v/>
      </c>
      <c r="AD276" s="22" t="str">
        <f>IF(DATOS_FORMS!AD276="","",IFERROR(VLOOKUP(TRIM(DATOS_FORMS!AD276),ESCALAS!$A$25:$B$30,2,0),"?"))</f>
        <v/>
      </c>
      <c r="AE276" s="22" t="str">
        <f>IF(DATOS_FORMS!AE276="","",IFERROR(VLOOKUP(TRIM(DATOS_FORMS!AE276),ESCALAS!$A$25:$B$30,2,0),"?"))</f>
        <v/>
      </c>
      <c r="AF276" s="22" t="str">
        <f>IF(DATOS_FORMS!AF276="","",IFERROR(VLOOKUP(TRIM(DATOS_FORMS!AF276),ESCALAS!$A$25:$B$30,2,0),"?"))</f>
        <v/>
      </c>
      <c r="AG276" s="22" t="str">
        <f>IF(DATOS_FORMS!AG276="","",IFERROR(VLOOKUP(TRIM(DATOS_FORMS!AG276),ESCALAS!$A$25:$B$30,2,0),"?"))</f>
        <v/>
      </c>
      <c r="AH276" s="22" t="str">
        <f>IF(DATOS_FORMS!AH276="","",IFERROR(VLOOKUP(TRIM(DATOS_FORMS!AH276),ESCALAS!$A$25:$B$30,2,0),"?"))</f>
        <v/>
      </c>
      <c r="AI276" s="22" t="str">
        <f>IF(DATOS_FORMS!AI276="","",IFERROR(VLOOKUP(TRIM(DATOS_FORMS!AI276),ESCALAS!$A$25:$B$30,2,0),"?"))</f>
        <v/>
      </c>
      <c r="AJ276" s="22" t="str">
        <f>IF(DATOS_FORMS!AJ276="","",IFERROR(VLOOKUP(TRIM(DATOS_FORMS!AJ276),ESCALAS!$A$25:$B$30,2,0),"?"))</f>
        <v/>
      </c>
      <c r="AK276" s="22" t="str">
        <f>IF(DATOS_FORMS!AK276="","",IFERROR(VLOOKUP(TRIM(DATOS_FORMS!AK276),ESCALAS!$A$25:$B$30,2,0),"?"))</f>
        <v/>
      </c>
      <c r="AL276" s="22" t="str">
        <f>IF(DATOS_FORMS!AL276="","",IFERROR(VLOOKUP(TRIM(DATOS_FORMS!AL276),ESCALAS!$A$25:$B$30,2,0),"?"))</f>
        <v/>
      </c>
      <c r="AM276" s="22" t="str">
        <f>IF(DATOS_FORMS!AM276="","",IFERROR(VLOOKUP(TRIM(DATOS_FORMS!AM276),ESCALAS!$A$35:$B$41,2,0),"?"))</f>
        <v/>
      </c>
      <c r="AN276" s="22" t="str">
        <f>IF(DATOS_FORMS!AN276="","",IFERROR(VLOOKUP(TRIM(DATOS_FORMS!AN276),ESCALAS!$A$35:$B$41,2,0),"?"))</f>
        <v/>
      </c>
      <c r="AO276" s="22" t="str">
        <f>IF(DATOS_FORMS!AO276="","",IFERROR(VLOOKUP(TRIM(DATOS_FORMS!AO276),ESCALAS!$A$35:$B$41,2,0),"?"))</f>
        <v/>
      </c>
      <c r="AP276" s="22" t="str">
        <f>IF(DATOS_FORMS!AP276="","",IFERROR(VLOOKUP(TRIM(DATOS_FORMS!AP276),ESCALAS!$A$35:$B$41,2,0),"?"))</f>
        <v/>
      </c>
      <c r="AQ276" s="22" t="str">
        <f>IF(DATOS_FORMS!AQ276="","",IFERROR(VLOOKUP(TRIM(DATOS_FORMS!AQ276),ESCALAS!$A$35:$B$41,2,0),"?"))</f>
        <v/>
      </c>
      <c r="AR276" s="22" t="str">
        <f>IF(DATOS_FORMS!AR276="","",IFERROR(VLOOKUP(TRIM(DATOS_FORMS!AR276),ESCALAS!$A$35:$B$41,2,0),"?"))</f>
        <v/>
      </c>
      <c r="AS276" s="22" t="str">
        <f>IF(DATOS_FORMS!AS276="","",IFERROR(VLOOKUP(TRIM(DATOS_FORMS!AS276),ESCALAS!$A$35:$B$41,2,0),"?"))</f>
        <v/>
      </c>
      <c r="AT276" s="22" t="str">
        <f>IF(DATOS_FORMS!AT276="","",IFERROR(VLOOKUP(TRIM(DATOS_FORMS!AT276),ESCALAS!$A$35:$B$41,2,0),"?"))</f>
        <v/>
      </c>
      <c r="AU276" s="22" t="str">
        <f>IF(DATOS_FORMS!AU276="","",IFERROR(VLOOKUP(TRIM(DATOS_FORMS!AU276),ESCALAS!$A$35:$B$41,2,0),"?"))</f>
        <v/>
      </c>
      <c r="AV276" s="22" t="str">
        <f>IF(DATOS_FORMS!AV276="","",IFERROR(VLOOKUP(TRIM(DATOS_FORMS!AV276),ESCALAS!$A$46:$B$49,2,0),"?"))</f>
        <v/>
      </c>
      <c r="AW276" s="22" t="str">
        <f>IF(DATOS_FORMS!AW276="","",IFERROR(VLOOKUP(TRIM(DATOS_FORMS!AW276),ESCALAS!$A$46:$B$49,2,0),"?"))</f>
        <v/>
      </c>
      <c r="AX276" s="22" t="str">
        <f>IF(DATOS_FORMS!AX276="","",IFERROR(VLOOKUP(TRIM(DATOS_FORMS!AX276),ESCALAS!$A$46:$B$49,2,0),"?"))</f>
        <v/>
      </c>
      <c r="AY276" s="22" t="str">
        <f>IF(DATOS_FORMS!AY276="","",IFERROR(VLOOKUP(TRIM(DATOS_FORMS!AY276),ESCALAS!$A$46:$B$49,2,0),"?"))</f>
        <v/>
      </c>
      <c r="AZ276" s="22" t="str">
        <f>IF(DATOS_FORMS!AZ276="","",IFERROR(VLOOKUP(TRIM(DATOS_FORMS!AZ276),ESCALAS!$A$46:$B$49,2,0),"?"))</f>
        <v/>
      </c>
      <c r="BA276" s="22" t="str">
        <f>IF(DATOS_FORMS!BA276="","",IFERROR(VLOOKUP(TRIM(DATOS_FORMS!BA276),ESCALAS!$A$46:$B$49,2,0),"?"))</f>
        <v/>
      </c>
      <c r="BB276" s="22" t="str">
        <f>IF(DATOS_FORMS!BB276="","",IFERROR(VLOOKUP(TRIM(DATOS_FORMS!BB276),ESCALAS!$A$46:$B$49,2,0),"?"))</f>
        <v/>
      </c>
      <c r="BC276" s="22" t="str">
        <f>IF(DATOS_FORMS!BC276="","",IFERROR(VLOOKUP(TRIM(DATOS_FORMS!BC276),ESCALAS!$A$46:$B$49,2,0),"?"))</f>
        <v/>
      </c>
      <c r="BD276" s="22" t="str">
        <f>IF(DATOS_FORMS!BD276="","",IFERROR(VLOOKUP(TRIM(DATOS_FORMS!BD276),ESCALAS!$A$46:$B$49,2,0),"?"))</f>
        <v/>
      </c>
      <c r="BE276" s="22" t="str">
        <f>IF(DATOS_FORMS!BE276="","",IFERROR(VLOOKUP(TRIM(DATOS_FORMS!BE276),ESCALAS!$A$46:$B$49,2,0),"?"))</f>
        <v/>
      </c>
      <c r="BF276" s="22" t="str">
        <f>IF(DATOS_FORMS!BF276="","",IFERROR(VLOOKUP(TRIM(DATOS_FORMS!BF276),ESCALAS!$A$46:$B$49,2,0),"?"))</f>
        <v/>
      </c>
      <c r="BG276" s="22" t="str">
        <f>IF(DATOS_FORMS!BG276="","",IFERROR(VLOOKUP(TRIM(DATOS_FORMS!BG276),ESCALAS!$A$46:$B$49,2,0),"?"))</f>
        <v/>
      </c>
      <c r="BH276" s="22" t="str">
        <f>IF(DATOS_FORMS!BH276="","",IFERROR(VLOOKUP(TRIM(DATOS_FORMS!BH276),ESCALAS!$A$46:$B$49,2,0),"?"))</f>
        <v/>
      </c>
      <c r="BI276" s="22" t="str">
        <f>IF(DATOS_FORMS!BI276="","",IFERROR(VLOOKUP(TRIM(DATOS_FORMS!BI276),ESCALAS!$A$46:$B$49,2,0),"?"))</f>
        <v/>
      </c>
      <c r="BJ276" s="22" t="str">
        <f>IF(DATOS_FORMS!BJ276="","",IFERROR(VLOOKUP(TRIM(DATOS_FORMS!BJ276),ESCALAS!$A$46:$B$49,2,0),"?"))</f>
        <v/>
      </c>
    </row>
    <row r="277" spans="1:62" x14ac:dyDescent="0.25">
      <c r="A277" s="22" t="str">
        <f>IF(DATOS_FORMS!B277="","",ROW()-1)</f>
        <v/>
      </c>
      <c r="B277" s="22" t="str">
        <f>IF(DATOS_FORMS!B277="","",IFERROR(VALUE(TRIM(DATOS_FORMS!B277)),IFERROR(VALUE(LEFT(TRIM(DATOS_FORMS!B277),FIND(" ",TRIM(DATOS_FORMS!B277)&amp;" ")-1)),"?")))</f>
        <v/>
      </c>
      <c r="C277" s="22" t="str">
        <f>IF(DATOS_FORMS!C277="","",IFERROR(VLOOKUP(TRIM(DATOS_FORMS!C277),ESCALAS!$A$54:$B$55,2,0),"?"))</f>
        <v/>
      </c>
      <c r="D277" s="22" t="str">
        <f>IF(DATOS_FORMS!D277="","",IFERROR(VLOOKUP(TRIM(DATOS_FORMS!D277),ESCALAS!$A$67:$B$68,2,0),"?"))</f>
        <v/>
      </c>
      <c r="E277" s="23" t="str">
        <f>IF(DATOS_FORMS!E277="","",DATOS_FORMS!E277)</f>
        <v/>
      </c>
      <c r="F277" s="23" t="str">
        <f>IF(DATOS_FORMS!F277="","",DATOS_FORMS!F277)</f>
        <v/>
      </c>
      <c r="G277" s="22" t="str">
        <f>IF(DATOS_FORMS!G277="","",IFERROR(VLOOKUP(TRIM(DATOS_FORMS!G277),ESCALAS!$A$60:$B$62,2,0),"?"))</f>
        <v/>
      </c>
      <c r="H277" s="23" t="str">
        <f>IF(DATOS_FORMS!H277="","",DATOS_FORMS!H277)</f>
        <v/>
      </c>
      <c r="I277" s="22" t="str">
        <f>IF(DATOS_FORMS!I277="","",IFERROR(VLOOKUP(TRIM(DATOS_FORMS!I277),ESCALAS!$A$60:$B$62,2,0),"?"))</f>
        <v/>
      </c>
      <c r="J277" s="22" t="str">
        <f>IF(DATOS_FORMS!J277="","",IFERROR(VLOOKUP(TRIM(DATOS_FORMS!J277),ESCALAS!$A$73:$B$86,2,0),7))</f>
        <v/>
      </c>
      <c r="K277" s="22" t="str">
        <f>IF(DATOS_FORMS!K277="","",IFERROR(VLOOKUP(TRIM(DATOS_FORMS!K277),ESCALAS!$A$6:$B$12,2,0),"?"))</f>
        <v/>
      </c>
      <c r="L277" s="22" t="str">
        <f>IF(DATOS_FORMS!L277="","",IFERROR(VLOOKUP(TRIM(DATOS_FORMS!L277),ESCALAS!$A$6:$B$12,2,0),"?"))</f>
        <v/>
      </c>
      <c r="M277" s="22" t="str">
        <f>IF(DATOS_FORMS!M277="","",IFERROR(VLOOKUP(TRIM(DATOS_FORMS!M277),ESCALAS!$A$6:$B$12,2,0),"?"))</f>
        <v/>
      </c>
      <c r="N277" s="22" t="str">
        <f>IF(DATOS_FORMS!N277="","",IFERROR(VLOOKUP(TRIM(DATOS_FORMS!N277),ESCALAS!$A$6:$B$12,2,0),"?"))</f>
        <v/>
      </c>
      <c r="O277" s="22" t="str">
        <f>IF(DATOS_FORMS!O277="","",IFERROR(VLOOKUP(TRIM(DATOS_FORMS!O277),ESCALAS!$A$6:$B$12,2,0),"?"))</f>
        <v/>
      </c>
      <c r="P277" s="22" t="str">
        <f>IF(DATOS_FORMS!P277="","",IFERROR(VLOOKUP(TRIM(DATOS_FORMS!P277),ESCALAS!$A$6:$B$12,2,0),"?"))</f>
        <v/>
      </c>
      <c r="Q277" s="22" t="str">
        <f>IF(DATOS_FORMS!Q277="","",IFERROR(VLOOKUP(TRIM(DATOS_FORMS!Q277),ESCALAS!$A$6:$B$12,2,0),"?"))</f>
        <v/>
      </c>
      <c r="R277" s="22" t="str">
        <f>IF(DATOS_FORMS!R277="","",IFERROR(VLOOKUP(TRIM(DATOS_FORMS!R277),ESCALAS!$A$6:$B$12,2,0),"?"))</f>
        <v/>
      </c>
      <c r="S277" s="22" t="str">
        <f>IF(DATOS_FORMS!S277="","",IFERROR(VLOOKUP(TRIM(DATOS_FORMS!S277),ESCALAS!$A$6:$B$12,2,0),"?"))</f>
        <v/>
      </c>
      <c r="T277" s="22" t="str">
        <f>IF(DATOS_FORMS!T277="","",IFERROR(VLOOKUP(TRIM(DATOS_FORMS!T277),ESCALAS!$A$6:$B$12,2,0),"?"))</f>
        <v/>
      </c>
      <c r="U277" s="22" t="str">
        <f>IF(DATOS_FORMS!U277="","",IFERROR(VLOOKUP(TRIM(DATOS_FORMS!U277),ESCALAS!$A$17:$B$20,2,0),"?"))</f>
        <v/>
      </c>
      <c r="V277" s="22" t="str">
        <f>IF(DATOS_FORMS!V277="","",IFERROR(VLOOKUP(TRIM(DATOS_FORMS!V277),ESCALAS!$A$17:$B$20,2,0),"?"))</f>
        <v/>
      </c>
      <c r="W277" s="22" t="str">
        <f>IF(DATOS_FORMS!W277="","",IFERROR(VLOOKUP(TRIM(DATOS_FORMS!W277),ESCALAS!$A$17:$B$20,2,0),"?"))</f>
        <v/>
      </c>
      <c r="X277" s="22" t="str">
        <f>IF(DATOS_FORMS!X277="","",IFERROR(VLOOKUP(TRIM(DATOS_FORMS!X277),ESCALAS!$A$17:$B$20,2,0),"?"))</f>
        <v/>
      </c>
      <c r="Y277" s="22" t="str">
        <f>IF(DATOS_FORMS!Y277="","",IFERROR(VLOOKUP(TRIM(DATOS_FORMS!Y277),ESCALAS!$A$17:$B$20,2,0),"?"))</f>
        <v/>
      </c>
      <c r="Z277" s="22" t="str">
        <f>IF(DATOS_FORMS!Z277="","",IFERROR(VLOOKUP(TRIM(DATOS_FORMS!Z277),ESCALAS!$A$17:$B$20,2,0),"?"))</f>
        <v/>
      </c>
      <c r="AA277" s="22" t="str">
        <f>IF(DATOS_FORMS!AA277="","",IFERROR(VLOOKUP(TRIM(DATOS_FORMS!AA277),ESCALAS!$A$17:$B$20,2,0),"?"))</f>
        <v/>
      </c>
      <c r="AB277" s="22" t="str">
        <f>IF(DATOS_FORMS!AB277="","",IFERROR(VLOOKUP(TRIM(DATOS_FORMS!AB277),ESCALAS!$A$17:$B$20,2,0),"?"))</f>
        <v/>
      </c>
      <c r="AC277" s="22" t="str">
        <f>IF(DATOS_FORMS!AC277="","",IFERROR(VLOOKUP(TRIM(DATOS_FORMS!AC277),ESCALAS!$A$25:$B$30,2,0),"?"))</f>
        <v/>
      </c>
      <c r="AD277" s="22" t="str">
        <f>IF(DATOS_FORMS!AD277="","",IFERROR(VLOOKUP(TRIM(DATOS_FORMS!AD277),ESCALAS!$A$25:$B$30,2,0),"?"))</f>
        <v/>
      </c>
      <c r="AE277" s="22" t="str">
        <f>IF(DATOS_FORMS!AE277="","",IFERROR(VLOOKUP(TRIM(DATOS_FORMS!AE277),ESCALAS!$A$25:$B$30,2,0),"?"))</f>
        <v/>
      </c>
      <c r="AF277" s="22" t="str">
        <f>IF(DATOS_FORMS!AF277="","",IFERROR(VLOOKUP(TRIM(DATOS_FORMS!AF277),ESCALAS!$A$25:$B$30,2,0),"?"))</f>
        <v/>
      </c>
      <c r="AG277" s="22" t="str">
        <f>IF(DATOS_FORMS!AG277="","",IFERROR(VLOOKUP(TRIM(DATOS_FORMS!AG277),ESCALAS!$A$25:$B$30,2,0),"?"))</f>
        <v/>
      </c>
      <c r="AH277" s="22" t="str">
        <f>IF(DATOS_FORMS!AH277="","",IFERROR(VLOOKUP(TRIM(DATOS_FORMS!AH277),ESCALAS!$A$25:$B$30,2,0),"?"))</f>
        <v/>
      </c>
      <c r="AI277" s="22" t="str">
        <f>IF(DATOS_FORMS!AI277="","",IFERROR(VLOOKUP(TRIM(DATOS_FORMS!AI277),ESCALAS!$A$25:$B$30,2,0),"?"))</f>
        <v/>
      </c>
      <c r="AJ277" s="22" t="str">
        <f>IF(DATOS_FORMS!AJ277="","",IFERROR(VLOOKUP(TRIM(DATOS_FORMS!AJ277),ESCALAS!$A$25:$B$30,2,0),"?"))</f>
        <v/>
      </c>
      <c r="AK277" s="22" t="str">
        <f>IF(DATOS_FORMS!AK277="","",IFERROR(VLOOKUP(TRIM(DATOS_FORMS!AK277),ESCALAS!$A$25:$B$30,2,0),"?"))</f>
        <v/>
      </c>
      <c r="AL277" s="22" t="str">
        <f>IF(DATOS_FORMS!AL277="","",IFERROR(VLOOKUP(TRIM(DATOS_FORMS!AL277),ESCALAS!$A$25:$B$30,2,0),"?"))</f>
        <v/>
      </c>
      <c r="AM277" s="22" t="str">
        <f>IF(DATOS_FORMS!AM277="","",IFERROR(VLOOKUP(TRIM(DATOS_FORMS!AM277),ESCALAS!$A$35:$B$41,2,0),"?"))</f>
        <v/>
      </c>
      <c r="AN277" s="22" t="str">
        <f>IF(DATOS_FORMS!AN277="","",IFERROR(VLOOKUP(TRIM(DATOS_FORMS!AN277),ESCALAS!$A$35:$B$41,2,0),"?"))</f>
        <v/>
      </c>
      <c r="AO277" s="22" t="str">
        <f>IF(DATOS_FORMS!AO277="","",IFERROR(VLOOKUP(TRIM(DATOS_FORMS!AO277),ESCALAS!$A$35:$B$41,2,0),"?"))</f>
        <v/>
      </c>
      <c r="AP277" s="22" t="str">
        <f>IF(DATOS_FORMS!AP277="","",IFERROR(VLOOKUP(TRIM(DATOS_FORMS!AP277),ESCALAS!$A$35:$B$41,2,0),"?"))</f>
        <v/>
      </c>
      <c r="AQ277" s="22" t="str">
        <f>IF(DATOS_FORMS!AQ277="","",IFERROR(VLOOKUP(TRIM(DATOS_FORMS!AQ277),ESCALAS!$A$35:$B$41,2,0),"?"))</f>
        <v/>
      </c>
      <c r="AR277" s="22" t="str">
        <f>IF(DATOS_FORMS!AR277="","",IFERROR(VLOOKUP(TRIM(DATOS_FORMS!AR277),ESCALAS!$A$35:$B$41,2,0),"?"))</f>
        <v/>
      </c>
      <c r="AS277" s="22" t="str">
        <f>IF(DATOS_FORMS!AS277="","",IFERROR(VLOOKUP(TRIM(DATOS_FORMS!AS277),ESCALAS!$A$35:$B$41,2,0),"?"))</f>
        <v/>
      </c>
      <c r="AT277" s="22" t="str">
        <f>IF(DATOS_FORMS!AT277="","",IFERROR(VLOOKUP(TRIM(DATOS_FORMS!AT277),ESCALAS!$A$35:$B$41,2,0),"?"))</f>
        <v/>
      </c>
      <c r="AU277" s="22" t="str">
        <f>IF(DATOS_FORMS!AU277="","",IFERROR(VLOOKUP(TRIM(DATOS_FORMS!AU277),ESCALAS!$A$35:$B$41,2,0),"?"))</f>
        <v/>
      </c>
      <c r="AV277" s="22" t="str">
        <f>IF(DATOS_FORMS!AV277="","",IFERROR(VLOOKUP(TRIM(DATOS_FORMS!AV277),ESCALAS!$A$46:$B$49,2,0),"?"))</f>
        <v/>
      </c>
      <c r="AW277" s="22" t="str">
        <f>IF(DATOS_FORMS!AW277="","",IFERROR(VLOOKUP(TRIM(DATOS_FORMS!AW277),ESCALAS!$A$46:$B$49,2,0),"?"))</f>
        <v/>
      </c>
      <c r="AX277" s="22" t="str">
        <f>IF(DATOS_FORMS!AX277="","",IFERROR(VLOOKUP(TRIM(DATOS_FORMS!AX277),ESCALAS!$A$46:$B$49,2,0),"?"))</f>
        <v/>
      </c>
      <c r="AY277" s="22" t="str">
        <f>IF(DATOS_FORMS!AY277="","",IFERROR(VLOOKUP(TRIM(DATOS_FORMS!AY277),ESCALAS!$A$46:$B$49,2,0),"?"))</f>
        <v/>
      </c>
      <c r="AZ277" s="22" t="str">
        <f>IF(DATOS_FORMS!AZ277="","",IFERROR(VLOOKUP(TRIM(DATOS_FORMS!AZ277),ESCALAS!$A$46:$B$49,2,0),"?"))</f>
        <v/>
      </c>
      <c r="BA277" s="22" t="str">
        <f>IF(DATOS_FORMS!BA277="","",IFERROR(VLOOKUP(TRIM(DATOS_FORMS!BA277),ESCALAS!$A$46:$B$49,2,0),"?"))</f>
        <v/>
      </c>
      <c r="BB277" s="22" t="str">
        <f>IF(DATOS_FORMS!BB277="","",IFERROR(VLOOKUP(TRIM(DATOS_FORMS!BB277),ESCALAS!$A$46:$B$49,2,0),"?"))</f>
        <v/>
      </c>
      <c r="BC277" s="22" t="str">
        <f>IF(DATOS_FORMS!BC277="","",IFERROR(VLOOKUP(TRIM(DATOS_FORMS!BC277),ESCALAS!$A$46:$B$49,2,0),"?"))</f>
        <v/>
      </c>
      <c r="BD277" s="22" t="str">
        <f>IF(DATOS_FORMS!BD277="","",IFERROR(VLOOKUP(TRIM(DATOS_FORMS!BD277),ESCALAS!$A$46:$B$49,2,0),"?"))</f>
        <v/>
      </c>
      <c r="BE277" s="22" t="str">
        <f>IF(DATOS_FORMS!BE277="","",IFERROR(VLOOKUP(TRIM(DATOS_FORMS!BE277),ESCALAS!$A$46:$B$49,2,0),"?"))</f>
        <v/>
      </c>
      <c r="BF277" s="22" t="str">
        <f>IF(DATOS_FORMS!BF277="","",IFERROR(VLOOKUP(TRIM(DATOS_FORMS!BF277),ESCALAS!$A$46:$B$49,2,0),"?"))</f>
        <v/>
      </c>
      <c r="BG277" s="22" t="str">
        <f>IF(DATOS_FORMS!BG277="","",IFERROR(VLOOKUP(TRIM(DATOS_FORMS!BG277),ESCALAS!$A$46:$B$49,2,0),"?"))</f>
        <v/>
      </c>
      <c r="BH277" s="22" t="str">
        <f>IF(DATOS_FORMS!BH277="","",IFERROR(VLOOKUP(TRIM(DATOS_FORMS!BH277),ESCALAS!$A$46:$B$49,2,0),"?"))</f>
        <v/>
      </c>
      <c r="BI277" s="22" t="str">
        <f>IF(DATOS_FORMS!BI277="","",IFERROR(VLOOKUP(TRIM(DATOS_FORMS!BI277),ESCALAS!$A$46:$B$49,2,0),"?"))</f>
        <v/>
      </c>
      <c r="BJ277" s="22" t="str">
        <f>IF(DATOS_FORMS!BJ277="","",IFERROR(VLOOKUP(TRIM(DATOS_FORMS!BJ277),ESCALAS!$A$46:$B$49,2,0),"?"))</f>
        <v/>
      </c>
    </row>
    <row r="278" spans="1:62" x14ac:dyDescent="0.25">
      <c r="A278" s="22" t="str">
        <f>IF(DATOS_FORMS!B278="","",ROW()-1)</f>
        <v/>
      </c>
      <c r="B278" s="22" t="str">
        <f>IF(DATOS_FORMS!B278="","",IFERROR(VALUE(TRIM(DATOS_FORMS!B278)),IFERROR(VALUE(LEFT(TRIM(DATOS_FORMS!B278),FIND(" ",TRIM(DATOS_FORMS!B278)&amp;" ")-1)),"?")))</f>
        <v/>
      </c>
      <c r="C278" s="22" t="str">
        <f>IF(DATOS_FORMS!C278="","",IFERROR(VLOOKUP(TRIM(DATOS_FORMS!C278),ESCALAS!$A$54:$B$55,2,0),"?"))</f>
        <v/>
      </c>
      <c r="D278" s="22" t="str">
        <f>IF(DATOS_FORMS!D278="","",IFERROR(VLOOKUP(TRIM(DATOS_FORMS!D278),ESCALAS!$A$67:$B$68,2,0),"?"))</f>
        <v/>
      </c>
      <c r="E278" s="23" t="str">
        <f>IF(DATOS_FORMS!E278="","",DATOS_FORMS!E278)</f>
        <v/>
      </c>
      <c r="F278" s="23" t="str">
        <f>IF(DATOS_FORMS!F278="","",DATOS_FORMS!F278)</f>
        <v/>
      </c>
      <c r="G278" s="22" t="str">
        <f>IF(DATOS_FORMS!G278="","",IFERROR(VLOOKUP(TRIM(DATOS_FORMS!G278),ESCALAS!$A$60:$B$62,2,0),"?"))</f>
        <v/>
      </c>
      <c r="H278" s="23" t="str">
        <f>IF(DATOS_FORMS!H278="","",DATOS_FORMS!H278)</f>
        <v/>
      </c>
      <c r="I278" s="22" t="str">
        <f>IF(DATOS_FORMS!I278="","",IFERROR(VLOOKUP(TRIM(DATOS_FORMS!I278),ESCALAS!$A$60:$B$62,2,0),"?"))</f>
        <v/>
      </c>
      <c r="J278" s="22" t="str">
        <f>IF(DATOS_FORMS!J278="","",IFERROR(VLOOKUP(TRIM(DATOS_FORMS!J278),ESCALAS!$A$73:$B$86,2,0),7))</f>
        <v/>
      </c>
      <c r="K278" s="22" t="str">
        <f>IF(DATOS_FORMS!K278="","",IFERROR(VLOOKUP(TRIM(DATOS_FORMS!K278),ESCALAS!$A$6:$B$12,2,0),"?"))</f>
        <v/>
      </c>
      <c r="L278" s="22" t="str">
        <f>IF(DATOS_FORMS!L278="","",IFERROR(VLOOKUP(TRIM(DATOS_FORMS!L278),ESCALAS!$A$6:$B$12,2,0),"?"))</f>
        <v/>
      </c>
      <c r="M278" s="22" t="str">
        <f>IF(DATOS_FORMS!M278="","",IFERROR(VLOOKUP(TRIM(DATOS_FORMS!M278),ESCALAS!$A$6:$B$12,2,0),"?"))</f>
        <v/>
      </c>
      <c r="N278" s="22" t="str">
        <f>IF(DATOS_FORMS!N278="","",IFERROR(VLOOKUP(TRIM(DATOS_FORMS!N278),ESCALAS!$A$6:$B$12,2,0),"?"))</f>
        <v/>
      </c>
      <c r="O278" s="22" t="str">
        <f>IF(DATOS_FORMS!O278="","",IFERROR(VLOOKUP(TRIM(DATOS_FORMS!O278),ESCALAS!$A$6:$B$12,2,0),"?"))</f>
        <v/>
      </c>
      <c r="P278" s="22" t="str">
        <f>IF(DATOS_FORMS!P278="","",IFERROR(VLOOKUP(TRIM(DATOS_FORMS!P278),ESCALAS!$A$6:$B$12,2,0),"?"))</f>
        <v/>
      </c>
      <c r="Q278" s="22" t="str">
        <f>IF(DATOS_FORMS!Q278="","",IFERROR(VLOOKUP(TRIM(DATOS_FORMS!Q278),ESCALAS!$A$6:$B$12,2,0),"?"))</f>
        <v/>
      </c>
      <c r="R278" s="22" t="str">
        <f>IF(DATOS_FORMS!R278="","",IFERROR(VLOOKUP(TRIM(DATOS_FORMS!R278),ESCALAS!$A$6:$B$12,2,0),"?"))</f>
        <v/>
      </c>
      <c r="S278" s="22" t="str">
        <f>IF(DATOS_FORMS!S278="","",IFERROR(VLOOKUP(TRIM(DATOS_FORMS!S278),ESCALAS!$A$6:$B$12,2,0),"?"))</f>
        <v/>
      </c>
      <c r="T278" s="22" t="str">
        <f>IF(DATOS_FORMS!T278="","",IFERROR(VLOOKUP(TRIM(DATOS_FORMS!T278),ESCALAS!$A$6:$B$12,2,0),"?"))</f>
        <v/>
      </c>
      <c r="U278" s="22" t="str">
        <f>IF(DATOS_FORMS!U278="","",IFERROR(VLOOKUP(TRIM(DATOS_FORMS!U278),ESCALAS!$A$17:$B$20,2,0),"?"))</f>
        <v/>
      </c>
      <c r="V278" s="22" t="str">
        <f>IF(DATOS_FORMS!V278="","",IFERROR(VLOOKUP(TRIM(DATOS_FORMS!V278),ESCALAS!$A$17:$B$20,2,0),"?"))</f>
        <v/>
      </c>
      <c r="W278" s="22" t="str">
        <f>IF(DATOS_FORMS!W278="","",IFERROR(VLOOKUP(TRIM(DATOS_FORMS!W278),ESCALAS!$A$17:$B$20,2,0),"?"))</f>
        <v/>
      </c>
      <c r="X278" s="22" t="str">
        <f>IF(DATOS_FORMS!X278="","",IFERROR(VLOOKUP(TRIM(DATOS_FORMS!X278),ESCALAS!$A$17:$B$20,2,0),"?"))</f>
        <v/>
      </c>
      <c r="Y278" s="22" t="str">
        <f>IF(DATOS_FORMS!Y278="","",IFERROR(VLOOKUP(TRIM(DATOS_FORMS!Y278),ESCALAS!$A$17:$B$20,2,0),"?"))</f>
        <v/>
      </c>
      <c r="Z278" s="22" t="str">
        <f>IF(DATOS_FORMS!Z278="","",IFERROR(VLOOKUP(TRIM(DATOS_FORMS!Z278),ESCALAS!$A$17:$B$20,2,0),"?"))</f>
        <v/>
      </c>
      <c r="AA278" s="22" t="str">
        <f>IF(DATOS_FORMS!AA278="","",IFERROR(VLOOKUP(TRIM(DATOS_FORMS!AA278),ESCALAS!$A$17:$B$20,2,0),"?"))</f>
        <v/>
      </c>
      <c r="AB278" s="22" t="str">
        <f>IF(DATOS_FORMS!AB278="","",IFERROR(VLOOKUP(TRIM(DATOS_FORMS!AB278),ESCALAS!$A$17:$B$20,2,0),"?"))</f>
        <v/>
      </c>
      <c r="AC278" s="22" t="str">
        <f>IF(DATOS_FORMS!AC278="","",IFERROR(VLOOKUP(TRIM(DATOS_FORMS!AC278),ESCALAS!$A$25:$B$30,2,0),"?"))</f>
        <v/>
      </c>
      <c r="AD278" s="22" t="str">
        <f>IF(DATOS_FORMS!AD278="","",IFERROR(VLOOKUP(TRIM(DATOS_FORMS!AD278),ESCALAS!$A$25:$B$30,2,0),"?"))</f>
        <v/>
      </c>
      <c r="AE278" s="22" t="str">
        <f>IF(DATOS_FORMS!AE278="","",IFERROR(VLOOKUP(TRIM(DATOS_FORMS!AE278),ESCALAS!$A$25:$B$30,2,0),"?"))</f>
        <v/>
      </c>
      <c r="AF278" s="22" t="str">
        <f>IF(DATOS_FORMS!AF278="","",IFERROR(VLOOKUP(TRIM(DATOS_FORMS!AF278),ESCALAS!$A$25:$B$30,2,0),"?"))</f>
        <v/>
      </c>
      <c r="AG278" s="22" t="str">
        <f>IF(DATOS_FORMS!AG278="","",IFERROR(VLOOKUP(TRIM(DATOS_FORMS!AG278),ESCALAS!$A$25:$B$30,2,0),"?"))</f>
        <v/>
      </c>
      <c r="AH278" s="22" t="str">
        <f>IF(DATOS_FORMS!AH278="","",IFERROR(VLOOKUP(TRIM(DATOS_FORMS!AH278),ESCALAS!$A$25:$B$30,2,0),"?"))</f>
        <v/>
      </c>
      <c r="AI278" s="22" t="str">
        <f>IF(DATOS_FORMS!AI278="","",IFERROR(VLOOKUP(TRIM(DATOS_FORMS!AI278),ESCALAS!$A$25:$B$30,2,0),"?"))</f>
        <v/>
      </c>
      <c r="AJ278" s="22" t="str">
        <f>IF(DATOS_FORMS!AJ278="","",IFERROR(VLOOKUP(TRIM(DATOS_FORMS!AJ278),ESCALAS!$A$25:$B$30,2,0),"?"))</f>
        <v/>
      </c>
      <c r="AK278" s="22" t="str">
        <f>IF(DATOS_FORMS!AK278="","",IFERROR(VLOOKUP(TRIM(DATOS_FORMS!AK278),ESCALAS!$A$25:$B$30,2,0),"?"))</f>
        <v/>
      </c>
      <c r="AL278" s="22" t="str">
        <f>IF(DATOS_FORMS!AL278="","",IFERROR(VLOOKUP(TRIM(DATOS_FORMS!AL278),ESCALAS!$A$25:$B$30,2,0),"?"))</f>
        <v/>
      </c>
      <c r="AM278" s="22" t="str">
        <f>IF(DATOS_FORMS!AM278="","",IFERROR(VLOOKUP(TRIM(DATOS_FORMS!AM278),ESCALAS!$A$35:$B$41,2,0),"?"))</f>
        <v/>
      </c>
      <c r="AN278" s="22" t="str">
        <f>IF(DATOS_FORMS!AN278="","",IFERROR(VLOOKUP(TRIM(DATOS_FORMS!AN278),ESCALAS!$A$35:$B$41,2,0),"?"))</f>
        <v/>
      </c>
      <c r="AO278" s="22" t="str">
        <f>IF(DATOS_FORMS!AO278="","",IFERROR(VLOOKUP(TRIM(DATOS_FORMS!AO278),ESCALAS!$A$35:$B$41,2,0),"?"))</f>
        <v/>
      </c>
      <c r="AP278" s="22" t="str">
        <f>IF(DATOS_FORMS!AP278="","",IFERROR(VLOOKUP(TRIM(DATOS_FORMS!AP278),ESCALAS!$A$35:$B$41,2,0),"?"))</f>
        <v/>
      </c>
      <c r="AQ278" s="22" t="str">
        <f>IF(DATOS_FORMS!AQ278="","",IFERROR(VLOOKUP(TRIM(DATOS_FORMS!AQ278),ESCALAS!$A$35:$B$41,2,0),"?"))</f>
        <v/>
      </c>
      <c r="AR278" s="22" t="str">
        <f>IF(DATOS_FORMS!AR278="","",IFERROR(VLOOKUP(TRIM(DATOS_FORMS!AR278),ESCALAS!$A$35:$B$41,2,0),"?"))</f>
        <v/>
      </c>
      <c r="AS278" s="22" t="str">
        <f>IF(DATOS_FORMS!AS278="","",IFERROR(VLOOKUP(TRIM(DATOS_FORMS!AS278),ESCALAS!$A$35:$B$41,2,0),"?"))</f>
        <v/>
      </c>
      <c r="AT278" s="22" t="str">
        <f>IF(DATOS_FORMS!AT278="","",IFERROR(VLOOKUP(TRIM(DATOS_FORMS!AT278),ESCALAS!$A$35:$B$41,2,0),"?"))</f>
        <v/>
      </c>
      <c r="AU278" s="22" t="str">
        <f>IF(DATOS_FORMS!AU278="","",IFERROR(VLOOKUP(TRIM(DATOS_FORMS!AU278),ESCALAS!$A$35:$B$41,2,0),"?"))</f>
        <v/>
      </c>
      <c r="AV278" s="22" t="str">
        <f>IF(DATOS_FORMS!AV278="","",IFERROR(VLOOKUP(TRIM(DATOS_FORMS!AV278),ESCALAS!$A$46:$B$49,2,0),"?"))</f>
        <v/>
      </c>
      <c r="AW278" s="22" t="str">
        <f>IF(DATOS_FORMS!AW278="","",IFERROR(VLOOKUP(TRIM(DATOS_FORMS!AW278),ESCALAS!$A$46:$B$49,2,0),"?"))</f>
        <v/>
      </c>
      <c r="AX278" s="22" t="str">
        <f>IF(DATOS_FORMS!AX278="","",IFERROR(VLOOKUP(TRIM(DATOS_FORMS!AX278),ESCALAS!$A$46:$B$49,2,0),"?"))</f>
        <v/>
      </c>
      <c r="AY278" s="22" t="str">
        <f>IF(DATOS_FORMS!AY278="","",IFERROR(VLOOKUP(TRIM(DATOS_FORMS!AY278),ESCALAS!$A$46:$B$49,2,0),"?"))</f>
        <v/>
      </c>
      <c r="AZ278" s="22" t="str">
        <f>IF(DATOS_FORMS!AZ278="","",IFERROR(VLOOKUP(TRIM(DATOS_FORMS!AZ278),ESCALAS!$A$46:$B$49,2,0),"?"))</f>
        <v/>
      </c>
      <c r="BA278" s="22" t="str">
        <f>IF(DATOS_FORMS!BA278="","",IFERROR(VLOOKUP(TRIM(DATOS_FORMS!BA278),ESCALAS!$A$46:$B$49,2,0),"?"))</f>
        <v/>
      </c>
      <c r="BB278" s="22" t="str">
        <f>IF(DATOS_FORMS!BB278="","",IFERROR(VLOOKUP(TRIM(DATOS_FORMS!BB278),ESCALAS!$A$46:$B$49,2,0),"?"))</f>
        <v/>
      </c>
      <c r="BC278" s="22" t="str">
        <f>IF(DATOS_FORMS!BC278="","",IFERROR(VLOOKUP(TRIM(DATOS_FORMS!BC278),ESCALAS!$A$46:$B$49,2,0),"?"))</f>
        <v/>
      </c>
      <c r="BD278" s="22" t="str">
        <f>IF(DATOS_FORMS!BD278="","",IFERROR(VLOOKUP(TRIM(DATOS_FORMS!BD278),ESCALAS!$A$46:$B$49,2,0),"?"))</f>
        <v/>
      </c>
      <c r="BE278" s="22" t="str">
        <f>IF(DATOS_FORMS!BE278="","",IFERROR(VLOOKUP(TRIM(DATOS_FORMS!BE278),ESCALAS!$A$46:$B$49,2,0),"?"))</f>
        <v/>
      </c>
      <c r="BF278" s="22" t="str">
        <f>IF(DATOS_FORMS!BF278="","",IFERROR(VLOOKUP(TRIM(DATOS_FORMS!BF278),ESCALAS!$A$46:$B$49,2,0),"?"))</f>
        <v/>
      </c>
      <c r="BG278" s="22" t="str">
        <f>IF(DATOS_FORMS!BG278="","",IFERROR(VLOOKUP(TRIM(DATOS_FORMS!BG278),ESCALAS!$A$46:$B$49,2,0),"?"))</f>
        <v/>
      </c>
      <c r="BH278" s="22" t="str">
        <f>IF(DATOS_FORMS!BH278="","",IFERROR(VLOOKUP(TRIM(DATOS_FORMS!BH278),ESCALAS!$A$46:$B$49,2,0),"?"))</f>
        <v/>
      </c>
      <c r="BI278" s="22" t="str">
        <f>IF(DATOS_FORMS!BI278="","",IFERROR(VLOOKUP(TRIM(DATOS_FORMS!BI278),ESCALAS!$A$46:$B$49,2,0),"?"))</f>
        <v/>
      </c>
      <c r="BJ278" s="22" t="str">
        <f>IF(DATOS_FORMS!BJ278="","",IFERROR(VLOOKUP(TRIM(DATOS_FORMS!BJ278),ESCALAS!$A$46:$B$49,2,0),"?"))</f>
        <v/>
      </c>
    </row>
    <row r="279" spans="1:62" x14ac:dyDescent="0.25">
      <c r="A279" s="22" t="str">
        <f>IF(DATOS_FORMS!B279="","",ROW()-1)</f>
        <v/>
      </c>
      <c r="B279" s="22" t="str">
        <f>IF(DATOS_FORMS!B279="","",IFERROR(VALUE(TRIM(DATOS_FORMS!B279)),IFERROR(VALUE(LEFT(TRIM(DATOS_FORMS!B279),FIND(" ",TRIM(DATOS_FORMS!B279)&amp;" ")-1)),"?")))</f>
        <v/>
      </c>
      <c r="C279" s="22" t="str">
        <f>IF(DATOS_FORMS!C279="","",IFERROR(VLOOKUP(TRIM(DATOS_FORMS!C279),ESCALAS!$A$54:$B$55,2,0),"?"))</f>
        <v/>
      </c>
      <c r="D279" s="22" t="str">
        <f>IF(DATOS_FORMS!D279="","",IFERROR(VLOOKUP(TRIM(DATOS_FORMS!D279),ESCALAS!$A$67:$B$68,2,0),"?"))</f>
        <v/>
      </c>
      <c r="E279" s="23" t="str">
        <f>IF(DATOS_FORMS!E279="","",DATOS_FORMS!E279)</f>
        <v/>
      </c>
      <c r="F279" s="23" t="str">
        <f>IF(DATOS_FORMS!F279="","",DATOS_FORMS!F279)</f>
        <v/>
      </c>
      <c r="G279" s="22" t="str">
        <f>IF(DATOS_FORMS!G279="","",IFERROR(VLOOKUP(TRIM(DATOS_FORMS!G279),ESCALAS!$A$60:$B$62,2,0),"?"))</f>
        <v/>
      </c>
      <c r="H279" s="23" t="str">
        <f>IF(DATOS_FORMS!H279="","",DATOS_FORMS!H279)</f>
        <v/>
      </c>
      <c r="I279" s="22" t="str">
        <f>IF(DATOS_FORMS!I279="","",IFERROR(VLOOKUP(TRIM(DATOS_FORMS!I279),ESCALAS!$A$60:$B$62,2,0),"?"))</f>
        <v/>
      </c>
      <c r="J279" s="22" t="str">
        <f>IF(DATOS_FORMS!J279="","",IFERROR(VLOOKUP(TRIM(DATOS_FORMS!J279),ESCALAS!$A$73:$B$86,2,0),7))</f>
        <v/>
      </c>
      <c r="K279" s="22" t="str">
        <f>IF(DATOS_FORMS!K279="","",IFERROR(VLOOKUP(TRIM(DATOS_FORMS!K279),ESCALAS!$A$6:$B$12,2,0),"?"))</f>
        <v/>
      </c>
      <c r="L279" s="22" t="str">
        <f>IF(DATOS_FORMS!L279="","",IFERROR(VLOOKUP(TRIM(DATOS_FORMS!L279),ESCALAS!$A$6:$B$12,2,0),"?"))</f>
        <v/>
      </c>
      <c r="M279" s="22" t="str">
        <f>IF(DATOS_FORMS!M279="","",IFERROR(VLOOKUP(TRIM(DATOS_FORMS!M279),ESCALAS!$A$6:$B$12,2,0),"?"))</f>
        <v/>
      </c>
      <c r="N279" s="22" t="str">
        <f>IF(DATOS_FORMS!N279="","",IFERROR(VLOOKUP(TRIM(DATOS_FORMS!N279),ESCALAS!$A$6:$B$12,2,0),"?"))</f>
        <v/>
      </c>
      <c r="O279" s="22" t="str">
        <f>IF(DATOS_FORMS!O279="","",IFERROR(VLOOKUP(TRIM(DATOS_FORMS!O279),ESCALAS!$A$6:$B$12,2,0),"?"))</f>
        <v/>
      </c>
      <c r="P279" s="22" t="str">
        <f>IF(DATOS_FORMS!P279="","",IFERROR(VLOOKUP(TRIM(DATOS_FORMS!P279),ESCALAS!$A$6:$B$12,2,0),"?"))</f>
        <v/>
      </c>
      <c r="Q279" s="22" t="str">
        <f>IF(DATOS_FORMS!Q279="","",IFERROR(VLOOKUP(TRIM(DATOS_FORMS!Q279),ESCALAS!$A$6:$B$12,2,0),"?"))</f>
        <v/>
      </c>
      <c r="R279" s="22" t="str">
        <f>IF(DATOS_FORMS!R279="","",IFERROR(VLOOKUP(TRIM(DATOS_FORMS!R279),ESCALAS!$A$6:$B$12,2,0),"?"))</f>
        <v/>
      </c>
      <c r="S279" s="22" t="str">
        <f>IF(DATOS_FORMS!S279="","",IFERROR(VLOOKUP(TRIM(DATOS_FORMS!S279),ESCALAS!$A$6:$B$12,2,0),"?"))</f>
        <v/>
      </c>
      <c r="T279" s="22" t="str">
        <f>IF(DATOS_FORMS!T279="","",IFERROR(VLOOKUP(TRIM(DATOS_FORMS!T279),ESCALAS!$A$6:$B$12,2,0),"?"))</f>
        <v/>
      </c>
      <c r="U279" s="22" t="str">
        <f>IF(DATOS_FORMS!U279="","",IFERROR(VLOOKUP(TRIM(DATOS_FORMS!U279),ESCALAS!$A$17:$B$20,2,0),"?"))</f>
        <v/>
      </c>
      <c r="V279" s="22" t="str">
        <f>IF(DATOS_FORMS!V279="","",IFERROR(VLOOKUP(TRIM(DATOS_FORMS!V279),ESCALAS!$A$17:$B$20,2,0),"?"))</f>
        <v/>
      </c>
      <c r="W279" s="22" t="str">
        <f>IF(DATOS_FORMS!W279="","",IFERROR(VLOOKUP(TRIM(DATOS_FORMS!W279),ESCALAS!$A$17:$B$20,2,0),"?"))</f>
        <v/>
      </c>
      <c r="X279" s="22" t="str">
        <f>IF(DATOS_FORMS!X279="","",IFERROR(VLOOKUP(TRIM(DATOS_FORMS!X279),ESCALAS!$A$17:$B$20,2,0),"?"))</f>
        <v/>
      </c>
      <c r="Y279" s="22" t="str">
        <f>IF(DATOS_FORMS!Y279="","",IFERROR(VLOOKUP(TRIM(DATOS_FORMS!Y279),ESCALAS!$A$17:$B$20,2,0),"?"))</f>
        <v/>
      </c>
      <c r="Z279" s="22" t="str">
        <f>IF(DATOS_FORMS!Z279="","",IFERROR(VLOOKUP(TRIM(DATOS_FORMS!Z279),ESCALAS!$A$17:$B$20,2,0),"?"))</f>
        <v/>
      </c>
      <c r="AA279" s="22" t="str">
        <f>IF(DATOS_FORMS!AA279="","",IFERROR(VLOOKUP(TRIM(DATOS_FORMS!AA279),ESCALAS!$A$17:$B$20,2,0),"?"))</f>
        <v/>
      </c>
      <c r="AB279" s="22" t="str">
        <f>IF(DATOS_FORMS!AB279="","",IFERROR(VLOOKUP(TRIM(DATOS_FORMS!AB279),ESCALAS!$A$17:$B$20,2,0),"?"))</f>
        <v/>
      </c>
      <c r="AC279" s="22" t="str">
        <f>IF(DATOS_FORMS!AC279="","",IFERROR(VLOOKUP(TRIM(DATOS_FORMS!AC279),ESCALAS!$A$25:$B$30,2,0),"?"))</f>
        <v/>
      </c>
      <c r="AD279" s="22" t="str">
        <f>IF(DATOS_FORMS!AD279="","",IFERROR(VLOOKUP(TRIM(DATOS_FORMS!AD279),ESCALAS!$A$25:$B$30,2,0),"?"))</f>
        <v/>
      </c>
      <c r="AE279" s="22" t="str">
        <f>IF(DATOS_FORMS!AE279="","",IFERROR(VLOOKUP(TRIM(DATOS_FORMS!AE279),ESCALAS!$A$25:$B$30,2,0),"?"))</f>
        <v/>
      </c>
      <c r="AF279" s="22" t="str">
        <f>IF(DATOS_FORMS!AF279="","",IFERROR(VLOOKUP(TRIM(DATOS_FORMS!AF279),ESCALAS!$A$25:$B$30,2,0),"?"))</f>
        <v/>
      </c>
      <c r="AG279" s="22" t="str">
        <f>IF(DATOS_FORMS!AG279="","",IFERROR(VLOOKUP(TRIM(DATOS_FORMS!AG279),ESCALAS!$A$25:$B$30,2,0),"?"))</f>
        <v/>
      </c>
      <c r="AH279" s="22" t="str">
        <f>IF(DATOS_FORMS!AH279="","",IFERROR(VLOOKUP(TRIM(DATOS_FORMS!AH279),ESCALAS!$A$25:$B$30,2,0),"?"))</f>
        <v/>
      </c>
      <c r="AI279" s="22" t="str">
        <f>IF(DATOS_FORMS!AI279="","",IFERROR(VLOOKUP(TRIM(DATOS_FORMS!AI279),ESCALAS!$A$25:$B$30,2,0),"?"))</f>
        <v/>
      </c>
      <c r="AJ279" s="22" t="str">
        <f>IF(DATOS_FORMS!AJ279="","",IFERROR(VLOOKUP(TRIM(DATOS_FORMS!AJ279),ESCALAS!$A$25:$B$30,2,0),"?"))</f>
        <v/>
      </c>
      <c r="AK279" s="22" t="str">
        <f>IF(DATOS_FORMS!AK279="","",IFERROR(VLOOKUP(TRIM(DATOS_FORMS!AK279),ESCALAS!$A$25:$B$30,2,0),"?"))</f>
        <v/>
      </c>
      <c r="AL279" s="22" t="str">
        <f>IF(DATOS_FORMS!AL279="","",IFERROR(VLOOKUP(TRIM(DATOS_FORMS!AL279),ESCALAS!$A$25:$B$30,2,0),"?"))</f>
        <v/>
      </c>
      <c r="AM279" s="22" t="str">
        <f>IF(DATOS_FORMS!AM279="","",IFERROR(VLOOKUP(TRIM(DATOS_FORMS!AM279),ESCALAS!$A$35:$B$41,2,0),"?"))</f>
        <v/>
      </c>
      <c r="AN279" s="22" t="str">
        <f>IF(DATOS_FORMS!AN279="","",IFERROR(VLOOKUP(TRIM(DATOS_FORMS!AN279),ESCALAS!$A$35:$B$41,2,0),"?"))</f>
        <v/>
      </c>
      <c r="AO279" s="22" t="str">
        <f>IF(DATOS_FORMS!AO279="","",IFERROR(VLOOKUP(TRIM(DATOS_FORMS!AO279),ESCALAS!$A$35:$B$41,2,0),"?"))</f>
        <v/>
      </c>
      <c r="AP279" s="22" t="str">
        <f>IF(DATOS_FORMS!AP279="","",IFERROR(VLOOKUP(TRIM(DATOS_FORMS!AP279),ESCALAS!$A$35:$B$41,2,0),"?"))</f>
        <v/>
      </c>
      <c r="AQ279" s="22" t="str">
        <f>IF(DATOS_FORMS!AQ279="","",IFERROR(VLOOKUP(TRIM(DATOS_FORMS!AQ279),ESCALAS!$A$35:$B$41,2,0),"?"))</f>
        <v/>
      </c>
      <c r="AR279" s="22" t="str">
        <f>IF(DATOS_FORMS!AR279="","",IFERROR(VLOOKUP(TRIM(DATOS_FORMS!AR279),ESCALAS!$A$35:$B$41,2,0),"?"))</f>
        <v/>
      </c>
      <c r="AS279" s="22" t="str">
        <f>IF(DATOS_FORMS!AS279="","",IFERROR(VLOOKUP(TRIM(DATOS_FORMS!AS279),ESCALAS!$A$35:$B$41,2,0),"?"))</f>
        <v/>
      </c>
      <c r="AT279" s="22" t="str">
        <f>IF(DATOS_FORMS!AT279="","",IFERROR(VLOOKUP(TRIM(DATOS_FORMS!AT279),ESCALAS!$A$35:$B$41,2,0),"?"))</f>
        <v/>
      </c>
      <c r="AU279" s="22" t="str">
        <f>IF(DATOS_FORMS!AU279="","",IFERROR(VLOOKUP(TRIM(DATOS_FORMS!AU279),ESCALAS!$A$35:$B$41,2,0),"?"))</f>
        <v/>
      </c>
      <c r="AV279" s="22" t="str">
        <f>IF(DATOS_FORMS!AV279="","",IFERROR(VLOOKUP(TRIM(DATOS_FORMS!AV279),ESCALAS!$A$46:$B$49,2,0),"?"))</f>
        <v/>
      </c>
      <c r="AW279" s="22" t="str">
        <f>IF(DATOS_FORMS!AW279="","",IFERROR(VLOOKUP(TRIM(DATOS_FORMS!AW279),ESCALAS!$A$46:$B$49,2,0),"?"))</f>
        <v/>
      </c>
      <c r="AX279" s="22" t="str">
        <f>IF(DATOS_FORMS!AX279="","",IFERROR(VLOOKUP(TRIM(DATOS_FORMS!AX279),ESCALAS!$A$46:$B$49,2,0),"?"))</f>
        <v/>
      </c>
      <c r="AY279" s="22" t="str">
        <f>IF(DATOS_FORMS!AY279="","",IFERROR(VLOOKUP(TRIM(DATOS_FORMS!AY279),ESCALAS!$A$46:$B$49,2,0),"?"))</f>
        <v/>
      </c>
      <c r="AZ279" s="22" t="str">
        <f>IF(DATOS_FORMS!AZ279="","",IFERROR(VLOOKUP(TRIM(DATOS_FORMS!AZ279),ESCALAS!$A$46:$B$49,2,0),"?"))</f>
        <v/>
      </c>
      <c r="BA279" s="22" t="str">
        <f>IF(DATOS_FORMS!BA279="","",IFERROR(VLOOKUP(TRIM(DATOS_FORMS!BA279),ESCALAS!$A$46:$B$49,2,0),"?"))</f>
        <v/>
      </c>
      <c r="BB279" s="22" t="str">
        <f>IF(DATOS_FORMS!BB279="","",IFERROR(VLOOKUP(TRIM(DATOS_FORMS!BB279),ESCALAS!$A$46:$B$49,2,0),"?"))</f>
        <v/>
      </c>
      <c r="BC279" s="22" t="str">
        <f>IF(DATOS_FORMS!BC279="","",IFERROR(VLOOKUP(TRIM(DATOS_FORMS!BC279),ESCALAS!$A$46:$B$49,2,0),"?"))</f>
        <v/>
      </c>
      <c r="BD279" s="22" t="str">
        <f>IF(DATOS_FORMS!BD279="","",IFERROR(VLOOKUP(TRIM(DATOS_FORMS!BD279),ESCALAS!$A$46:$B$49,2,0),"?"))</f>
        <v/>
      </c>
      <c r="BE279" s="22" t="str">
        <f>IF(DATOS_FORMS!BE279="","",IFERROR(VLOOKUP(TRIM(DATOS_FORMS!BE279),ESCALAS!$A$46:$B$49,2,0),"?"))</f>
        <v/>
      </c>
      <c r="BF279" s="22" t="str">
        <f>IF(DATOS_FORMS!BF279="","",IFERROR(VLOOKUP(TRIM(DATOS_FORMS!BF279),ESCALAS!$A$46:$B$49,2,0),"?"))</f>
        <v/>
      </c>
      <c r="BG279" s="22" t="str">
        <f>IF(DATOS_FORMS!BG279="","",IFERROR(VLOOKUP(TRIM(DATOS_FORMS!BG279),ESCALAS!$A$46:$B$49,2,0),"?"))</f>
        <v/>
      </c>
      <c r="BH279" s="22" t="str">
        <f>IF(DATOS_FORMS!BH279="","",IFERROR(VLOOKUP(TRIM(DATOS_FORMS!BH279),ESCALAS!$A$46:$B$49,2,0),"?"))</f>
        <v/>
      </c>
      <c r="BI279" s="22" t="str">
        <f>IF(DATOS_FORMS!BI279="","",IFERROR(VLOOKUP(TRIM(DATOS_FORMS!BI279),ESCALAS!$A$46:$B$49,2,0),"?"))</f>
        <v/>
      </c>
      <c r="BJ279" s="22" t="str">
        <f>IF(DATOS_FORMS!BJ279="","",IFERROR(VLOOKUP(TRIM(DATOS_FORMS!BJ279),ESCALAS!$A$46:$B$49,2,0),"?"))</f>
        <v/>
      </c>
    </row>
    <row r="280" spans="1:62" x14ac:dyDescent="0.25">
      <c r="A280" s="22" t="str">
        <f>IF(DATOS_FORMS!B280="","",ROW()-1)</f>
        <v/>
      </c>
      <c r="B280" s="22" t="str">
        <f>IF(DATOS_FORMS!B280="","",IFERROR(VALUE(TRIM(DATOS_FORMS!B280)),IFERROR(VALUE(LEFT(TRIM(DATOS_FORMS!B280),FIND(" ",TRIM(DATOS_FORMS!B280)&amp;" ")-1)),"?")))</f>
        <v/>
      </c>
      <c r="C280" s="22" t="str">
        <f>IF(DATOS_FORMS!C280="","",IFERROR(VLOOKUP(TRIM(DATOS_FORMS!C280),ESCALAS!$A$54:$B$55,2,0),"?"))</f>
        <v/>
      </c>
      <c r="D280" s="22" t="str">
        <f>IF(DATOS_FORMS!D280="","",IFERROR(VLOOKUP(TRIM(DATOS_FORMS!D280),ESCALAS!$A$67:$B$68,2,0),"?"))</f>
        <v/>
      </c>
      <c r="E280" s="23" t="str">
        <f>IF(DATOS_FORMS!E280="","",DATOS_FORMS!E280)</f>
        <v/>
      </c>
      <c r="F280" s="23" t="str">
        <f>IF(DATOS_FORMS!F280="","",DATOS_FORMS!F280)</f>
        <v/>
      </c>
      <c r="G280" s="22" t="str">
        <f>IF(DATOS_FORMS!G280="","",IFERROR(VLOOKUP(TRIM(DATOS_FORMS!G280),ESCALAS!$A$60:$B$62,2,0),"?"))</f>
        <v/>
      </c>
      <c r="H280" s="23" t="str">
        <f>IF(DATOS_FORMS!H280="","",DATOS_FORMS!H280)</f>
        <v/>
      </c>
      <c r="I280" s="22" t="str">
        <f>IF(DATOS_FORMS!I280="","",IFERROR(VLOOKUP(TRIM(DATOS_FORMS!I280),ESCALAS!$A$60:$B$62,2,0),"?"))</f>
        <v/>
      </c>
      <c r="J280" s="22" t="str">
        <f>IF(DATOS_FORMS!J280="","",IFERROR(VLOOKUP(TRIM(DATOS_FORMS!J280),ESCALAS!$A$73:$B$86,2,0),7))</f>
        <v/>
      </c>
      <c r="K280" s="22" t="str">
        <f>IF(DATOS_FORMS!K280="","",IFERROR(VLOOKUP(TRIM(DATOS_FORMS!K280),ESCALAS!$A$6:$B$12,2,0),"?"))</f>
        <v/>
      </c>
      <c r="L280" s="22" t="str">
        <f>IF(DATOS_FORMS!L280="","",IFERROR(VLOOKUP(TRIM(DATOS_FORMS!L280),ESCALAS!$A$6:$B$12,2,0),"?"))</f>
        <v/>
      </c>
      <c r="M280" s="22" t="str">
        <f>IF(DATOS_FORMS!M280="","",IFERROR(VLOOKUP(TRIM(DATOS_FORMS!M280),ESCALAS!$A$6:$B$12,2,0),"?"))</f>
        <v/>
      </c>
      <c r="N280" s="22" t="str">
        <f>IF(DATOS_FORMS!N280="","",IFERROR(VLOOKUP(TRIM(DATOS_FORMS!N280),ESCALAS!$A$6:$B$12,2,0),"?"))</f>
        <v/>
      </c>
      <c r="O280" s="22" t="str">
        <f>IF(DATOS_FORMS!O280="","",IFERROR(VLOOKUP(TRIM(DATOS_FORMS!O280),ESCALAS!$A$6:$B$12,2,0),"?"))</f>
        <v/>
      </c>
      <c r="P280" s="22" t="str">
        <f>IF(DATOS_FORMS!P280="","",IFERROR(VLOOKUP(TRIM(DATOS_FORMS!P280),ESCALAS!$A$6:$B$12,2,0),"?"))</f>
        <v/>
      </c>
      <c r="Q280" s="22" t="str">
        <f>IF(DATOS_FORMS!Q280="","",IFERROR(VLOOKUP(TRIM(DATOS_FORMS!Q280),ESCALAS!$A$6:$B$12,2,0),"?"))</f>
        <v/>
      </c>
      <c r="R280" s="22" t="str">
        <f>IF(DATOS_FORMS!R280="","",IFERROR(VLOOKUP(TRIM(DATOS_FORMS!R280),ESCALAS!$A$6:$B$12,2,0),"?"))</f>
        <v/>
      </c>
      <c r="S280" s="22" t="str">
        <f>IF(DATOS_FORMS!S280="","",IFERROR(VLOOKUP(TRIM(DATOS_FORMS!S280),ESCALAS!$A$6:$B$12,2,0),"?"))</f>
        <v/>
      </c>
      <c r="T280" s="22" t="str">
        <f>IF(DATOS_FORMS!T280="","",IFERROR(VLOOKUP(TRIM(DATOS_FORMS!T280),ESCALAS!$A$6:$B$12,2,0),"?"))</f>
        <v/>
      </c>
      <c r="U280" s="22" t="str">
        <f>IF(DATOS_FORMS!U280="","",IFERROR(VLOOKUP(TRIM(DATOS_FORMS!U280),ESCALAS!$A$17:$B$20,2,0),"?"))</f>
        <v/>
      </c>
      <c r="V280" s="22" t="str">
        <f>IF(DATOS_FORMS!V280="","",IFERROR(VLOOKUP(TRIM(DATOS_FORMS!V280),ESCALAS!$A$17:$B$20,2,0),"?"))</f>
        <v/>
      </c>
      <c r="W280" s="22" t="str">
        <f>IF(DATOS_FORMS!W280="","",IFERROR(VLOOKUP(TRIM(DATOS_FORMS!W280),ESCALAS!$A$17:$B$20,2,0),"?"))</f>
        <v/>
      </c>
      <c r="X280" s="22" t="str">
        <f>IF(DATOS_FORMS!X280="","",IFERROR(VLOOKUP(TRIM(DATOS_FORMS!X280),ESCALAS!$A$17:$B$20,2,0),"?"))</f>
        <v/>
      </c>
      <c r="Y280" s="22" t="str">
        <f>IF(DATOS_FORMS!Y280="","",IFERROR(VLOOKUP(TRIM(DATOS_FORMS!Y280),ESCALAS!$A$17:$B$20,2,0),"?"))</f>
        <v/>
      </c>
      <c r="Z280" s="22" t="str">
        <f>IF(DATOS_FORMS!Z280="","",IFERROR(VLOOKUP(TRIM(DATOS_FORMS!Z280),ESCALAS!$A$17:$B$20,2,0),"?"))</f>
        <v/>
      </c>
      <c r="AA280" s="22" t="str">
        <f>IF(DATOS_FORMS!AA280="","",IFERROR(VLOOKUP(TRIM(DATOS_FORMS!AA280),ESCALAS!$A$17:$B$20,2,0),"?"))</f>
        <v/>
      </c>
      <c r="AB280" s="22" t="str">
        <f>IF(DATOS_FORMS!AB280="","",IFERROR(VLOOKUP(TRIM(DATOS_FORMS!AB280),ESCALAS!$A$17:$B$20,2,0),"?"))</f>
        <v/>
      </c>
      <c r="AC280" s="22" t="str">
        <f>IF(DATOS_FORMS!AC280="","",IFERROR(VLOOKUP(TRIM(DATOS_FORMS!AC280),ESCALAS!$A$25:$B$30,2,0),"?"))</f>
        <v/>
      </c>
      <c r="AD280" s="22" t="str">
        <f>IF(DATOS_FORMS!AD280="","",IFERROR(VLOOKUP(TRIM(DATOS_FORMS!AD280),ESCALAS!$A$25:$B$30,2,0),"?"))</f>
        <v/>
      </c>
      <c r="AE280" s="22" t="str">
        <f>IF(DATOS_FORMS!AE280="","",IFERROR(VLOOKUP(TRIM(DATOS_FORMS!AE280),ESCALAS!$A$25:$B$30,2,0),"?"))</f>
        <v/>
      </c>
      <c r="AF280" s="22" t="str">
        <f>IF(DATOS_FORMS!AF280="","",IFERROR(VLOOKUP(TRIM(DATOS_FORMS!AF280),ESCALAS!$A$25:$B$30,2,0),"?"))</f>
        <v/>
      </c>
      <c r="AG280" s="22" t="str">
        <f>IF(DATOS_FORMS!AG280="","",IFERROR(VLOOKUP(TRIM(DATOS_FORMS!AG280),ESCALAS!$A$25:$B$30,2,0),"?"))</f>
        <v/>
      </c>
      <c r="AH280" s="22" t="str">
        <f>IF(DATOS_FORMS!AH280="","",IFERROR(VLOOKUP(TRIM(DATOS_FORMS!AH280),ESCALAS!$A$25:$B$30,2,0),"?"))</f>
        <v/>
      </c>
      <c r="AI280" s="22" t="str">
        <f>IF(DATOS_FORMS!AI280="","",IFERROR(VLOOKUP(TRIM(DATOS_FORMS!AI280),ESCALAS!$A$25:$B$30,2,0),"?"))</f>
        <v/>
      </c>
      <c r="AJ280" s="22" t="str">
        <f>IF(DATOS_FORMS!AJ280="","",IFERROR(VLOOKUP(TRIM(DATOS_FORMS!AJ280),ESCALAS!$A$25:$B$30,2,0),"?"))</f>
        <v/>
      </c>
      <c r="AK280" s="22" t="str">
        <f>IF(DATOS_FORMS!AK280="","",IFERROR(VLOOKUP(TRIM(DATOS_FORMS!AK280),ESCALAS!$A$25:$B$30,2,0),"?"))</f>
        <v/>
      </c>
      <c r="AL280" s="22" t="str">
        <f>IF(DATOS_FORMS!AL280="","",IFERROR(VLOOKUP(TRIM(DATOS_FORMS!AL280),ESCALAS!$A$25:$B$30,2,0),"?"))</f>
        <v/>
      </c>
      <c r="AM280" s="22" t="str">
        <f>IF(DATOS_FORMS!AM280="","",IFERROR(VLOOKUP(TRIM(DATOS_FORMS!AM280),ESCALAS!$A$35:$B$41,2,0),"?"))</f>
        <v/>
      </c>
      <c r="AN280" s="22" t="str">
        <f>IF(DATOS_FORMS!AN280="","",IFERROR(VLOOKUP(TRIM(DATOS_FORMS!AN280),ESCALAS!$A$35:$B$41,2,0),"?"))</f>
        <v/>
      </c>
      <c r="AO280" s="22" t="str">
        <f>IF(DATOS_FORMS!AO280="","",IFERROR(VLOOKUP(TRIM(DATOS_FORMS!AO280),ESCALAS!$A$35:$B$41,2,0),"?"))</f>
        <v/>
      </c>
      <c r="AP280" s="22" t="str">
        <f>IF(DATOS_FORMS!AP280="","",IFERROR(VLOOKUP(TRIM(DATOS_FORMS!AP280),ESCALAS!$A$35:$B$41,2,0),"?"))</f>
        <v/>
      </c>
      <c r="AQ280" s="22" t="str">
        <f>IF(DATOS_FORMS!AQ280="","",IFERROR(VLOOKUP(TRIM(DATOS_FORMS!AQ280),ESCALAS!$A$35:$B$41,2,0),"?"))</f>
        <v/>
      </c>
      <c r="AR280" s="22" t="str">
        <f>IF(DATOS_FORMS!AR280="","",IFERROR(VLOOKUP(TRIM(DATOS_FORMS!AR280),ESCALAS!$A$35:$B$41,2,0),"?"))</f>
        <v/>
      </c>
      <c r="AS280" s="22" t="str">
        <f>IF(DATOS_FORMS!AS280="","",IFERROR(VLOOKUP(TRIM(DATOS_FORMS!AS280),ESCALAS!$A$35:$B$41,2,0),"?"))</f>
        <v/>
      </c>
      <c r="AT280" s="22" t="str">
        <f>IF(DATOS_FORMS!AT280="","",IFERROR(VLOOKUP(TRIM(DATOS_FORMS!AT280),ESCALAS!$A$35:$B$41,2,0),"?"))</f>
        <v/>
      </c>
      <c r="AU280" s="22" t="str">
        <f>IF(DATOS_FORMS!AU280="","",IFERROR(VLOOKUP(TRIM(DATOS_FORMS!AU280),ESCALAS!$A$35:$B$41,2,0),"?"))</f>
        <v/>
      </c>
      <c r="AV280" s="22" t="str">
        <f>IF(DATOS_FORMS!AV280="","",IFERROR(VLOOKUP(TRIM(DATOS_FORMS!AV280),ESCALAS!$A$46:$B$49,2,0),"?"))</f>
        <v/>
      </c>
      <c r="AW280" s="22" t="str">
        <f>IF(DATOS_FORMS!AW280="","",IFERROR(VLOOKUP(TRIM(DATOS_FORMS!AW280),ESCALAS!$A$46:$B$49,2,0),"?"))</f>
        <v/>
      </c>
      <c r="AX280" s="22" t="str">
        <f>IF(DATOS_FORMS!AX280="","",IFERROR(VLOOKUP(TRIM(DATOS_FORMS!AX280),ESCALAS!$A$46:$B$49,2,0),"?"))</f>
        <v/>
      </c>
      <c r="AY280" s="22" t="str">
        <f>IF(DATOS_FORMS!AY280="","",IFERROR(VLOOKUP(TRIM(DATOS_FORMS!AY280),ESCALAS!$A$46:$B$49,2,0),"?"))</f>
        <v/>
      </c>
      <c r="AZ280" s="22" t="str">
        <f>IF(DATOS_FORMS!AZ280="","",IFERROR(VLOOKUP(TRIM(DATOS_FORMS!AZ280),ESCALAS!$A$46:$B$49,2,0),"?"))</f>
        <v/>
      </c>
      <c r="BA280" s="22" t="str">
        <f>IF(DATOS_FORMS!BA280="","",IFERROR(VLOOKUP(TRIM(DATOS_FORMS!BA280),ESCALAS!$A$46:$B$49,2,0),"?"))</f>
        <v/>
      </c>
      <c r="BB280" s="22" t="str">
        <f>IF(DATOS_FORMS!BB280="","",IFERROR(VLOOKUP(TRIM(DATOS_FORMS!BB280),ESCALAS!$A$46:$B$49,2,0),"?"))</f>
        <v/>
      </c>
      <c r="BC280" s="22" t="str">
        <f>IF(DATOS_FORMS!BC280="","",IFERROR(VLOOKUP(TRIM(DATOS_FORMS!BC280),ESCALAS!$A$46:$B$49,2,0),"?"))</f>
        <v/>
      </c>
      <c r="BD280" s="22" t="str">
        <f>IF(DATOS_FORMS!BD280="","",IFERROR(VLOOKUP(TRIM(DATOS_FORMS!BD280),ESCALAS!$A$46:$B$49,2,0),"?"))</f>
        <v/>
      </c>
      <c r="BE280" s="22" t="str">
        <f>IF(DATOS_FORMS!BE280="","",IFERROR(VLOOKUP(TRIM(DATOS_FORMS!BE280),ESCALAS!$A$46:$B$49,2,0),"?"))</f>
        <v/>
      </c>
      <c r="BF280" s="22" t="str">
        <f>IF(DATOS_FORMS!BF280="","",IFERROR(VLOOKUP(TRIM(DATOS_FORMS!BF280),ESCALAS!$A$46:$B$49,2,0),"?"))</f>
        <v/>
      </c>
      <c r="BG280" s="22" t="str">
        <f>IF(DATOS_FORMS!BG280="","",IFERROR(VLOOKUP(TRIM(DATOS_FORMS!BG280),ESCALAS!$A$46:$B$49,2,0),"?"))</f>
        <v/>
      </c>
      <c r="BH280" s="22" t="str">
        <f>IF(DATOS_FORMS!BH280="","",IFERROR(VLOOKUP(TRIM(DATOS_FORMS!BH280),ESCALAS!$A$46:$B$49,2,0),"?"))</f>
        <v/>
      </c>
      <c r="BI280" s="22" t="str">
        <f>IF(DATOS_FORMS!BI280="","",IFERROR(VLOOKUP(TRIM(DATOS_FORMS!BI280),ESCALAS!$A$46:$B$49,2,0),"?"))</f>
        <v/>
      </c>
      <c r="BJ280" s="22" t="str">
        <f>IF(DATOS_FORMS!BJ280="","",IFERROR(VLOOKUP(TRIM(DATOS_FORMS!BJ280),ESCALAS!$A$46:$B$49,2,0),"?"))</f>
        <v/>
      </c>
    </row>
    <row r="281" spans="1:62" x14ac:dyDescent="0.25">
      <c r="A281" s="22" t="str">
        <f>IF(DATOS_FORMS!B281="","",ROW()-1)</f>
        <v/>
      </c>
      <c r="B281" s="22" t="str">
        <f>IF(DATOS_FORMS!B281="","",IFERROR(VALUE(TRIM(DATOS_FORMS!B281)),IFERROR(VALUE(LEFT(TRIM(DATOS_FORMS!B281),FIND(" ",TRIM(DATOS_FORMS!B281)&amp;" ")-1)),"?")))</f>
        <v/>
      </c>
      <c r="C281" s="22" t="str">
        <f>IF(DATOS_FORMS!C281="","",IFERROR(VLOOKUP(TRIM(DATOS_FORMS!C281),ESCALAS!$A$54:$B$55,2,0),"?"))</f>
        <v/>
      </c>
      <c r="D281" s="22" t="str">
        <f>IF(DATOS_FORMS!D281="","",IFERROR(VLOOKUP(TRIM(DATOS_FORMS!D281),ESCALAS!$A$67:$B$68,2,0),"?"))</f>
        <v/>
      </c>
      <c r="E281" s="23" t="str">
        <f>IF(DATOS_FORMS!E281="","",DATOS_FORMS!E281)</f>
        <v/>
      </c>
      <c r="F281" s="23" t="str">
        <f>IF(DATOS_FORMS!F281="","",DATOS_FORMS!F281)</f>
        <v/>
      </c>
      <c r="G281" s="22" t="str">
        <f>IF(DATOS_FORMS!G281="","",IFERROR(VLOOKUP(TRIM(DATOS_FORMS!G281),ESCALAS!$A$60:$B$62,2,0),"?"))</f>
        <v/>
      </c>
      <c r="H281" s="23" t="str">
        <f>IF(DATOS_FORMS!H281="","",DATOS_FORMS!H281)</f>
        <v/>
      </c>
      <c r="I281" s="22" t="str">
        <f>IF(DATOS_FORMS!I281="","",IFERROR(VLOOKUP(TRIM(DATOS_FORMS!I281),ESCALAS!$A$60:$B$62,2,0),"?"))</f>
        <v/>
      </c>
      <c r="J281" s="22" t="str">
        <f>IF(DATOS_FORMS!J281="","",IFERROR(VLOOKUP(TRIM(DATOS_FORMS!J281),ESCALAS!$A$73:$B$86,2,0),7))</f>
        <v/>
      </c>
      <c r="K281" s="22" t="str">
        <f>IF(DATOS_FORMS!K281="","",IFERROR(VLOOKUP(TRIM(DATOS_FORMS!K281),ESCALAS!$A$6:$B$12,2,0),"?"))</f>
        <v/>
      </c>
      <c r="L281" s="22" t="str">
        <f>IF(DATOS_FORMS!L281="","",IFERROR(VLOOKUP(TRIM(DATOS_FORMS!L281),ESCALAS!$A$6:$B$12,2,0),"?"))</f>
        <v/>
      </c>
      <c r="M281" s="22" t="str">
        <f>IF(DATOS_FORMS!M281="","",IFERROR(VLOOKUP(TRIM(DATOS_FORMS!M281),ESCALAS!$A$6:$B$12,2,0),"?"))</f>
        <v/>
      </c>
      <c r="N281" s="22" t="str">
        <f>IF(DATOS_FORMS!N281="","",IFERROR(VLOOKUP(TRIM(DATOS_FORMS!N281),ESCALAS!$A$6:$B$12,2,0),"?"))</f>
        <v/>
      </c>
      <c r="O281" s="22" t="str">
        <f>IF(DATOS_FORMS!O281="","",IFERROR(VLOOKUP(TRIM(DATOS_FORMS!O281),ESCALAS!$A$6:$B$12,2,0),"?"))</f>
        <v/>
      </c>
      <c r="P281" s="22" t="str">
        <f>IF(DATOS_FORMS!P281="","",IFERROR(VLOOKUP(TRIM(DATOS_FORMS!P281),ESCALAS!$A$6:$B$12,2,0),"?"))</f>
        <v/>
      </c>
      <c r="Q281" s="22" t="str">
        <f>IF(DATOS_FORMS!Q281="","",IFERROR(VLOOKUP(TRIM(DATOS_FORMS!Q281),ESCALAS!$A$6:$B$12,2,0),"?"))</f>
        <v/>
      </c>
      <c r="R281" s="22" t="str">
        <f>IF(DATOS_FORMS!R281="","",IFERROR(VLOOKUP(TRIM(DATOS_FORMS!R281),ESCALAS!$A$6:$B$12,2,0),"?"))</f>
        <v/>
      </c>
      <c r="S281" s="22" t="str">
        <f>IF(DATOS_FORMS!S281="","",IFERROR(VLOOKUP(TRIM(DATOS_FORMS!S281),ESCALAS!$A$6:$B$12,2,0),"?"))</f>
        <v/>
      </c>
      <c r="T281" s="22" t="str">
        <f>IF(DATOS_FORMS!T281="","",IFERROR(VLOOKUP(TRIM(DATOS_FORMS!T281),ESCALAS!$A$6:$B$12,2,0),"?"))</f>
        <v/>
      </c>
      <c r="U281" s="22" t="str">
        <f>IF(DATOS_FORMS!U281="","",IFERROR(VLOOKUP(TRIM(DATOS_FORMS!U281),ESCALAS!$A$17:$B$20,2,0),"?"))</f>
        <v/>
      </c>
      <c r="V281" s="22" t="str">
        <f>IF(DATOS_FORMS!V281="","",IFERROR(VLOOKUP(TRIM(DATOS_FORMS!V281),ESCALAS!$A$17:$B$20,2,0),"?"))</f>
        <v/>
      </c>
      <c r="W281" s="22" t="str">
        <f>IF(DATOS_FORMS!W281="","",IFERROR(VLOOKUP(TRIM(DATOS_FORMS!W281),ESCALAS!$A$17:$B$20,2,0),"?"))</f>
        <v/>
      </c>
      <c r="X281" s="22" t="str">
        <f>IF(DATOS_FORMS!X281="","",IFERROR(VLOOKUP(TRIM(DATOS_FORMS!X281),ESCALAS!$A$17:$B$20,2,0),"?"))</f>
        <v/>
      </c>
      <c r="Y281" s="22" t="str">
        <f>IF(DATOS_FORMS!Y281="","",IFERROR(VLOOKUP(TRIM(DATOS_FORMS!Y281),ESCALAS!$A$17:$B$20,2,0),"?"))</f>
        <v/>
      </c>
      <c r="Z281" s="22" t="str">
        <f>IF(DATOS_FORMS!Z281="","",IFERROR(VLOOKUP(TRIM(DATOS_FORMS!Z281),ESCALAS!$A$17:$B$20,2,0),"?"))</f>
        <v/>
      </c>
      <c r="AA281" s="22" t="str">
        <f>IF(DATOS_FORMS!AA281="","",IFERROR(VLOOKUP(TRIM(DATOS_FORMS!AA281),ESCALAS!$A$17:$B$20,2,0),"?"))</f>
        <v/>
      </c>
      <c r="AB281" s="22" t="str">
        <f>IF(DATOS_FORMS!AB281="","",IFERROR(VLOOKUP(TRIM(DATOS_FORMS!AB281),ESCALAS!$A$17:$B$20,2,0),"?"))</f>
        <v/>
      </c>
      <c r="AC281" s="22" t="str">
        <f>IF(DATOS_FORMS!AC281="","",IFERROR(VLOOKUP(TRIM(DATOS_FORMS!AC281),ESCALAS!$A$25:$B$30,2,0),"?"))</f>
        <v/>
      </c>
      <c r="AD281" s="22" t="str">
        <f>IF(DATOS_FORMS!AD281="","",IFERROR(VLOOKUP(TRIM(DATOS_FORMS!AD281),ESCALAS!$A$25:$B$30,2,0),"?"))</f>
        <v/>
      </c>
      <c r="AE281" s="22" t="str">
        <f>IF(DATOS_FORMS!AE281="","",IFERROR(VLOOKUP(TRIM(DATOS_FORMS!AE281),ESCALAS!$A$25:$B$30,2,0),"?"))</f>
        <v/>
      </c>
      <c r="AF281" s="22" t="str">
        <f>IF(DATOS_FORMS!AF281="","",IFERROR(VLOOKUP(TRIM(DATOS_FORMS!AF281),ESCALAS!$A$25:$B$30,2,0),"?"))</f>
        <v/>
      </c>
      <c r="AG281" s="22" t="str">
        <f>IF(DATOS_FORMS!AG281="","",IFERROR(VLOOKUP(TRIM(DATOS_FORMS!AG281),ESCALAS!$A$25:$B$30,2,0),"?"))</f>
        <v/>
      </c>
      <c r="AH281" s="22" t="str">
        <f>IF(DATOS_FORMS!AH281="","",IFERROR(VLOOKUP(TRIM(DATOS_FORMS!AH281),ESCALAS!$A$25:$B$30,2,0),"?"))</f>
        <v/>
      </c>
      <c r="AI281" s="22" t="str">
        <f>IF(DATOS_FORMS!AI281="","",IFERROR(VLOOKUP(TRIM(DATOS_FORMS!AI281),ESCALAS!$A$25:$B$30,2,0),"?"))</f>
        <v/>
      </c>
      <c r="AJ281" s="22" t="str">
        <f>IF(DATOS_FORMS!AJ281="","",IFERROR(VLOOKUP(TRIM(DATOS_FORMS!AJ281),ESCALAS!$A$25:$B$30,2,0),"?"))</f>
        <v/>
      </c>
      <c r="AK281" s="22" t="str">
        <f>IF(DATOS_FORMS!AK281="","",IFERROR(VLOOKUP(TRIM(DATOS_FORMS!AK281),ESCALAS!$A$25:$B$30,2,0),"?"))</f>
        <v/>
      </c>
      <c r="AL281" s="22" t="str">
        <f>IF(DATOS_FORMS!AL281="","",IFERROR(VLOOKUP(TRIM(DATOS_FORMS!AL281),ESCALAS!$A$25:$B$30,2,0),"?"))</f>
        <v/>
      </c>
      <c r="AM281" s="22" t="str">
        <f>IF(DATOS_FORMS!AM281="","",IFERROR(VLOOKUP(TRIM(DATOS_FORMS!AM281),ESCALAS!$A$35:$B$41,2,0),"?"))</f>
        <v/>
      </c>
      <c r="AN281" s="22" t="str">
        <f>IF(DATOS_FORMS!AN281="","",IFERROR(VLOOKUP(TRIM(DATOS_FORMS!AN281),ESCALAS!$A$35:$B$41,2,0),"?"))</f>
        <v/>
      </c>
      <c r="AO281" s="22" t="str">
        <f>IF(DATOS_FORMS!AO281="","",IFERROR(VLOOKUP(TRIM(DATOS_FORMS!AO281),ESCALAS!$A$35:$B$41,2,0),"?"))</f>
        <v/>
      </c>
      <c r="AP281" s="22" t="str">
        <f>IF(DATOS_FORMS!AP281="","",IFERROR(VLOOKUP(TRIM(DATOS_FORMS!AP281),ESCALAS!$A$35:$B$41,2,0),"?"))</f>
        <v/>
      </c>
      <c r="AQ281" s="22" t="str">
        <f>IF(DATOS_FORMS!AQ281="","",IFERROR(VLOOKUP(TRIM(DATOS_FORMS!AQ281),ESCALAS!$A$35:$B$41,2,0),"?"))</f>
        <v/>
      </c>
      <c r="AR281" s="22" t="str">
        <f>IF(DATOS_FORMS!AR281="","",IFERROR(VLOOKUP(TRIM(DATOS_FORMS!AR281),ESCALAS!$A$35:$B$41,2,0),"?"))</f>
        <v/>
      </c>
      <c r="AS281" s="22" t="str">
        <f>IF(DATOS_FORMS!AS281="","",IFERROR(VLOOKUP(TRIM(DATOS_FORMS!AS281),ESCALAS!$A$35:$B$41,2,0),"?"))</f>
        <v/>
      </c>
      <c r="AT281" s="22" t="str">
        <f>IF(DATOS_FORMS!AT281="","",IFERROR(VLOOKUP(TRIM(DATOS_FORMS!AT281),ESCALAS!$A$35:$B$41,2,0),"?"))</f>
        <v/>
      </c>
      <c r="AU281" s="22" t="str">
        <f>IF(DATOS_FORMS!AU281="","",IFERROR(VLOOKUP(TRIM(DATOS_FORMS!AU281),ESCALAS!$A$35:$B$41,2,0),"?"))</f>
        <v/>
      </c>
      <c r="AV281" s="22" t="str">
        <f>IF(DATOS_FORMS!AV281="","",IFERROR(VLOOKUP(TRIM(DATOS_FORMS!AV281),ESCALAS!$A$46:$B$49,2,0),"?"))</f>
        <v/>
      </c>
      <c r="AW281" s="22" t="str">
        <f>IF(DATOS_FORMS!AW281="","",IFERROR(VLOOKUP(TRIM(DATOS_FORMS!AW281),ESCALAS!$A$46:$B$49,2,0),"?"))</f>
        <v/>
      </c>
      <c r="AX281" s="22" t="str">
        <f>IF(DATOS_FORMS!AX281="","",IFERROR(VLOOKUP(TRIM(DATOS_FORMS!AX281),ESCALAS!$A$46:$B$49,2,0),"?"))</f>
        <v/>
      </c>
      <c r="AY281" s="22" t="str">
        <f>IF(DATOS_FORMS!AY281="","",IFERROR(VLOOKUP(TRIM(DATOS_FORMS!AY281),ESCALAS!$A$46:$B$49,2,0),"?"))</f>
        <v/>
      </c>
      <c r="AZ281" s="22" t="str">
        <f>IF(DATOS_FORMS!AZ281="","",IFERROR(VLOOKUP(TRIM(DATOS_FORMS!AZ281),ESCALAS!$A$46:$B$49,2,0),"?"))</f>
        <v/>
      </c>
      <c r="BA281" s="22" t="str">
        <f>IF(DATOS_FORMS!BA281="","",IFERROR(VLOOKUP(TRIM(DATOS_FORMS!BA281),ESCALAS!$A$46:$B$49,2,0),"?"))</f>
        <v/>
      </c>
      <c r="BB281" s="22" t="str">
        <f>IF(DATOS_FORMS!BB281="","",IFERROR(VLOOKUP(TRIM(DATOS_FORMS!BB281),ESCALAS!$A$46:$B$49,2,0),"?"))</f>
        <v/>
      </c>
      <c r="BC281" s="22" t="str">
        <f>IF(DATOS_FORMS!BC281="","",IFERROR(VLOOKUP(TRIM(DATOS_FORMS!BC281),ESCALAS!$A$46:$B$49,2,0),"?"))</f>
        <v/>
      </c>
      <c r="BD281" s="22" t="str">
        <f>IF(DATOS_FORMS!BD281="","",IFERROR(VLOOKUP(TRIM(DATOS_FORMS!BD281),ESCALAS!$A$46:$B$49,2,0),"?"))</f>
        <v/>
      </c>
      <c r="BE281" s="22" t="str">
        <f>IF(DATOS_FORMS!BE281="","",IFERROR(VLOOKUP(TRIM(DATOS_FORMS!BE281),ESCALAS!$A$46:$B$49,2,0),"?"))</f>
        <v/>
      </c>
      <c r="BF281" s="22" t="str">
        <f>IF(DATOS_FORMS!BF281="","",IFERROR(VLOOKUP(TRIM(DATOS_FORMS!BF281),ESCALAS!$A$46:$B$49,2,0),"?"))</f>
        <v/>
      </c>
      <c r="BG281" s="22" t="str">
        <f>IF(DATOS_FORMS!BG281="","",IFERROR(VLOOKUP(TRIM(DATOS_FORMS!BG281),ESCALAS!$A$46:$B$49,2,0),"?"))</f>
        <v/>
      </c>
      <c r="BH281" s="22" t="str">
        <f>IF(DATOS_FORMS!BH281="","",IFERROR(VLOOKUP(TRIM(DATOS_FORMS!BH281),ESCALAS!$A$46:$B$49,2,0),"?"))</f>
        <v/>
      </c>
      <c r="BI281" s="22" t="str">
        <f>IF(DATOS_FORMS!BI281="","",IFERROR(VLOOKUP(TRIM(DATOS_FORMS!BI281),ESCALAS!$A$46:$B$49,2,0),"?"))</f>
        <v/>
      </c>
      <c r="BJ281" s="22" t="str">
        <f>IF(DATOS_FORMS!BJ281="","",IFERROR(VLOOKUP(TRIM(DATOS_FORMS!BJ281),ESCALAS!$A$46:$B$49,2,0),"?"))</f>
        <v/>
      </c>
    </row>
    <row r="282" spans="1:62" x14ac:dyDescent="0.25">
      <c r="A282" s="22" t="str">
        <f>IF(DATOS_FORMS!B282="","",ROW()-1)</f>
        <v/>
      </c>
      <c r="B282" s="22" t="str">
        <f>IF(DATOS_FORMS!B282="","",IFERROR(VALUE(TRIM(DATOS_FORMS!B282)),IFERROR(VALUE(LEFT(TRIM(DATOS_FORMS!B282),FIND(" ",TRIM(DATOS_FORMS!B282)&amp;" ")-1)),"?")))</f>
        <v/>
      </c>
      <c r="C282" s="22" t="str">
        <f>IF(DATOS_FORMS!C282="","",IFERROR(VLOOKUP(TRIM(DATOS_FORMS!C282),ESCALAS!$A$54:$B$55,2,0),"?"))</f>
        <v/>
      </c>
      <c r="D282" s="22" t="str">
        <f>IF(DATOS_FORMS!D282="","",IFERROR(VLOOKUP(TRIM(DATOS_FORMS!D282),ESCALAS!$A$67:$B$68,2,0),"?"))</f>
        <v/>
      </c>
      <c r="E282" s="23" t="str">
        <f>IF(DATOS_FORMS!E282="","",DATOS_FORMS!E282)</f>
        <v/>
      </c>
      <c r="F282" s="23" t="str">
        <f>IF(DATOS_FORMS!F282="","",DATOS_FORMS!F282)</f>
        <v/>
      </c>
      <c r="G282" s="22" t="str">
        <f>IF(DATOS_FORMS!G282="","",IFERROR(VLOOKUP(TRIM(DATOS_FORMS!G282),ESCALAS!$A$60:$B$62,2,0),"?"))</f>
        <v/>
      </c>
      <c r="H282" s="23" t="str">
        <f>IF(DATOS_FORMS!H282="","",DATOS_FORMS!H282)</f>
        <v/>
      </c>
      <c r="I282" s="22" t="str">
        <f>IF(DATOS_FORMS!I282="","",IFERROR(VLOOKUP(TRIM(DATOS_FORMS!I282),ESCALAS!$A$60:$B$62,2,0),"?"))</f>
        <v/>
      </c>
      <c r="J282" s="22" t="str">
        <f>IF(DATOS_FORMS!J282="","",IFERROR(VLOOKUP(TRIM(DATOS_FORMS!J282),ESCALAS!$A$73:$B$86,2,0),7))</f>
        <v/>
      </c>
      <c r="K282" s="22" t="str">
        <f>IF(DATOS_FORMS!K282="","",IFERROR(VLOOKUP(TRIM(DATOS_FORMS!K282),ESCALAS!$A$6:$B$12,2,0),"?"))</f>
        <v/>
      </c>
      <c r="L282" s="22" t="str">
        <f>IF(DATOS_FORMS!L282="","",IFERROR(VLOOKUP(TRIM(DATOS_FORMS!L282),ESCALAS!$A$6:$B$12,2,0),"?"))</f>
        <v/>
      </c>
      <c r="M282" s="22" t="str">
        <f>IF(DATOS_FORMS!M282="","",IFERROR(VLOOKUP(TRIM(DATOS_FORMS!M282),ESCALAS!$A$6:$B$12,2,0),"?"))</f>
        <v/>
      </c>
      <c r="N282" s="22" t="str">
        <f>IF(DATOS_FORMS!N282="","",IFERROR(VLOOKUP(TRIM(DATOS_FORMS!N282),ESCALAS!$A$6:$B$12,2,0),"?"))</f>
        <v/>
      </c>
      <c r="O282" s="22" t="str">
        <f>IF(DATOS_FORMS!O282="","",IFERROR(VLOOKUP(TRIM(DATOS_FORMS!O282),ESCALAS!$A$6:$B$12,2,0),"?"))</f>
        <v/>
      </c>
      <c r="P282" s="22" t="str">
        <f>IF(DATOS_FORMS!P282="","",IFERROR(VLOOKUP(TRIM(DATOS_FORMS!P282),ESCALAS!$A$6:$B$12,2,0),"?"))</f>
        <v/>
      </c>
      <c r="Q282" s="22" t="str">
        <f>IF(DATOS_FORMS!Q282="","",IFERROR(VLOOKUP(TRIM(DATOS_FORMS!Q282),ESCALAS!$A$6:$B$12,2,0),"?"))</f>
        <v/>
      </c>
      <c r="R282" s="22" t="str">
        <f>IF(DATOS_FORMS!R282="","",IFERROR(VLOOKUP(TRIM(DATOS_FORMS!R282),ESCALAS!$A$6:$B$12,2,0),"?"))</f>
        <v/>
      </c>
      <c r="S282" s="22" t="str">
        <f>IF(DATOS_FORMS!S282="","",IFERROR(VLOOKUP(TRIM(DATOS_FORMS!S282),ESCALAS!$A$6:$B$12,2,0),"?"))</f>
        <v/>
      </c>
      <c r="T282" s="22" t="str">
        <f>IF(DATOS_FORMS!T282="","",IFERROR(VLOOKUP(TRIM(DATOS_FORMS!T282),ESCALAS!$A$6:$B$12,2,0),"?"))</f>
        <v/>
      </c>
      <c r="U282" s="22" t="str">
        <f>IF(DATOS_FORMS!U282="","",IFERROR(VLOOKUP(TRIM(DATOS_FORMS!U282),ESCALAS!$A$17:$B$20,2,0),"?"))</f>
        <v/>
      </c>
      <c r="V282" s="22" t="str">
        <f>IF(DATOS_FORMS!V282="","",IFERROR(VLOOKUP(TRIM(DATOS_FORMS!V282),ESCALAS!$A$17:$B$20,2,0),"?"))</f>
        <v/>
      </c>
      <c r="W282" s="22" t="str">
        <f>IF(DATOS_FORMS!W282="","",IFERROR(VLOOKUP(TRIM(DATOS_FORMS!W282),ESCALAS!$A$17:$B$20,2,0),"?"))</f>
        <v/>
      </c>
      <c r="X282" s="22" t="str">
        <f>IF(DATOS_FORMS!X282="","",IFERROR(VLOOKUP(TRIM(DATOS_FORMS!X282),ESCALAS!$A$17:$B$20,2,0),"?"))</f>
        <v/>
      </c>
      <c r="Y282" s="22" t="str">
        <f>IF(DATOS_FORMS!Y282="","",IFERROR(VLOOKUP(TRIM(DATOS_FORMS!Y282),ESCALAS!$A$17:$B$20,2,0),"?"))</f>
        <v/>
      </c>
      <c r="Z282" s="22" t="str">
        <f>IF(DATOS_FORMS!Z282="","",IFERROR(VLOOKUP(TRIM(DATOS_FORMS!Z282),ESCALAS!$A$17:$B$20,2,0),"?"))</f>
        <v/>
      </c>
      <c r="AA282" s="22" t="str">
        <f>IF(DATOS_FORMS!AA282="","",IFERROR(VLOOKUP(TRIM(DATOS_FORMS!AA282),ESCALAS!$A$17:$B$20,2,0),"?"))</f>
        <v/>
      </c>
      <c r="AB282" s="22" t="str">
        <f>IF(DATOS_FORMS!AB282="","",IFERROR(VLOOKUP(TRIM(DATOS_FORMS!AB282),ESCALAS!$A$17:$B$20,2,0),"?"))</f>
        <v/>
      </c>
      <c r="AC282" s="22" t="str">
        <f>IF(DATOS_FORMS!AC282="","",IFERROR(VLOOKUP(TRIM(DATOS_FORMS!AC282),ESCALAS!$A$25:$B$30,2,0),"?"))</f>
        <v/>
      </c>
      <c r="AD282" s="22" t="str">
        <f>IF(DATOS_FORMS!AD282="","",IFERROR(VLOOKUP(TRIM(DATOS_FORMS!AD282),ESCALAS!$A$25:$B$30,2,0),"?"))</f>
        <v/>
      </c>
      <c r="AE282" s="22" t="str">
        <f>IF(DATOS_FORMS!AE282="","",IFERROR(VLOOKUP(TRIM(DATOS_FORMS!AE282),ESCALAS!$A$25:$B$30,2,0),"?"))</f>
        <v/>
      </c>
      <c r="AF282" s="22" t="str">
        <f>IF(DATOS_FORMS!AF282="","",IFERROR(VLOOKUP(TRIM(DATOS_FORMS!AF282),ESCALAS!$A$25:$B$30,2,0),"?"))</f>
        <v/>
      </c>
      <c r="AG282" s="22" t="str">
        <f>IF(DATOS_FORMS!AG282="","",IFERROR(VLOOKUP(TRIM(DATOS_FORMS!AG282),ESCALAS!$A$25:$B$30,2,0),"?"))</f>
        <v/>
      </c>
      <c r="AH282" s="22" t="str">
        <f>IF(DATOS_FORMS!AH282="","",IFERROR(VLOOKUP(TRIM(DATOS_FORMS!AH282),ESCALAS!$A$25:$B$30,2,0),"?"))</f>
        <v/>
      </c>
      <c r="AI282" s="22" t="str">
        <f>IF(DATOS_FORMS!AI282="","",IFERROR(VLOOKUP(TRIM(DATOS_FORMS!AI282),ESCALAS!$A$25:$B$30,2,0),"?"))</f>
        <v/>
      </c>
      <c r="AJ282" s="22" t="str">
        <f>IF(DATOS_FORMS!AJ282="","",IFERROR(VLOOKUP(TRIM(DATOS_FORMS!AJ282),ESCALAS!$A$25:$B$30,2,0),"?"))</f>
        <v/>
      </c>
      <c r="AK282" s="22" t="str">
        <f>IF(DATOS_FORMS!AK282="","",IFERROR(VLOOKUP(TRIM(DATOS_FORMS!AK282),ESCALAS!$A$25:$B$30,2,0),"?"))</f>
        <v/>
      </c>
      <c r="AL282" s="22" t="str">
        <f>IF(DATOS_FORMS!AL282="","",IFERROR(VLOOKUP(TRIM(DATOS_FORMS!AL282),ESCALAS!$A$25:$B$30,2,0),"?"))</f>
        <v/>
      </c>
      <c r="AM282" s="22" t="str">
        <f>IF(DATOS_FORMS!AM282="","",IFERROR(VLOOKUP(TRIM(DATOS_FORMS!AM282),ESCALAS!$A$35:$B$41,2,0),"?"))</f>
        <v/>
      </c>
      <c r="AN282" s="22" t="str">
        <f>IF(DATOS_FORMS!AN282="","",IFERROR(VLOOKUP(TRIM(DATOS_FORMS!AN282),ESCALAS!$A$35:$B$41,2,0),"?"))</f>
        <v/>
      </c>
      <c r="AO282" s="22" t="str">
        <f>IF(DATOS_FORMS!AO282="","",IFERROR(VLOOKUP(TRIM(DATOS_FORMS!AO282),ESCALAS!$A$35:$B$41,2,0),"?"))</f>
        <v/>
      </c>
      <c r="AP282" s="22" t="str">
        <f>IF(DATOS_FORMS!AP282="","",IFERROR(VLOOKUP(TRIM(DATOS_FORMS!AP282),ESCALAS!$A$35:$B$41,2,0),"?"))</f>
        <v/>
      </c>
      <c r="AQ282" s="22" t="str">
        <f>IF(DATOS_FORMS!AQ282="","",IFERROR(VLOOKUP(TRIM(DATOS_FORMS!AQ282),ESCALAS!$A$35:$B$41,2,0),"?"))</f>
        <v/>
      </c>
      <c r="AR282" s="22" t="str">
        <f>IF(DATOS_FORMS!AR282="","",IFERROR(VLOOKUP(TRIM(DATOS_FORMS!AR282),ESCALAS!$A$35:$B$41,2,0),"?"))</f>
        <v/>
      </c>
      <c r="AS282" s="22" t="str">
        <f>IF(DATOS_FORMS!AS282="","",IFERROR(VLOOKUP(TRIM(DATOS_FORMS!AS282),ESCALAS!$A$35:$B$41,2,0),"?"))</f>
        <v/>
      </c>
      <c r="AT282" s="22" t="str">
        <f>IF(DATOS_FORMS!AT282="","",IFERROR(VLOOKUP(TRIM(DATOS_FORMS!AT282),ESCALAS!$A$35:$B$41,2,0),"?"))</f>
        <v/>
      </c>
      <c r="AU282" s="22" t="str">
        <f>IF(DATOS_FORMS!AU282="","",IFERROR(VLOOKUP(TRIM(DATOS_FORMS!AU282),ESCALAS!$A$35:$B$41,2,0),"?"))</f>
        <v/>
      </c>
      <c r="AV282" s="22" t="str">
        <f>IF(DATOS_FORMS!AV282="","",IFERROR(VLOOKUP(TRIM(DATOS_FORMS!AV282),ESCALAS!$A$46:$B$49,2,0),"?"))</f>
        <v/>
      </c>
      <c r="AW282" s="22" t="str">
        <f>IF(DATOS_FORMS!AW282="","",IFERROR(VLOOKUP(TRIM(DATOS_FORMS!AW282),ESCALAS!$A$46:$B$49,2,0),"?"))</f>
        <v/>
      </c>
      <c r="AX282" s="22" t="str">
        <f>IF(DATOS_FORMS!AX282="","",IFERROR(VLOOKUP(TRIM(DATOS_FORMS!AX282),ESCALAS!$A$46:$B$49,2,0),"?"))</f>
        <v/>
      </c>
      <c r="AY282" s="22" t="str">
        <f>IF(DATOS_FORMS!AY282="","",IFERROR(VLOOKUP(TRIM(DATOS_FORMS!AY282),ESCALAS!$A$46:$B$49,2,0),"?"))</f>
        <v/>
      </c>
      <c r="AZ282" s="22" t="str">
        <f>IF(DATOS_FORMS!AZ282="","",IFERROR(VLOOKUP(TRIM(DATOS_FORMS!AZ282),ESCALAS!$A$46:$B$49,2,0),"?"))</f>
        <v/>
      </c>
      <c r="BA282" s="22" t="str">
        <f>IF(DATOS_FORMS!BA282="","",IFERROR(VLOOKUP(TRIM(DATOS_FORMS!BA282),ESCALAS!$A$46:$B$49,2,0),"?"))</f>
        <v/>
      </c>
      <c r="BB282" s="22" t="str">
        <f>IF(DATOS_FORMS!BB282="","",IFERROR(VLOOKUP(TRIM(DATOS_FORMS!BB282),ESCALAS!$A$46:$B$49,2,0),"?"))</f>
        <v/>
      </c>
      <c r="BC282" s="22" t="str">
        <f>IF(DATOS_FORMS!BC282="","",IFERROR(VLOOKUP(TRIM(DATOS_FORMS!BC282),ESCALAS!$A$46:$B$49,2,0),"?"))</f>
        <v/>
      </c>
      <c r="BD282" s="22" t="str">
        <f>IF(DATOS_FORMS!BD282="","",IFERROR(VLOOKUP(TRIM(DATOS_FORMS!BD282),ESCALAS!$A$46:$B$49,2,0),"?"))</f>
        <v/>
      </c>
      <c r="BE282" s="22" t="str">
        <f>IF(DATOS_FORMS!BE282="","",IFERROR(VLOOKUP(TRIM(DATOS_FORMS!BE282),ESCALAS!$A$46:$B$49,2,0),"?"))</f>
        <v/>
      </c>
      <c r="BF282" s="22" t="str">
        <f>IF(DATOS_FORMS!BF282="","",IFERROR(VLOOKUP(TRIM(DATOS_FORMS!BF282),ESCALAS!$A$46:$B$49,2,0),"?"))</f>
        <v/>
      </c>
      <c r="BG282" s="22" t="str">
        <f>IF(DATOS_FORMS!BG282="","",IFERROR(VLOOKUP(TRIM(DATOS_FORMS!BG282),ESCALAS!$A$46:$B$49,2,0),"?"))</f>
        <v/>
      </c>
      <c r="BH282" s="22" t="str">
        <f>IF(DATOS_FORMS!BH282="","",IFERROR(VLOOKUP(TRIM(DATOS_FORMS!BH282),ESCALAS!$A$46:$B$49,2,0),"?"))</f>
        <v/>
      </c>
      <c r="BI282" s="22" t="str">
        <f>IF(DATOS_FORMS!BI282="","",IFERROR(VLOOKUP(TRIM(DATOS_FORMS!BI282),ESCALAS!$A$46:$B$49,2,0),"?"))</f>
        <v/>
      </c>
      <c r="BJ282" s="22" t="str">
        <f>IF(DATOS_FORMS!BJ282="","",IFERROR(VLOOKUP(TRIM(DATOS_FORMS!BJ282),ESCALAS!$A$46:$B$49,2,0),"?"))</f>
        <v/>
      </c>
    </row>
    <row r="283" spans="1:62" x14ac:dyDescent="0.25">
      <c r="A283" s="22" t="str">
        <f>IF(DATOS_FORMS!B283="","",ROW()-1)</f>
        <v/>
      </c>
      <c r="B283" s="22" t="str">
        <f>IF(DATOS_FORMS!B283="","",IFERROR(VALUE(TRIM(DATOS_FORMS!B283)),IFERROR(VALUE(LEFT(TRIM(DATOS_FORMS!B283),FIND(" ",TRIM(DATOS_FORMS!B283)&amp;" ")-1)),"?")))</f>
        <v/>
      </c>
      <c r="C283" s="22" t="str">
        <f>IF(DATOS_FORMS!C283="","",IFERROR(VLOOKUP(TRIM(DATOS_FORMS!C283),ESCALAS!$A$54:$B$55,2,0),"?"))</f>
        <v/>
      </c>
      <c r="D283" s="22" t="str">
        <f>IF(DATOS_FORMS!D283="","",IFERROR(VLOOKUP(TRIM(DATOS_FORMS!D283),ESCALAS!$A$67:$B$68,2,0),"?"))</f>
        <v/>
      </c>
      <c r="E283" s="23" t="str">
        <f>IF(DATOS_FORMS!E283="","",DATOS_FORMS!E283)</f>
        <v/>
      </c>
      <c r="F283" s="23" t="str">
        <f>IF(DATOS_FORMS!F283="","",DATOS_FORMS!F283)</f>
        <v/>
      </c>
      <c r="G283" s="22" t="str">
        <f>IF(DATOS_FORMS!G283="","",IFERROR(VLOOKUP(TRIM(DATOS_FORMS!G283),ESCALAS!$A$60:$B$62,2,0),"?"))</f>
        <v/>
      </c>
      <c r="H283" s="23" t="str">
        <f>IF(DATOS_FORMS!H283="","",DATOS_FORMS!H283)</f>
        <v/>
      </c>
      <c r="I283" s="22" t="str">
        <f>IF(DATOS_FORMS!I283="","",IFERROR(VLOOKUP(TRIM(DATOS_FORMS!I283),ESCALAS!$A$60:$B$62,2,0),"?"))</f>
        <v/>
      </c>
      <c r="J283" s="22" t="str">
        <f>IF(DATOS_FORMS!J283="","",IFERROR(VLOOKUP(TRIM(DATOS_FORMS!J283),ESCALAS!$A$73:$B$86,2,0),7))</f>
        <v/>
      </c>
      <c r="K283" s="22" t="str">
        <f>IF(DATOS_FORMS!K283="","",IFERROR(VLOOKUP(TRIM(DATOS_FORMS!K283),ESCALAS!$A$6:$B$12,2,0),"?"))</f>
        <v/>
      </c>
      <c r="L283" s="22" t="str">
        <f>IF(DATOS_FORMS!L283="","",IFERROR(VLOOKUP(TRIM(DATOS_FORMS!L283),ESCALAS!$A$6:$B$12,2,0),"?"))</f>
        <v/>
      </c>
      <c r="M283" s="22" t="str">
        <f>IF(DATOS_FORMS!M283="","",IFERROR(VLOOKUP(TRIM(DATOS_FORMS!M283),ESCALAS!$A$6:$B$12,2,0),"?"))</f>
        <v/>
      </c>
      <c r="N283" s="22" t="str">
        <f>IF(DATOS_FORMS!N283="","",IFERROR(VLOOKUP(TRIM(DATOS_FORMS!N283),ESCALAS!$A$6:$B$12,2,0),"?"))</f>
        <v/>
      </c>
      <c r="O283" s="22" t="str">
        <f>IF(DATOS_FORMS!O283="","",IFERROR(VLOOKUP(TRIM(DATOS_FORMS!O283),ESCALAS!$A$6:$B$12,2,0),"?"))</f>
        <v/>
      </c>
      <c r="P283" s="22" t="str">
        <f>IF(DATOS_FORMS!P283="","",IFERROR(VLOOKUP(TRIM(DATOS_FORMS!P283),ESCALAS!$A$6:$B$12,2,0),"?"))</f>
        <v/>
      </c>
      <c r="Q283" s="22" t="str">
        <f>IF(DATOS_FORMS!Q283="","",IFERROR(VLOOKUP(TRIM(DATOS_FORMS!Q283),ESCALAS!$A$6:$B$12,2,0),"?"))</f>
        <v/>
      </c>
      <c r="R283" s="22" t="str">
        <f>IF(DATOS_FORMS!R283="","",IFERROR(VLOOKUP(TRIM(DATOS_FORMS!R283),ESCALAS!$A$6:$B$12,2,0),"?"))</f>
        <v/>
      </c>
      <c r="S283" s="22" t="str">
        <f>IF(DATOS_FORMS!S283="","",IFERROR(VLOOKUP(TRIM(DATOS_FORMS!S283),ESCALAS!$A$6:$B$12,2,0),"?"))</f>
        <v/>
      </c>
      <c r="T283" s="22" t="str">
        <f>IF(DATOS_FORMS!T283="","",IFERROR(VLOOKUP(TRIM(DATOS_FORMS!T283),ESCALAS!$A$6:$B$12,2,0),"?"))</f>
        <v/>
      </c>
      <c r="U283" s="22" t="str">
        <f>IF(DATOS_FORMS!U283="","",IFERROR(VLOOKUP(TRIM(DATOS_FORMS!U283),ESCALAS!$A$17:$B$20,2,0),"?"))</f>
        <v/>
      </c>
      <c r="V283" s="22" t="str">
        <f>IF(DATOS_FORMS!V283="","",IFERROR(VLOOKUP(TRIM(DATOS_FORMS!V283),ESCALAS!$A$17:$B$20,2,0),"?"))</f>
        <v/>
      </c>
      <c r="W283" s="22" t="str">
        <f>IF(DATOS_FORMS!W283="","",IFERROR(VLOOKUP(TRIM(DATOS_FORMS!W283),ESCALAS!$A$17:$B$20,2,0),"?"))</f>
        <v/>
      </c>
      <c r="X283" s="22" t="str">
        <f>IF(DATOS_FORMS!X283="","",IFERROR(VLOOKUP(TRIM(DATOS_FORMS!X283),ESCALAS!$A$17:$B$20,2,0),"?"))</f>
        <v/>
      </c>
      <c r="Y283" s="22" t="str">
        <f>IF(DATOS_FORMS!Y283="","",IFERROR(VLOOKUP(TRIM(DATOS_FORMS!Y283),ESCALAS!$A$17:$B$20,2,0),"?"))</f>
        <v/>
      </c>
      <c r="Z283" s="22" t="str">
        <f>IF(DATOS_FORMS!Z283="","",IFERROR(VLOOKUP(TRIM(DATOS_FORMS!Z283),ESCALAS!$A$17:$B$20,2,0),"?"))</f>
        <v/>
      </c>
      <c r="AA283" s="22" t="str">
        <f>IF(DATOS_FORMS!AA283="","",IFERROR(VLOOKUP(TRIM(DATOS_FORMS!AA283),ESCALAS!$A$17:$B$20,2,0),"?"))</f>
        <v/>
      </c>
      <c r="AB283" s="22" t="str">
        <f>IF(DATOS_FORMS!AB283="","",IFERROR(VLOOKUP(TRIM(DATOS_FORMS!AB283),ESCALAS!$A$17:$B$20,2,0),"?"))</f>
        <v/>
      </c>
      <c r="AC283" s="22" t="str">
        <f>IF(DATOS_FORMS!AC283="","",IFERROR(VLOOKUP(TRIM(DATOS_FORMS!AC283),ESCALAS!$A$25:$B$30,2,0),"?"))</f>
        <v/>
      </c>
      <c r="AD283" s="22" t="str">
        <f>IF(DATOS_FORMS!AD283="","",IFERROR(VLOOKUP(TRIM(DATOS_FORMS!AD283),ESCALAS!$A$25:$B$30,2,0),"?"))</f>
        <v/>
      </c>
      <c r="AE283" s="22" t="str">
        <f>IF(DATOS_FORMS!AE283="","",IFERROR(VLOOKUP(TRIM(DATOS_FORMS!AE283),ESCALAS!$A$25:$B$30,2,0),"?"))</f>
        <v/>
      </c>
      <c r="AF283" s="22" t="str">
        <f>IF(DATOS_FORMS!AF283="","",IFERROR(VLOOKUP(TRIM(DATOS_FORMS!AF283),ESCALAS!$A$25:$B$30,2,0),"?"))</f>
        <v/>
      </c>
      <c r="AG283" s="22" t="str">
        <f>IF(DATOS_FORMS!AG283="","",IFERROR(VLOOKUP(TRIM(DATOS_FORMS!AG283),ESCALAS!$A$25:$B$30,2,0),"?"))</f>
        <v/>
      </c>
      <c r="AH283" s="22" t="str">
        <f>IF(DATOS_FORMS!AH283="","",IFERROR(VLOOKUP(TRIM(DATOS_FORMS!AH283),ESCALAS!$A$25:$B$30,2,0),"?"))</f>
        <v/>
      </c>
      <c r="AI283" s="22" t="str">
        <f>IF(DATOS_FORMS!AI283="","",IFERROR(VLOOKUP(TRIM(DATOS_FORMS!AI283),ESCALAS!$A$25:$B$30,2,0),"?"))</f>
        <v/>
      </c>
      <c r="AJ283" s="22" t="str">
        <f>IF(DATOS_FORMS!AJ283="","",IFERROR(VLOOKUP(TRIM(DATOS_FORMS!AJ283),ESCALAS!$A$25:$B$30,2,0),"?"))</f>
        <v/>
      </c>
      <c r="AK283" s="22" t="str">
        <f>IF(DATOS_FORMS!AK283="","",IFERROR(VLOOKUP(TRIM(DATOS_FORMS!AK283),ESCALAS!$A$25:$B$30,2,0),"?"))</f>
        <v/>
      </c>
      <c r="AL283" s="22" t="str">
        <f>IF(DATOS_FORMS!AL283="","",IFERROR(VLOOKUP(TRIM(DATOS_FORMS!AL283),ESCALAS!$A$25:$B$30,2,0),"?"))</f>
        <v/>
      </c>
      <c r="AM283" s="22" t="str">
        <f>IF(DATOS_FORMS!AM283="","",IFERROR(VLOOKUP(TRIM(DATOS_FORMS!AM283),ESCALAS!$A$35:$B$41,2,0),"?"))</f>
        <v/>
      </c>
      <c r="AN283" s="22" t="str">
        <f>IF(DATOS_FORMS!AN283="","",IFERROR(VLOOKUP(TRIM(DATOS_FORMS!AN283),ESCALAS!$A$35:$B$41,2,0),"?"))</f>
        <v/>
      </c>
      <c r="AO283" s="22" t="str">
        <f>IF(DATOS_FORMS!AO283="","",IFERROR(VLOOKUP(TRIM(DATOS_FORMS!AO283),ESCALAS!$A$35:$B$41,2,0),"?"))</f>
        <v/>
      </c>
      <c r="AP283" s="22" t="str">
        <f>IF(DATOS_FORMS!AP283="","",IFERROR(VLOOKUP(TRIM(DATOS_FORMS!AP283),ESCALAS!$A$35:$B$41,2,0),"?"))</f>
        <v/>
      </c>
      <c r="AQ283" s="22" t="str">
        <f>IF(DATOS_FORMS!AQ283="","",IFERROR(VLOOKUP(TRIM(DATOS_FORMS!AQ283),ESCALAS!$A$35:$B$41,2,0),"?"))</f>
        <v/>
      </c>
      <c r="AR283" s="22" t="str">
        <f>IF(DATOS_FORMS!AR283="","",IFERROR(VLOOKUP(TRIM(DATOS_FORMS!AR283),ESCALAS!$A$35:$B$41,2,0),"?"))</f>
        <v/>
      </c>
      <c r="AS283" s="22" t="str">
        <f>IF(DATOS_FORMS!AS283="","",IFERROR(VLOOKUP(TRIM(DATOS_FORMS!AS283),ESCALAS!$A$35:$B$41,2,0),"?"))</f>
        <v/>
      </c>
      <c r="AT283" s="22" t="str">
        <f>IF(DATOS_FORMS!AT283="","",IFERROR(VLOOKUP(TRIM(DATOS_FORMS!AT283),ESCALAS!$A$35:$B$41,2,0),"?"))</f>
        <v/>
      </c>
      <c r="AU283" s="22" t="str">
        <f>IF(DATOS_FORMS!AU283="","",IFERROR(VLOOKUP(TRIM(DATOS_FORMS!AU283),ESCALAS!$A$35:$B$41,2,0),"?"))</f>
        <v/>
      </c>
      <c r="AV283" s="22" t="str">
        <f>IF(DATOS_FORMS!AV283="","",IFERROR(VLOOKUP(TRIM(DATOS_FORMS!AV283),ESCALAS!$A$46:$B$49,2,0),"?"))</f>
        <v/>
      </c>
      <c r="AW283" s="22" t="str">
        <f>IF(DATOS_FORMS!AW283="","",IFERROR(VLOOKUP(TRIM(DATOS_FORMS!AW283),ESCALAS!$A$46:$B$49,2,0),"?"))</f>
        <v/>
      </c>
      <c r="AX283" s="22" t="str">
        <f>IF(DATOS_FORMS!AX283="","",IFERROR(VLOOKUP(TRIM(DATOS_FORMS!AX283),ESCALAS!$A$46:$B$49,2,0),"?"))</f>
        <v/>
      </c>
      <c r="AY283" s="22" t="str">
        <f>IF(DATOS_FORMS!AY283="","",IFERROR(VLOOKUP(TRIM(DATOS_FORMS!AY283),ESCALAS!$A$46:$B$49,2,0),"?"))</f>
        <v/>
      </c>
      <c r="AZ283" s="22" t="str">
        <f>IF(DATOS_FORMS!AZ283="","",IFERROR(VLOOKUP(TRIM(DATOS_FORMS!AZ283),ESCALAS!$A$46:$B$49,2,0),"?"))</f>
        <v/>
      </c>
      <c r="BA283" s="22" t="str">
        <f>IF(DATOS_FORMS!BA283="","",IFERROR(VLOOKUP(TRIM(DATOS_FORMS!BA283),ESCALAS!$A$46:$B$49,2,0),"?"))</f>
        <v/>
      </c>
      <c r="BB283" s="22" t="str">
        <f>IF(DATOS_FORMS!BB283="","",IFERROR(VLOOKUP(TRIM(DATOS_FORMS!BB283),ESCALAS!$A$46:$B$49,2,0),"?"))</f>
        <v/>
      </c>
      <c r="BC283" s="22" t="str">
        <f>IF(DATOS_FORMS!BC283="","",IFERROR(VLOOKUP(TRIM(DATOS_FORMS!BC283),ESCALAS!$A$46:$B$49,2,0),"?"))</f>
        <v/>
      </c>
      <c r="BD283" s="22" t="str">
        <f>IF(DATOS_FORMS!BD283="","",IFERROR(VLOOKUP(TRIM(DATOS_FORMS!BD283),ESCALAS!$A$46:$B$49,2,0),"?"))</f>
        <v/>
      </c>
      <c r="BE283" s="22" t="str">
        <f>IF(DATOS_FORMS!BE283="","",IFERROR(VLOOKUP(TRIM(DATOS_FORMS!BE283),ESCALAS!$A$46:$B$49,2,0),"?"))</f>
        <v/>
      </c>
      <c r="BF283" s="22" t="str">
        <f>IF(DATOS_FORMS!BF283="","",IFERROR(VLOOKUP(TRIM(DATOS_FORMS!BF283),ESCALAS!$A$46:$B$49,2,0),"?"))</f>
        <v/>
      </c>
      <c r="BG283" s="22" t="str">
        <f>IF(DATOS_FORMS!BG283="","",IFERROR(VLOOKUP(TRIM(DATOS_FORMS!BG283),ESCALAS!$A$46:$B$49,2,0),"?"))</f>
        <v/>
      </c>
      <c r="BH283" s="22" t="str">
        <f>IF(DATOS_FORMS!BH283="","",IFERROR(VLOOKUP(TRIM(DATOS_FORMS!BH283),ESCALAS!$A$46:$B$49,2,0),"?"))</f>
        <v/>
      </c>
      <c r="BI283" s="22" t="str">
        <f>IF(DATOS_FORMS!BI283="","",IFERROR(VLOOKUP(TRIM(DATOS_FORMS!BI283),ESCALAS!$A$46:$B$49,2,0),"?"))</f>
        <v/>
      </c>
      <c r="BJ283" s="22" t="str">
        <f>IF(DATOS_FORMS!BJ283="","",IFERROR(VLOOKUP(TRIM(DATOS_FORMS!BJ283),ESCALAS!$A$46:$B$49,2,0),"?"))</f>
        <v/>
      </c>
    </row>
    <row r="284" spans="1:62" x14ac:dyDescent="0.25">
      <c r="A284" s="22" t="str">
        <f>IF(DATOS_FORMS!B284="","",ROW()-1)</f>
        <v/>
      </c>
      <c r="B284" s="22" t="str">
        <f>IF(DATOS_FORMS!B284="","",IFERROR(VALUE(TRIM(DATOS_FORMS!B284)),IFERROR(VALUE(LEFT(TRIM(DATOS_FORMS!B284),FIND(" ",TRIM(DATOS_FORMS!B284)&amp;" ")-1)),"?")))</f>
        <v/>
      </c>
      <c r="C284" s="22" t="str">
        <f>IF(DATOS_FORMS!C284="","",IFERROR(VLOOKUP(TRIM(DATOS_FORMS!C284),ESCALAS!$A$54:$B$55,2,0),"?"))</f>
        <v/>
      </c>
      <c r="D284" s="22" t="str">
        <f>IF(DATOS_FORMS!D284="","",IFERROR(VLOOKUP(TRIM(DATOS_FORMS!D284),ESCALAS!$A$67:$B$68,2,0),"?"))</f>
        <v/>
      </c>
      <c r="E284" s="23" t="str">
        <f>IF(DATOS_FORMS!E284="","",DATOS_FORMS!E284)</f>
        <v/>
      </c>
      <c r="F284" s="23" t="str">
        <f>IF(DATOS_FORMS!F284="","",DATOS_FORMS!F284)</f>
        <v/>
      </c>
      <c r="G284" s="22" t="str">
        <f>IF(DATOS_FORMS!G284="","",IFERROR(VLOOKUP(TRIM(DATOS_FORMS!G284),ESCALAS!$A$60:$B$62,2,0),"?"))</f>
        <v/>
      </c>
      <c r="H284" s="23" t="str">
        <f>IF(DATOS_FORMS!H284="","",DATOS_FORMS!H284)</f>
        <v/>
      </c>
      <c r="I284" s="22" t="str">
        <f>IF(DATOS_FORMS!I284="","",IFERROR(VLOOKUP(TRIM(DATOS_FORMS!I284),ESCALAS!$A$60:$B$62,2,0),"?"))</f>
        <v/>
      </c>
      <c r="J284" s="22" t="str">
        <f>IF(DATOS_FORMS!J284="","",IFERROR(VLOOKUP(TRIM(DATOS_FORMS!J284),ESCALAS!$A$73:$B$86,2,0),7))</f>
        <v/>
      </c>
      <c r="K284" s="22" t="str">
        <f>IF(DATOS_FORMS!K284="","",IFERROR(VLOOKUP(TRIM(DATOS_FORMS!K284),ESCALAS!$A$6:$B$12,2,0),"?"))</f>
        <v/>
      </c>
      <c r="L284" s="22" t="str">
        <f>IF(DATOS_FORMS!L284="","",IFERROR(VLOOKUP(TRIM(DATOS_FORMS!L284),ESCALAS!$A$6:$B$12,2,0),"?"))</f>
        <v/>
      </c>
      <c r="M284" s="22" t="str">
        <f>IF(DATOS_FORMS!M284="","",IFERROR(VLOOKUP(TRIM(DATOS_FORMS!M284),ESCALAS!$A$6:$B$12,2,0),"?"))</f>
        <v/>
      </c>
      <c r="N284" s="22" t="str">
        <f>IF(DATOS_FORMS!N284="","",IFERROR(VLOOKUP(TRIM(DATOS_FORMS!N284),ESCALAS!$A$6:$B$12,2,0),"?"))</f>
        <v/>
      </c>
      <c r="O284" s="22" t="str">
        <f>IF(DATOS_FORMS!O284="","",IFERROR(VLOOKUP(TRIM(DATOS_FORMS!O284),ESCALAS!$A$6:$B$12,2,0),"?"))</f>
        <v/>
      </c>
      <c r="P284" s="22" t="str">
        <f>IF(DATOS_FORMS!P284="","",IFERROR(VLOOKUP(TRIM(DATOS_FORMS!P284),ESCALAS!$A$6:$B$12,2,0),"?"))</f>
        <v/>
      </c>
      <c r="Q284" s="22" t="str">
        <f>IF(DATOS_FORMS!Q284="","",IFERROR(VLOOKUP(TRIM(DATOS_FORMS!Q284),ESCALAS!$A$6:$B$12,2,0),"?"))</f>
        <v/>
      </c>
      <c r="R284" s="22" t="str">
        <f>IF(DATOS_FORMS!R284="","",IFERROR(VLOOKUP(TRIM(DATOS_FORMS!R284),ESCALAS!$A$6:$B$12,2,0),"?"))</f>
        <v/>
      </c>
      <c r="S284" s="22" t="str">
        <f>IF(DATOS_FORMS!S284="","",IFERROR(VLOOKUP(TRIM(DATOS_FORMS!S284),ESCALAS!$A$6:$B$12,2,0),"?"))</f>
        <v/>
      </c>
      <c r="T284" s="22" t="str">
        <f>IF(DATOS_FORMS!T284="","",IFERROR(VLOOKUP(TRIM(DATOS_FORMS!T284),ESCALAS!$A$6:$B$12,2,0),"?"))</f>
        <v/>
      </c>
      <c r="U284" s="22" t="str">
        <f>IF(DATOS_FORMS!U284="","",IFERROR(VLOOKUP(TRIM(DATOS_FORMS!U284),ESCALAS!$A$17:$B$20,2,0),"?"))</f>
        <v/>
      </c>
      <c r="V284" s="22" t="str">
        <f>IF(DATOS_FORMS!V284="","",IFERROR(VLOOKUP(TRIM(DATOS_FORMS!V284),ESCALAS!$A$17:$B$20,2,0),"?"))</f>
        <v/>
      </c>
      <c r="W284" s="22" t="str">
        <f>IF(DATOS_FORMS!W284="","",IFERROR(VLOOKUP(TRIM(DATOS_FORMS!W284),ESCALAS!$A$17:$B$20,2,0),"?"))</f>
        <v/>
      </c>
      <c r="X284" s="22" t="str">
        <f>IF(DATOS_FORMS!X284="","",IFERROR(VLOOKUP(TRIM(DATOS_FORMS!X284),ESCALAS!$A$17:$B$20,2,0),"?"))</f>
        <v/>
      </c>
      <c r="Y284" s="22" t="str">
        <f>IF(DATOS_FORMS!Y284="","",IFERROR(VLOOKUP(TRIM(DATOS_FORMS!Y284),ESCALAS!$A$17:$B$20,2,0),"?"))</f>
        <v/>
      </c>
      <c r="Z284" s="22" t="str">
        <f>IF(DATOS_FORMS!Z284="","",IFERROR(VLOOKUP(TRIM(DATOS_FORMS!Z284),ESCALAS!$A$17:$B$20,2,0),"?"))</f>
        <v/>
      </c>
      <c r="AA284" s="22" t="str">
        <f>IF(DATOS_FORMS!AA284="","",IFERROR(VLOOKUP(TRIM(DATOS_FORMS!AA284),ESCALAS!$A$17:$B$20,2,0),"?"))</f>
        <v/>
      </c>
      <c r="AB284" s="22" t="str">
        <f>IF(DATOS_FORMS!AB284="","",IFERROR(VLOOKUP(TRIM(DATOS_FORMS!AB284),ESCALAS!$A$17:$B$20,2,0),"?"))</f>
        <v/>
      </c>
      <c r="AC284" s="22" t="str">
        <f>IF(DATOS_FORMS!AC284="","",IFERROR(VLOOKUP(TRIM(DATOS_FORMS!AC284),ESCALAS!$A$25:$B$30,2,0),"?"))</f>
        <v/>
      </c>
      <c r="AD284" s="22" t="str">
        <f>IF(DATOS_FORMS!AD284="","",IFERROR(VLOOKUP(TRIM(DATOS_FORMS!AD284),ESCALAS!$A$25:$B$30,2,0),"?"))</f>
        <v/>
      </c>
      <c r="AE284" s="22" t="str">
        <f>IF(DATOS_FORMS!AE284="","",IFERROR(VLOOKUP(TRIM(DATOS_FORMS!AE284),ESCALAS!$A$25:$B$30,2,0),"?"))</f>
        <v/>
      </c>
      <c r="AF284" s="22" t="str">
        <f>IF(DATOS_FORMS!AF284="","",IFERROR(VLOOKUP(TRIM(DATOS_FORMS!AF284),ESCALAS!$A$25:$B$30,2,0),"?"))</f>
        <v/>
      </c>
      <c r="AG284" s="22" t="str">
        <f>IF(DATOS_FORMS!AG284="","",IFERROR(VLOOKUP(TRIM(DATOS_FORMS!AG284),ESCALAS!$A$25:$B$30,2,0),"?"))</f>
        <v/>
      </c>
      <c r="AH284" s="22" t="str">
        <f>IF(DATOS_FORMS!AH284="","",IFERROR(VLOOKUP(TRIM(DATOS_FORMS!AH284),ESCALAS!$A$25:$B$30,2,0),"?"))</f>
        <v/>
      </c>
      <c r="AI284" s="22" t="str">
        <f>IF(DATOS_FORMS!AI284="","",IFERROR(VLOOKUP(TRIM(DATOS_FORMS!AI284),ESCALAS!$A$25:$B$30,2,0),"?"))</f>
        <v/>
      </c>
      <c r="AJ284" s="22" t="str">
        <f>IF(DATOS_FORMS!AJ284="","",IFERROR(VLOOKUP(TRIM(DATOS_FORMS!AJ284),ESCALAS!$A$25:$B$30,2,0),"?"))</f>
        <v/>
      </c>
      <c r="AK284" s="22" t="str">
        <f>IF(DATOS_FORMS!AK284="","",IFERROR(VLOOKUP(TRIM(DATOS_FORMS!AK284),ESCALAS!$A$25:$B$30,2,0),"?"))</f>
        <v/>
      </c>
      <c r="AL284" s="22" t="str">
        <f>IF(DATOS_FORMS!AL284="","",IFERROR(VLOOKUP(TRIM(DATOS_FORMS!AL284),ESCALAS!$A$25:$B$30,2,0),"?"))</f>
        <v/>
      </c>
      <c r="AM284" s="22" t="str">
        <f>IF(DATOS_FORMS!AM284="","",IFERROR(VLOOKUP(TRIM(DATOS_FORMS!AM284),ESCALAS!$A$35:$B$41,2,0),"?"))</f>
        <v/>
      </c>
      <c r="AN284" s="22" t="str">
        <f>IF(DATOS_FORMS!AN284="","",IFERROR(VLOOKUP(TRIM(DATOS_FORMS!AN284),ESCALAS!$A$35:$B$41,2,0),"?"))</f>
        <v/>
      </c>
      <c r="AO284" s="22" t="str">
        <f>IF(DATOS_FORMS!AO284="","",IFERROR(VLOOKUP(TRIM(DATOS_FORMS!AO284),ESCALAS!$A$35:$B$41,2,0),"?"))</f>
        <v/>
      </c>
      <c r="AP284" s="22" t="str">
        <f>IF(DATOS_FORMS!AP284="","",IFERROR(VLOOKUP(TRIM(DATOS_FORMS!AP284),ESCALAS!$A$35:$B$41,2,0),"?"))</f>
        <v/>
      </c>
      <c r="AQ284" s="22" t="str">
        <f>IF(DATOS_FORMS!AQ284="","",IFERROR(VLOOKUP(TRIM(DATOS_FORMS!AQ284),ESCALAS!$A$35:$B$41,2,0),"?"))</f>
        <v/>
      </c>
      <c r="AR284" s="22" t="str">
        <f>IF(DATOS_FORMS!AR284="","",IFERROR(VLOOKUP(TRIM(DATOS_FORMS!AR284),ESCALAS!$A$35:$B$41,2,0),"?"))</f>
        <v/>
      </c>
      <c r="AS284" s="22" t="str">
        <f>IF(DATOS_FORMS!AS284="","",IFERROR(VLOOKUP(TRIM(DATOS_FORMS!AS284),ESCALAS!$A$35:$B$41,2,0),"?"))</f>
        <v/>
      </c>
      <c r="AT284" s="22" t="str">
        <f>IF(DATOS_FORMS!AT284="","",IFERROR(VLOOKUP(TRIM(DATOS_FORMS!AT284),ESCALAS!$A$35:$B$41,2,0),"?"))</f>
        <v/>
      </c>
      <c r="AU284" s="22" t="str">
        <f>IF(DATOS_FORMS!AU284="","",IFERROR(VLOOKUP(TRIM(DATOS_FORMS!AU284),ESCALAS!$A$35:$B$41,2,0),"?"))</f>
        <v/>
      </c>
      <c r="AV284" s="22" t="str">
        <f>IF(DATOS_FORMS!AV284="","",IFERROR(VLOOKUP(TRIM(DATOS_FORMS!AV284),ESCALAS!$A$46:$B$49,2,0),"?"))</f>
        <v/>
      </c>
      <c r="AW284" s="22" t="str">
        <f>IF(DATOS_FORMS!AW284="","",IFERROR(VLOOKUP(TRIM(DATOS_FORMS!AW284),ESCALAS!$A$46:$B$49,2,0),"?"))</f>
        <v/>
      </c>
      <c r="AX284" s="22" t="str">
        <f>IF(DATOS_FORMS!AX284="","",IFERROR(VLOOKUP(TRIM(DATOS_FORMS!AX284),ESCALAS!$A$46:$B$49,2,0),"?"))</f>
        <v/>
      </c>
      <c r="AY284" s="22" t="str">
        <f>IF(DATOS_FORMS!AY284="","",IFERROR(VLOOKUP(TRIM(DATOS_FORMS!AY284),ESCALAS!$A$46:$B$49,2,0),"?"))</f>
        <v/>
      </c>
      <c r="AZ284" s="22" t="str">
        <f>IF(DATOS_FORMS!AZ284="","",IFERROR(VLOOKUP(TRIM(DATOS_FORMS!AZ284),ESCALAS!$A$46:$B$49,2,0),"?"))</f>
        <v/>
      </c>
      <c r="BA284" s="22" t="str">
        <f>IF(DATOS_FORMS!BA284="","",IFERROR(VLOOKUP(TRIM(DATOS_FORMS!BA284),ESCALAS!$A$46:$B$49,2,0),"?"))</f>
        <v/>
      </c>
      <c r="BB284" s="22" t="str">
        <f>IF(DATOS_FORMS!BB284="","",IFERROR(VLOOKUP(TRIM(DATOS_FORMS!BB284),ESCALAS!$A$46:$B$49,2,0),"?"))</f>
        <v/>
      </c>
      <c r="BC284" s="22" t="str">
        <f>IF(DATOS_FORMS!BC284="","",IFERROR(VLOOKUP(TRIM(DATOS_FORMS!BC284),ESCALAS!$A$46:$B$49,2,0),"?"))</f>
        <v/>
      </c>
      <c r="BD284" s="22" t="str">
        <f>IF(DATOS_FORMS!BD284="","",IFERROR(VLOOKUP(TRIM(DATOS_FORMS!BD284),ESCALAS!$A$46:$B$49,2,0),"?"))</f>
        <v/>
      </c>
      <c r="BE284" s="22" t="str">
        <f>IF(DATOS_FORMS!BE284="","",IFERROR(VLOOKUP(TRIM(DATOS_FORMS!BE284),ESCALAS!$A$46:$B$49,2,0),"?"))</f>
        <v/>
      </c>
      <c r="BF284" s="22" t="str">
        <f>IF(DATOS_FORMS!BF284="","",IFERROR(VLOOKUP(TRIM(DATOS_FORMS!BF284),ESCALAS!$A$46:$B$49,2,0),"?"))</f>
        <v/>
      </c>
      <c r="BG284" s="22" t="str">
        <f>IF(DATOS_FORMS!BG284="","",IFERROR(VLOOKUP(TRIM(DATOS_FORMS!BG284),ESCALAS!$A$46:$B$49,2,0),"?"))</f>
        <v/>
      </c>
      <c r="BH284" s="22" t="str">
        <f>IF(DATOS_FORMS!BH284="","",IFERROR(VLOOKUP(TRIM(DATOS_FORMS!BH284),ESCALAS!$A$46:$B$49,2,0),"?"))</f>
        <v/>
      </c>
      <c r="BI284" s="22" t="str">
        <f>IF(DATOS_FORMS!BI284="","",IFERROR(VLOOKUP(TRIM(DATOS_FORMS!BI284),ESCALAS!$A$46:$B$49,2,0),"?"))</f>
        <v/>
      </c>
      <c r="BJ284" s="22" t="str">
        <f>IF(DATOS_FORMS!BJ284="","",IFERROR(VLOOKUP(TRIM(DATOS_FORMS!BJ284),ESCALAS!$A$46:$B$49,2,0),"?"))</f>
        <v/>
      </c>
    </row>
    <row r="285" spans="1:62" x14ac:dyDescent="0.25">
      <c r="A285" s="22" t="str">
        <f>IF(DATOS_FORMS!B285="","",ROW()-1)</f>
        <v/>
      </c>
      <c r="B285" s="22" t="str">
        <f>IF(DATOS_FORMS!B285="","",IFERROR(VALUE(TRIM(DATOS_FORMS!B285)),IFERROR(VALUE(LEFT(TRIM(DATOS_FORMS!B285),FIND(" ",TRIM(DATOS_FORMS!B285)&amp;" ")-1)),"?")))</f>
        <v/>
      </c>
      <c r="C285" s="22" t="str">
        <f>IF(DATOS_FORMS!C285="","",IFERROR(VLOOKUP(TRIM(DATOS_FORMS!C285),ESCALAS!$A$54:$B$55,2,0),"?"))</f>
        <v/>
      </c>
      <c r="D285" s="22" t="str">
        <f>IF(DATOS_FORMS!D285="","",IFERROR(VLOOKUP(TRIM(DATOS_FORMS!D285),ESCALAS!$A$67:$B$68,2,0),"?"))</f>
        <v/>
      </c>
      <c r="E285" s="23" t="str">
        <f>IF(DATOS_FORMS!E285="","",DATOS_FORMS!E285)</f>
        <v/>
      </c>
      <c r="F285" s="23" t="str">
        <f>IF(DATOS_FORMS!F285="","",DATOS_FORMS!F285)</f>
        <v/>
      </c>
      <c r="G285" s="22" t="str">
        <f>IF(DATOS_FORMS!G285="","",IFERROR(VLOOKUP(TRIM(DATOS_FORMS!G285),ESCALAS!$A$60:$B$62,2,0),"?"))</f>
        <v/>
      </c>
      <c r="H285" s="23" t="str">
        <f>IF(DATOS_FORMS!H285="","",DATOS_FORMS!H285)</f>
        <v/>
      </c>
      <c r="I285" s="22" t="str">
        <f>IF(DATOS_FORMS!I285="","",IFERROR(VLOOKUP(TRIM(DATOS_FORMS!I285),ESCALAS!$A$60:$B$62,2,0),"?"))</f>
        <v/>
      </c>
      <c r="J285" s="22" t="str">
        <f>IF(DATOS_FORMS!J285="","",IFERROR(VLOOKUP(TRIM(DATOS_FORMS!J285),ESCALAS!$A$73:$B$86,2,0),7))</f>
        <v/>
      </c>
      <c r="K285" s="22" t="str">
        <f>IF(DATOS_FORMS!K285="","",IFERROR(VLOOKUP(TRIM(DATOS_FORMS!K285),ESCALAS!$A$6:$B$12,2,0),"?"))</f>
        <v/>
      </c>
      <c r="L285" s="22" t="str">
        <f>IF(DATOS_FORMS!L285="","",IFERROR(VLOOKUP(TRIM(DATOS_FORMS!L285),ESCALAS!$A$6:$B$12,2,0),"?"))</f>
        <v/>
      </c>
      <c r="M285" s="22" t="str">
        <f>IF(DATOS_FORMS!M285="","",IFERROR(VLOOKUP(TRIM(DATOS_FORMS!M285),ESCALAS!$A$6:$B$12,2,0),"?"))</f>
        <v/>
      </c>
      <c r="N285" s="22" t="str">
        <f>IF(DATOS_FORMS!N285="","",IFERROR(VLOOKUP(TRIM(DATOS_FORMS!N285),ESCALAS!$A$6:$B$12,2,0),"?"))</f>
        <v/>
      </c>
      <c r="O285" s="22" t="str">
        <f>IF(DATOS_FORMS!O285="","",IFERROR(VLOOKUP(TRIM(DATOS_FORMS!O285),ESCALAS!$A$6:$B$12,2,0),"?"))</f>
        <v/>
      </c>
      <c r="P285" s="22" t="str">
        <f>IF(DATOS_FORMS!P285="","",IFERROR(VLOOKUP(TRIM(DATOS_FORMS!P285),ESCALAS!$A$6:$B$12,2,0),"?"))</f>
        <v/>
      </c>
      <c r="Q285" s="22" t="str">
        <f>IF(DATOS_FORMS!Q285="","",IFERROR(VLOOKUP(TRIM(DATOS_FORMS!Q285),ESCALAS!$A$6:$B$12,2,0),"?"))</f>
        <v/>
      </c>
      <c r="R285" s="22" t="str">
        <f>IF(DATOS_FORMS!R285="","",IFERROR(VLOOKUP(TRIM(DATOS_FORMS!R285),ESCALAS!$A$6:$B$12,2,0),"?"))</f>
        <v/>
      </c>
      <c r="S285" s="22" t="str">
        <f>IF(DATOS_FORMS!S285="","",IFERROR(VLOOKUP(TRIM(DATOS_FORMS!S285),ESCALAS!$A$6:$B$12,2,0),"?"))</f>
        <v/>
      </c>
      <c r="T285" s="22" t="str">
        <f>IF(DATOS_FORMS!T285="","",IFERROR(VLOOKUP(TRIM(DATOS_FORMS!T285),ESCALAS!$A$6:$B$12,2,0),"?"))</f>
        <v/>
      </c>
      <c r="U285" s="22" t="str">
        <f>IF(DATOS_FORMS!U285="","",IFERROR(VLOOKUP(TRIM(DATOS_FORMS!U285),ESCALAS!$A$17:$B$20,2,0),"?"))</f>
        <v/>
      </c>
      <c r="V285" s="22" t="str">
        <f>IF(DATOS_FORMS!V285="","",IFERROR(VLOOKUP(TRIM(DATOS_FORMS!V285),ESCALAS!$A$17:$B$20,2,0),"?"))</f>
        <v/>
      </c>
      <c r="W285" s="22" t="str">
        <f>IF(DATOS_FORMS!W285="","",IFERROR(VLOOKUP(TRIM(DATOS_FORMS!W285),ESCALAS!$A$17:$B$20,2,0),"?"))</f>
        <v/>
      </c>
      <c r="X285" s="22" t="str">
        <f>IF(DATOS_FORMS!X285="","",IFERROR(VLOOKUP(TRIM(DATOS_FORMS!X285),ESCALAS!$A$17:$B$20,2,0),"?"))</f>
        <v/>
      </c>
      <c r="Y285" s="22" t="str">
        <f>IF(DATOS_FORMS!Y285="","",IFERROR(VLOOKUP(TRIM(DATOS_FORMS!Y285),ESCALAS!$A$17:$B$20,2,0),"?"))</f>
        <v/>
      </c>
      <c r="Z285" s="22" t="str">
        <f>IF(DATOS_FORMS!Z285="","",IFERROR(VLOOKUP(TRIM(DATOS_FORMS!Z285),ESCALAS!$A$17:$B$20,2,0),"?"))</f>
        <v/>
      </c>
      <c r="AA285" s="22" t="str">
        <f>IF(DATOS_FORMS!AA285="","",IFERROR(VLOOKUP(TRIM(DATOS_FORMS!AA285),ESCALAS!$A$17:$B$20,2,0),"?"))</f>
        <v/>
      </c>
      <c r="AB285" s="22" t="str">
        <f>IF(DATOS_FORMS!AB285="","",IFERROR(VLOOKUP(TRIM(DATOS_FORMS!AB285),ESCALAS!$A$17:$B$20,2,0),"?"))</f>
        <v/>
      </c>
      <c r="AC285" s="22" t="str">
        <f>IF(DATOS_FORMS!AC285="","",IFERROR(VLOOKUP(TRIM(DATOS_FORMS!AC285),ESCALAS!$A$25:$B$30,2,0),"?"))</f>
        <v/>
      </c>
      <c r="AD285" s="22" t="str">
        <f>IF(DATOS_FORMS!AD285="","",IFERROR(VLOOKUP(TRIM(DATOS_FORMS!AD285),ESCALAS!$A$25:$B$30,2,0),"?"))</f>
        <v/>
      </c>
      <c r="AE285" s="22" t="str">
        <f>IF(DATOS_FORMS!AE285="","",IFERROR(VLOOKUP(TRIM(DATOS_FORMS!AE285),ESCALAS!$A$25:$B$30,2,0),"?"))</f>
        <v/>
      </c>
      <c r="AF285" s="22" t="str">
        <f>IF(DATOS_FORMS!AF285="","",IFERROR(VLOOKUP(TRIM(DATOS_FORMS!AF285),ESCALAS!$A$25:$B$30,2,0),"?"))</f>
        <v/>
      </c>
      <c r="AG285" s="22" t="str">
        <f>IF(DATOS_FORMS!AG285="","",IFERROR(VLOOKUP(TRIM(DATOS_FORMS!AG285),ESCALAS!$A$25:$B$30,2,0),"?"))</f>
        <v/>
      </c>
      <c r="AH285" s="22" t="str">
        <f>IF(DATOS_FORMS!AH285="","",IFERROR(VLOOKUP(TRIM(DATOS_FORMS!AH285),ESCALAS!$A$25:$B$30,2,0),"?"))</f>
        <v/>
      </c>
      <c r="AI285" s="22" t="str">
        <f>IF(DATOS_FORMS!AI285="","",IFERROR(VLOOKUP(TRIM(DATOS_FORMS!AI285),ESCALAS!$A$25:$B$30,2,0),"?"))</f>
        <v/>
      </c>
      <c r="AJ285" s="22" t="str">
        <f>IF(DATOS_FORMS!AJ285="","",IFERROR(VLOOKUP(TRIM(DATOS_FORMS!AJ285),ESCALAS!$A$25:$B$30,2,0),"?"))</f>
        <v/>
      </c>
      <c r="AK285" s="22" t="str">
        <f>IF(DATOS_FORMS!AK285="","",IFERROR(VLOOKUP(TRIM(DATOS_FORMS!AK285),ESCALAS!$A$25:$B$30,2,0),"?"))</f>
        <v/>
      </c>
      <c r="AL285" s="22" t="str">
        <f>IF(DATOS_FORMS!AL285="","",IFERROR(VLOOKUP(TRIM(DATOS_FORMS!AL285),ESCALAS!$A$25:$B$30,2,0),"?"))</f>
        <v/>
      </c>
      <c r="AM285" s="22" t="str">
        <f>IF(DATOS_FORMS!AM285="","",IFERROR(VLOOKUP(TRIM(DATOS_FORMS!AM285),ESCALAS!$A$35:$B$41,2,0),"?"))</f>
        <v/>
      </c>
      <c r="AN285" s="22" t="str">
        <f>IF(DATOS_FORMS!AN285="","",IFERROR(VLOOKUP(TRIM(DATOS_FORMS!AN285),ESCALAS!$A$35:$B$41,2,0),"?"))</f>
        <v/>
      </c>
      <c r="AO285" s="22" t="str">
        <f>IF(DATOS_FORMS!AO285="","",IFERROR(VLOOKUP(TRIM(DATOS_FORMS!AO285),ESCALAS!$A$35:$B$41,2,0),"?"))</f>
        <v/>
      </c>
      <c r="AP285" s="22" t="str">
        <f>IF(DATOS_FORMS!AP285="","",IFERROR(VLOOKUP(TRIM(DATOS_FORMS!AP285),ESCALAS!$A$35:$B$41,2,0),"?"))</f>
        <v/>
      </c>
      <c r="AQ285" s="22" t="str">
        <f>IF(DATOS_FORMS!AQ285="","",IFERROR(VLOOKUP(TRIM(DATOS_FORMS!AQ285),ESCALAS!$A$35:$B$41,2,0),"?"))</f>
        <v/>
      </c>
      <c r="AR285" s="22" t="str">
        <f>IF(DATOS_FORMS!AR285="","",IFERROR(VLOOKUP(TRIM(DATOS_FORMS!AR285),ESCALAS!$A$35:$B$41,2,0),"?"))</f>
        <v/>
      </c>
      <c r="AS285" s="22" t="str">
        <f>IF(DATOS_FORMS!AS285="","",IFERROR(VLOOKUP(TRIM(DATOS_FORMS!AS285),ESCALAS!$A$35:$B$41,2,0),"?"))</f>
        <v/>
      </c>
      <c r="AT285" s="22" t="str">
        <f>IF(DATOS_FORMS!AT285="","",IFERROR(VLOOKUP(TRIM(DATOS_FORMS!AT285),ESCALAS!$A$35:$B$41,2,0),"?"))</f>
        <v/>
      </c>
      <c r="AU285" s="22" t="str">
        <f>IF(DATOS_FORMS!AU285="","",IFERROR(VLOOKUP(TRIM(DATOS_FORMS!AU285),ESCALAS!$A$35:$B$41,2,0),"?"))</f>
        <v/>
      </c>
      <c r="AV285" s="22" t="str">
        <f>IF(DATOS_FORMS!AV285="","",IFERROR(VLOOKUP(TRIM(DATOS_FORMS!AV285),ESCALAS!$A$46:$B$49,2,0),"?"))</f>
        <v/>
      </c>
      <c r="AW285" s="22" t="str">
        <f>IF(DATOS_FORMS!AW285="","",IFERROR(VLOOKUP(TRIM(DATOS_FORMS!AW285),ESCALAS!$A$46:$B$49,2,0),"?"))</f>
        <v/>
      </c>
      <c r="AX285" s="22" t="str">
        <f>IF(DATOS_FORMS!AX285="","",IFERROR(VLOOKUP(TRIM(DATOS_FORMS!AX285),ESCALAS!$A$46:$B$49,2,0),"?"))</f>
        <v/>
      </c>
      <c r="AY285" s="22" t="str">
        <f>IF(DATOS_FORMS!AY285="","",IFERROR(VLOOKUP(TRIM(DATOS_FORMS!AY285),ESCALAS!$A$46:$B$49,2,0),"?"))</f>
        <v/>
      </c>
      <c r="AZ285" s="22" t="str">
        <f>IF(DATOS_FORMS!AZ285="","",IFERROR(VLOOKUP(TRIM(DATOS_FORMS!AZ285),ESCALAS!$A$46:$B$49,2,0),"?"))</f>
        <v/>
      </c>
      <c r="BA285" s="22" t="str">
        <f>IF(DATOS_FORMS!BA285="","",IFERROR(VLOOKUP(TRIM(DATOS_FORMS!BA285),ESCALAS!$A$46:$B$49,2,0),"?"))</f>
        <v/>
      </c>
      <c r="BB285" s="22" t="str">
        <f>IF(DATOS_FORMS!BB285="","",IFERROR(VLOOKUP(TRIM(DATOS_FORMS!BB285),ESCALAS!$A$46:$B$49,2,0),"?"))</f>
        <v/>
      </c>
      <c r="BC285" s="22" t="str">
        <f>IF(DATOS_FORMS!BC285="","",IFERROR(VLOOKUP(TRIM(DATOS_FORMS!BC285),ESCALAS!$A$46:$B$49,2,0),"?"))</f>
        <v/>
      </c>
      <c r="BD285" s="22" t="str">
        <f>IF(DATOS_FORMS!BD285="","",IFERROR(VLOOKUP(TRIM(DATOS_FORMS!BD285),ESCALAS!$A$46:$B$49,2,0),"?"))</f>
        <v/>
      </c>
      <c r="BE285" s="22" t="str">
        <f>IF(DATOS_FORMS!BE285="","",IFERROR(VLOOKUP(TRIM(DATOS_FORMS!BE285),ESCALAS!$A$46:$B$49,2,0),"?"))</f>
        <v/>
      </c>
      <c r="BF285" s="22" t="str">
        <f>IF(DATOS_FORMS!BF285="","",IFERROR(VLOOKUP(TRIM(DATOS_FORMS!BF285),ESCALAS!$A$46:$B$49,2,0),"?"))</f>
        <v/>
      </c>
      <c r="BG285" s="22" t="str">
        <f>IF(DATOS_FORMS!BG285="","",IFERROR(VLOOKUP(TRIM(DATOS_FORMS!BG285),ESCALAS!$A$46:$B$49,2,0),"?"))</f>
        <v/>
      </c>
      <c r="BH285" s="22" t="str">
        <f>IF(DATOS_FORMS!BH285="","",IFERROR(VLOOKUP(TRIM(DATOS_FORMS!BH285),ESCALAS!$A$46:$B$49,2,0),"?"))</f>
        <v/>
      </c>
      <c r="BI285" s="22" t="str">
        <f>IF(DATOS_FORMS!BI285="","",IFERROR(VLOOKUP(TRIM(DATOS_FORMS!BI285),ESCALAS!$A$46:$B$49,2,0),"?"))</f>
        <v/>
      </c>
      <c r="BJ285" s="22" t="str">
        <f>IF(DATOS_FORMS!BJ285="","",IFERROR(VLOOKUP(TRIM(DATOS_FORMS!BJ285),ESCALAS!$A$46:$B$49,2,0),"?"))</f>
        <v/>
      </c>
    </row>
    <row r="286" spans="1:62" x14ac:dyDescent="0.25">
      <c r="A286" s="22" t="str">
        <f>IF(DATOS_FORMS!B286="","",ROW()-1)</f>
        <v/>
      </c>
      <c r="B286" s="22" t="str">
        <f>IF(DATOS_FORMS!B286="","",IFERROR(VALUE(TRIM(DATOS_FORMS!B286)),IFERROR(VALUE(LEFT(TRIM(DATOS_FORMS!B286),FIND(" ",TRIM(DATOS_FORMS!B286)&amp;" ")-1)),"?")))</f>
        <v/>
      </c>
      <c r="C286" s="22" t="str">
        <f>IF(DATOS_FORMS!C286="","",IFERROR(VLOOKUP(TRIM(DATOS_FORMS!C286),ESCALAS!$A$54:$B$55,2,0),"?"))</f>
        <v/>
      </c>
      <c r="D286" s="22" t="str">
        <f>IF(DATOS_FORMS!D286="","",IFERROR(VLOOKUP(TRIM(DATOS_FORMS!D286),ESCALAS!$A$67:$B$68,2,0),"?"))</f>
        <v/>
      </c>
      <c r="E286" s="23" t="str">
        <f>IF(DATOS_FORMS!E286="","",DATOS_FORMS!E286)</f>
        <v/>
      </c>
      <c r="F286" s="23" t="str">
        <f>IF(DATOS_FORMS!F286="","",DATOS_FORMS!F286)</f>
        <v/>
      </c>
      <c r="G286" s="22" t="str">
        <f>IF(DATOS_FORMS!G286="","",IFERROR(VLOOKUP(TRIM(DATOS_FORMS!G286),ESCALAS!$A$60:$B$62,2,0),"?"))</f>
        <v/>
      </c>
      <c r="H286" s="23" t="str">
        <f>IF(DATOS_FORMS!H286="","",DATOS_FORMS!H286)</f>
        <v/>
      </c>
      <c r="I286" s="22" t="str">
        <f>IF(DATOS_FORMS!I286="","",IFERROR(VLOOKUP(TRIM(DATOS_FORMS!I286),ESCALAS!$A$60:$B$62,2,0),"?"))</f>
        <v/>
      </c>
      <c r="J286" s="22" t="str">
        <f>IF(DATOS_FORMS!J286="","",IFERROR(VLOOKUP(TRIM(DATOS_FORMS!J286),ESCALAS!$A$73:$B$86,2,0),7))</f>
        <v/>
      </c>
      <c r="K286" s="22" t="str">
        <f>IF(DATOS_FORMS!K286="","",IFERROR(VLOOKUP(TRIM(DATOS_FORMS!K286),ESCALAS!$A$6:$B$12,2,0),"?"))</f>
        <v/>
      </c>
      <c r="L286" s="22" t="str">
        <f>IF(DATOS_FORMS!L286="","",IFERROR(VLOOKUP(TRIM(DATOS_FORMS!L286),ESCALAS!$A$6:$B$12,2,0),"?"))</f>
        <v/>
      </c>
      <c r="M286" s="22" t="str">
        <f>IF(DATOS_FORMS!M286="","",IFERROR(VLOOKUP(TRIM(DATOS_FORMS!M286),ESCALAS!$A$6:$B$12,2,0),"?"))</f>
        <v/>
      </c>
      <c r="N286" s="22" t="str">
        <f>IF(DATOS_FORMS!N286="","",IFERROR(VLOOKUP(TRIM(DATOS_FORMS!N286),ESCALAS!$A$6:$B$12,2,0),"?"))</f>
        <v/>
      </c>
      <c r="O286" s="22" t="str">
        <f>IF(DATOS_FORMS!O286="","",IFERROR(VLOOKUP(TRIM(DATOS_FORMS!O286),ESCALAS!$A$6:$B$12,2,0),"?"))</f>
        <v/>
      </c>
      <c r="P286" s="22" t="str">
        <f>IF(DATOS_FORMS!P286="","",IFERROR(VLOOKUP(TRIM(DATOS_FORMS!P286),ESCALAS!$A$6:$B$12,2,0),"?"))</f>
        <v/>
      </c>
      <c r="Q286" s="22" t="str">
        <f>IF(DATOS_FORMS!Q286="","",IFERROR(VLOOKUP(TRIM(DATOS_FORMS!Q286),ESCALAS!$A$6:$B$12,2,0),"?"))</f>
        <v/>
      </c>
      <c r="R286" s="22" t="str">
        <f>IF(DATOS_FORMS!R286="","",IFERROR(VLOOKUP(TRIM(DATOS_FORMS!R286),ESCALAS!$A$6:$B$12,2,0),"?"))</f>
        <v/>
      </c>
      <c r="S286" s="22" t="str">
        <f>IF(DATOS_FORMS!S286="","",IFERROR(VLOOKUP(TRIM(DATOS_FORMS!S286),ESCALAS!$A$6:$B$12,2,0),"?"))</f>
        <v/>
      </c>
      <c r="T286" s="22" t="str">
        <f>IF(DATOS_FORMS!T286="","",IFERROR(VLOOKUP(TRIM(DATOS_FORMS!T286),ESCALAS!$A$6:$B$12,2,0),"?"))</f>
        <v/>
      </c>
      <c r="U286" s="22" t="str">
        <f>IF(DATOS_FORMS!U286="","",IFERROR(VLOOKUP(TRIM(DATOS_FORMS!U286),ESCALAS!$A$17:$B$20,2,0),"?"))</f>
        <v/>
      </c>
      <c r="V286" s="22" t="str">
        <f>IF(DATOS_FORMS!V286="","",IFERROR(VLOOKUP(TRIM(DATOS_FORMS!V286),ESCALAS!$A$17:$B$20,2,0),"?"))</f>
        <v/>
      </c>
      <c r="W286" s="22" t="str">
        <f>IF(DATOS_FORMS!W286="","",IFERROR(VLOOKUP(TRIM(DATOS_FORMS!W286),ESCALAS!$A$17:$B$20,2,0),"?"))</f>
        <v/>
      </c>
      <c r="X286" s="22" t="str">
        <f>IF(DATOS_FORMS!X286="","",IFERROR(VLOOKUP(TRIM(DATOS_FORMS!X286),ESCALAS!$A$17:$B$20,2,0),"?"))</f>
        <v/>
      </c>
      <c r="Y286" s="22" t="str">
        <f>IF(DATOS_FORMS!Y286="","",IFERROR(VLOOKUP(TRIM(DATOS_FORMS!Y286),ESCALAS!$A$17:$B$20,2,0),"?"))</f>
        <v/>
      </c>
      <c r="Z286" s="22" t="str">
        <f>IF(DATOS_FORMS!Z286="","",IFERROR(VLOOKUP(TRIM(DATOS_FORMS!Z286),ESCALAS!$A$17:$B$20,2,0),"?"))</f>
        <v/>
      </c>
      <c r="AA286" s="22" t="str">
        <f>IF(DATOS_FORMS!AA286="","",IFERROR(VLOOKUP(TRIM(DATOS_FORMS!AA286),ESCALAS!$A$17:$B$20,2,0),"?"))</f>
        <v/>
      </c>
      <c r="AB286" s="22" t="str">
        <f>IF(DATOS_FORMS!AB286="","",IFERROR(VLOOKUP(TRIM(DATOS_FORMS!AB286),ESCALAS!$A$17:$B$20,2,0),"?"))</f>
        <v/>
      </c>
      <c r="AC286" s="22" t="str">
        <f>IF(DATOS_FORMS!AC286="","",IFERROR(VLOOKUP(TRIM(DATOS_FORMS!AC286),ESCALAS!$A$25:$B$30,2,0),"?"))</f>
        <v/>
      </c>
      <c r="AD286" s="22" t="str">
        <f>IF(DATOS_FORMS!AD286="","",IFERROR(VLOOKUP(TRIM(DATOS_FORMS!AD286),ESCALAS!$A$25:$B$30,2,0),"?"))</f>
        <v/>
      </c>
      <c r="AE286" s="22" t="str">
        <f>IF(DATOS_FORMS!AE286="","",IFERROR(VLOOKUP(TRIM(DATOS_FORMS!AE286),ESCALAS!$A$25:$B$30,2,0),"?"))</f>
        <v/>
      </c>
      <c r="AF286" s="22" t="str">
        <f>IF(DATOS_FORMS!AF286="","",IFERROR(VLOOKUP(TRIM(DATOS_FORMS!AF286),ESCALAS!$A$25:$B$30,2,0),"?"))</f>
        <v/>
      </c>
      <c r="AG286" s="22" t="str">
        <f>IF(DATOS_FORMS!AG286="","",IFERROR(VLOOKUP(TRIM(DATOS_FORMS!AG286),ESCALAS!$A$25:$B$30,2,0),"?"))</f>
        <v/>
      </c>
      <c r="AH286" s="22" t="str">
        <f>IF(DATOS_FORMS!AH286="","",IFERROR(VLOOKUP(TRIM(DATOS_FORMS!AH286),ESCALAS!$A$25:$B$30,2,0),"?"))</f>
        <v/>
      </c>
      <c r="AI286" s="22" t="str">
        <f>IF(DATOS_FORMS!AI286="","",IFERROR(VLOOKUP(TRIM(DATOS_FORMS!AI286),ESCALAS!$A$25:$B$30,2,0),"?"))</f>
        <v/>
      </c>
      <c r="AJ286" s="22" t="str">
        <f>IF(DATOS_FORMS!AJ286="","",IFERROR(VLOOKUP(TRIM(DATOS_FORMS!AJ286),ESCALAS!$A$25:$B$30,2,0),"?"))</f>
        <v/>
      </c>
      <c r="AK286" s="22" t="str">
        <f>IF(DATOS_FORMS!AK286="","",IFERROR(VLOOKUP(TRIM(DATOS_FORMS!AK286),ESCALAS!$A$25:$B$30,2,0),"?"))</f>
        <v/>
      </c>
      <c r="AL286" s="22" t="str">
        <f>IF(DATOS_FORMS!AL286="","",IFERROR(VLOOKUP(TRIM(DATOS_FORMS!AL286),ESCALAS!$A$25:$B$30,2,0),"?"))</f>
        <v/>
      </c>
      <c r="AM286" s="22" t="str">
        <f>IF(DATOS_FORMS!AM286="","",IFERROR(VLOOKUP(TRIM(DATOS_FORMS!AM286),ESCALAS!$A$35:$B$41,2,0),"?"))</f>
        <v/>
      </c>
      <c r="AN286" s="22" t="str">
        <f>IF(DATOS_FORMS!AN286="","",IFERROR(VLOOKUP(TRIM(DATOS_FORMS!AN286),ESCALAS!$A$35:$B$41,2,0),"?"))</f>
        <v/>
      </c>
      <c r="AO286" s="22" t="str">
        <f>IF(DATOS_FORMS!AO286="","",IFERROR(VLOOKUP(TRIM(DATOS_FORMS!AO286),ESCALAS!$A$35:$B$41,2,0),"?"))</f>
        <v/>
      </c>
      <c r="AP286" s="22" t="str">
        <f>IF(DATOS_FORMS!AP286="","",IFERROR(VLOOKUP(TRIM(DATOS_FORMS!AP286),ESCALAS!$A$35:$B$41,2,0),"?"))</f>
        <v/>
      </c>
      <c r="AQ286" s="22" t="str">
        <f>IF(DATOS_FORMS!AQ286="","",IFERROR(VLOOKUP(TRIM(DATOS_FORMS!AQ286),ESCALAS!$A$35:$B$41,2,0),"?"))</f>
        <v/>
      </c>
      <c r="AR286" s="22" t="str">
        <f>IF(DATOS_FORMS!AR286="","",IFERROR(VLOOKUP(TRIM(DATOS_FORMS!AR286),ESCALAS!$A$35:$B$41,2,0),"?"))</f>
        <v/>
      </c>
      <c r="AS286" s="22" t="str">
        <f>IF(DATOS_FORMS!AS286="","",IFERROR(VLOOKUP(TRIM(DATOS_FORMS!AS286),ESCALAS!$A$35:$B$41,2,0),"?"))</f>
        <v/>
      </c>
      <c r="AT286" s="22" t="str">
        <f>IF(DATOS_FORMS!AT286="","",IFERROR(VLOOKUP(TRIM(DATOS_FORMS!AT286),ESCALAS!$A$35:$B$41,2,0),"?"))</f>
        <v/>
      </c>
      <c r="AU286" s="22" t="str">
        <f>IF(DATOS_FORMS!AU286="","",IFERROR(VLOOKUP(TRIM(DATOS_FORMS!AU286),ESCALAS!$A$35:$B$41,2,0),"?"))</f>
        <v/>
      </c>
      <c r="AV286" s="22" t="str">
        <f>IF(DATOS_FORMS!AV286="","",IFERROR(VLOOKUP(TRIM(DATOS_FORMS!AV286),ESCALAS!$A$46:$B$49,2,0),"?"))</f>
        <v/>
      </c>
      <c r="AW286" s="22" t="str">
        <f>IF(DATOS_FORMS!AW286="","",IFERROR(VLOOKUP(TRIM(DATOS_FORMS!AW286),ESCALAS!$A$46:$B$49,2,0),"?"))</f>
        <v/>
      </c>
      <c r="AX286" s="22" t="str">
        <f>IF(DATOS_FORMS!AX286="","",IFERROR(VLOOKUP(TRIM(DATOS_FORMS!AX286),ESCALAS!$A$46:$B$49,2,0),"?"))</f>
        <v/>
      </c>
      <c r="AY286" s="22" t="str">
        <f>IF(DATOS_FORMS!AY286="","",IFERROR(VLOOKUP(TRIM(DATOS_FORMS!AY286),ESCALAS!$A$46:$B$49,2,0),"?"))</f>
        <v/>
      </c>
      <c r="AZ286" s="22" t="str">
        <f>IF(DATOS_FORMS!AZ286="","",IFERROR(VLOOKUP(TRIM(DATOS_FORMS!AZ286),ESCALAS!$A$46:$B$49,2,0),"?"))</f>
        <v/>
      </c>
      <c r="BA286" s="22" t="str">
        <f>IF(DATOS_FORMS!BA286="","",IFERROR(VLOOKUP(TRIM(DATOS_FORMS!BA286),ESCALAS!$A$46:$B$49,2,0),"?"))</f>
        <v/>
      </c>
      <c r="BB286" s="22" t="str">
        <f>IF(DATOS_FORMS!BB286="","",IFERROR(VLOOKUP(TRIM(DATOS_FORMS!BB286),ESCALAS!$A$46:$B$49,2,0),"?"))</f>
        <v/>
      </c>
      <c r="BC286" s="22" t="str">
        <f>IF(DATOS_FORMS!BC286="","",IFERROR(VLOOKUP(TRIM(DATOS_FORMS!BC286),ESCALAS!$A$46:$B$49,2,0),"?"))</f>
        <v/>
      </c>
      <c r="BD286" s="22" t="str">
        <f>IF(DATOS_FORMS!BD286="","",IFERROR(VLOOKUP(TRIM(DATOS_FORMS!BD286),ESCALAS!$A$46:$B$49,2,0),"?"))</f>
        <v/>
      </c>
      <c r="BE286" s="22" t="str">
        <f>IF(DATOS_FORMS!BE286="","",IFERROR(VLOOKUP(TRIM(DATOS_FORMS!BE286),ESCALAS!$A$46:$B$49,2,0),"?"))</f>
        <v/>
      </c>
      <c r="BF286" s="22" t="str">
        <f>IF(DATOS_FORMS!BF286="","",IFERROR(VLOOKUP(TRIM(DATOS_FORMS!BF286),ESCALAS!$A$46:$B$49,2,0),"?"))</f>
        <v/>
      </c>
      <c r="BG286" s="22" t="str">
        <f>IF(DATOS_FORMS!BG286="","",IFERROR(VLOOKUP(TRIM(DATOS_FORMS!BG286),ESCALAS!$A$46:$B$49,2,0),"?"))</f>
        <v/>
      </c>
      <c r="BH286" s="22" t="str">
        <f>IF(DATOS_FORMS!BH286="","",IFERROR(VLOOKUP(TRIM(DATOS_FORMS!BH286),ESCALAS!$A$46:$B$49,2,0),"?"))</f>
        <v/>
      </c>
      <c r="BI286" s="22" t="str">
        <f>IF(DATOS_FORMS!BI286="","",IFERROR(VLOOKUP(TRIM(DATOS_FORMS!BI286),ESCALAS!$A$46:$B$49,2,0),"?"))</f>
        <v/>
      </c>
      <c r="BJ286" s="22" t="str">
        <f>IF(DATOS_FORMS!BJ286="","",IFERROR(VLOOKUP(TRIM(DATOS_FORMS!BJ286),ESCALAS!$A$46:$B$49,2,0),"?"))</f>
        <v/>
      </c>
    </row>
    <row r="287" spans="1:62" x14ac:dyDescent="0.25">
      <c r="A287" s="22" t="str">
        <f>IF(DATOS_FORMS!B287="","",ROW()-1)</f>
        <v/>
      </c>
      <c r="B287" s="22" t="str">
        <f>IF(DATOS_FORMS!B287="","",IFERROR(VALUE(TRIM(DATOS_FORMS!B287)),IFERROR(VALUE(LEFT(TRIM(DATOS_FORMS!B287),FIND(" ",TRIM(DATOS_FORMS!B287)&amp;" ")-1)),"?")))</f>
        <v/>
      </c>
      <c r="C287" s="22" t="str">
        <f>IF(DATOS_FORMS!C287="","",IFERROR(VLOOKUP(TRIM(DATOS_FORMS!C287),ESCALAS!$A$54:$B$55,2,0),"?"))</f>
        <v/>
      </c>
      <c r="D287" s="22" t="str">
        <f>IF(DATOS_FORMS!D287="","",IFERROR(VLOOKUP(TRIM(DATOS_FORMS!D287),ESCALAS!$A$67:$B$68,2,0),"?"))</f>
        <v/>
      </c>
      <c r="E287" s="23" t="str">
        <f>IF(DATOS_FORMS!E287="","",DATOS_FORMS!E287)</f>
        <v/>
      </c>
      <c r="F287" s="23" t="str">
        <f>IF(DATOS_FORMS!F287="","",DATOS_FORMS!F287)</f>
        <v/>
      </c>
      <c r="G287" s="22" t="str">
        <f>IF(DATOS_FORMS!G287="","",IFERROR(VLOOKUP(TRIM(DATOS_FORMS!G287),ESCALAS!$A$60:$B$62,2,0),"?"))</f>
        <v/>
      </c>
      <c r="H287" s="23" t="str">
        <f>IF(DATOS_FORMS!H287="","",DATOS_FORMS!H287)</f>
        <v/>
      </c>
      <c r="I287" s="22" t="str">
        <f>IF(DATOS_FORMS!I287="","",IFERROR(VLOOKUP(TRIM(DATOS_FORMS!I287),ESCALAS!$A$60:$B$62,2,0),"?"))</f>
        <v/>
      </c>
      <c r="J287" s="22" t="str">
        <f>IF(DATOS_FORMS!J287="","",IFERROR(VLOOKUP(TRIM(DATOS_FORMS!J287),ESCALAS!$A$73:$B$86,2,0),7))</f>
        <v/>
      </c>
      <c r="K287" s="22" t="str">
        <f>IF(DATOS_FORMS!K287="","",IFERROR(VLOOKUP(TRIM(DATOS_FORMS!K287),ESCALAS!$A$6:$B$12,2,0),"?"))</f>
        <v/>
      </c>
      <c r="L287" s="22" t="str">
        <f>IF(DATOS_FORMS!L287="","",IFERROR(VLOOKUP(TRIM(DATOS_FORMS!L287),ESCALAS!$A$6:$B$12,2,0),"?"))</f>
        <v/>
      </c>
      <c r="M287" s="22" t="str">
        <f>IF(DATOS_FORMS!M287="","",IFERROR(VLOOKUP(TRIM(DATOS_FORMS!M287),ESCALAS!$A$6:$B$12,2,0),"?"))</f>
        <v/>
      </c>
      <c r="N287" s="22" t="str">
        <f>IF(DATOS_FORMS!N287="","",IFERROR(VLOOKUP(TRIM(DATOS_FORMS!N287),ESCALAS!$A$6:$B$12,2,0),"?"))</f>
        <v/>
      </c>
      <c r="O287" s="22" t="str">
        <f>IF(DATOS_FORMS!O287="","",IFERROR(VLOOKUP(TRIM(DATOS_FORMS!O287),ESCALAS!$A$6:$B$12,2,0),"?"))</f>
        <v/>
      </c>
      <c r="P287" s="22" t="str">
        <f>IF(DATOS_FORMS!P287="","",IFERROR(VLOOKUP(TRIM(DATOS_FORMS!P287),ESCALAS!$A$6:$B$12,2,0),"?"))</f>
        <v/>
      </c>
      <c r="Q287" s="22" t="str">
        <f>IF(DATOS_FORMS!Q287="","",IFERROR(VLOOKUP(TRIM(DATOS_FORMS!Q287),ESCALAS!$A$6:$B$12,2,0),"?"))</f>
        <v/>
      </c>
      <c r="R287" s="22" t="str">
        <f>IF(DATOS_FORMS!R287="","",IFERROR(VLOOKUP(TRIM(DATOS_FORMS!R287),ESCALAS!$A$6:$B$12,2,0),"?"))</f>
        <v/>
      </c>
      <c r="S287" s="22" t="str">
        <f>IF(DATOS_FORMS!S287="","",IFERROR(VLOOKUP(TRIM(DATOS_FORMS!S287),ESCALAS!$A$6:$B$12,2,0),"?"))</f>
        <v/>
      </c>
      <c r="T287" s="22" t="str">
        <f>IF(DATOS_FORMS!T287="","",IFERROR(VLOOKUP(TRIM(DATOS_FORMS!T287),ESCALAS!$A$6:$B$12,2,0),"?"))</f>
        <v/>
      </c>
      <c r="U287" s="22" t="str">
        <f>IF(DATOS_FORMS!U287="","",IFERROR(VLOOKUP(TRIM(DATOS_FORMS!U287),ESCALAS!$A$17:$B$20,2,0),"?"))</f>
        <v/>
      </c>
      <c r="V287" s="22" t="str">
        <f>IF(DATOS_FORMS!V287="","",IFERROR(VLOOKUP(TRIM(DATOS_FORMS!V287),ESCALAS!$A$17:$B$20,2,0),"?"))</f>
        <v/>
      </c>
      <c r="W287" s="22" t="str">
        <f>IF(DATOS_FORMS!W287="","",IFERROR(VLOOKUP(TRIM(DATOS_FORMS!W287),ESCALAS!$A$17:$B$20,2,0),"?"))</f>
        <v/>
      </c>
      <c r="X287" s="22" t="str">
        <f>IF(DATOS_FORMS!X287="","",IFERROR(VLOOKUP(TRIM(DATOS_FORMS!X287),ESCALAS!$A$17:$B$20,2,0),"?"))</f>
        <v/>
      </c>
      <c r="Y287" s="22" t="str">
        <f>IF(DATOS_FORMS!Y287="","",IFERROR(VLOOKUP(TRIM(DATOS_FORMS!Y287),ESCALAS!$A$17:$B$20,2,0),"?"))</f>
        <v/>
      </c>
      <c r="Z287" s="22" t="str">
        <f>IF(DATOS_FORMS!Z287="","",IFERROR(VLOOKUP(TRIM(DATOS_FORMS!Z287),ESCALAS!$A$17:$B$20,2,0),"?"))</f>
        <v/>
      </c>
      <c r="AA287" s="22" t="str">
        <f>IF(DATOS_FORMS!AA287="","",IFERROR(VLOOKUP(TRIM(DATOS_FORMS!AA287),ESCALAS!$A$17:$B$20,2,0),"?"))</f>
        <v/>
      </c>
      <c r="AB287" s="22" t="str">
        <f>IF(DATOS_FORMS!AB287="","",IFERROR(VLOOKUP(TRIM(DATOS_FORMS!AB287),ESCALAS!$A$17:$B$20,2,0),"?"))</f>
        <v/>
      </c>
      <c r="AC287" s="22" t="str">
        <f>IF(DATOS_FORMS!AC287="","",IFERROR(VLOOKUP(TRIM(DATOS_FORMS!AC287),ESCALAS!$A$25:$B$30,2,0),"?"))</f>
        <v/>
      </c>
      <c r="AD287" s="22" t="str">
        <f>IF(DATOS_FORMS!AD287="","",IFERROR(VLOOKUP(TRIM(DATOS_FORMS!AD287),ESCALAS!$A$25:$B$30,2,0),"?"))</f>
        <v/>
      </c>
      <c r="AE287" s="22" t="str">
        <f>IF(DATOS_FORMS!AE287="","",IFERROR(VLOOKUP(TRIM(DATOS_FORMS!AE287),ESCALAS!$A$25:$B$30,2,0),"?"))</f>
        <v/>
      </c>
      <c r="AF287" s="22" t="str">
        <f>IF(DATOS_FORMS!AF287="","",IFERROR(VLOOKUP(TRIM(DATOS_FORMS!AF287),ESCALAS!$A$25:$B$30,2,0),"?"))</f>
        <v/>
      </c>
      <c r="AG287" s="22" t="str">
        <f>IF(DATOS_FORMS!AG287="","",IFERROR(VLOOKUP(TRIM(DATOS_FORMS!AG287),ESCALAS!$A$25:$B$30,2,0),"?"))</f>
        <v/>
      </c>
      <c r="AH287" s="22" t="str">
        <f>IF(DATOS_FORMS!AH287="","",IFERROR(VLOOKUP(TRIM(DATOS_FORMS!AH287),ESCALAS!$A$25:$B$30,2,0),"?"))</f>
        <v/>
      </c>
      <c r="AI287" s="22" t="str">
        <f>IF(DATOS_FORMS!AI287="","",IFERROR(VLOOKUP(TRIM(DATOS_FORMS!AI287),ESCALAS!$A$25:$B$30,2,0),"?"))</f>
        <v/>
      </c>
      <c r="AJ287" s="22" t="str">
        <f>IF(DATOS_FORMS!AJ287="","",IFERROR(VLOOKUP(TRIM(DATOS_FORMS!AJ287),ESCALAS!$A$25:$B$30,2,0),"?"))</f>
        <v/>
      </c>
      <c r="AK287" s="22" t="str">
        <f>IF(DATOS_FORMS!AK287="","",IFERROR(VLOOKUP(TRIM(DATOS_FORMS!AK287),ESCALAS!$A$25:$B$30,2,0),"?"))</f>
        <v/>
      </c>
      <c r="AL287" s="22" t="str">
        <f>IF(DATOS_FORMS!AL287="","",IFERROR(VLOOKUP(TRIM(DATOS_FORMS!AL287),ESCALAS!$A$25:$B$30,2,0),"?"))</f>
        <v/>
      </c>
      <c r="AM287" s="22" t="str">
        <f>IF(DATOS_FORMS!AM287="","",IFERROR(VLOOKUP(TRIM(DATOS_FORMS!AM287),ESCALAS!$A$35:$B$41,2,0),"?"))</f>
        <v/>
      </c>
      <c r="AN287" s="22" t="str">
        <f>IF(DATOS_FORMS!AN287="","",IFERROR(VLOOKUP(TRIM(DATOS_FORMS!AN287),ESCALAS!$A$35:$B$41,2,0),"?"))</f>
        <v/>
      </c>
      <c r="AO287" s="22" t="str">
        <f>IF(DATOS_FORMS!AO287="","",IFERROR(VLOOKUP(TRIM(DATOS_FORMS!AO287),ESCALAS!$A$35:$B$41,2,0),"?"))</f>
        <v/>
      </c>
      <c r="AP287" s="22" t="str">
        <f>IF(DATOS_FORMS!AP287="","",IFERROR(VLOOKUP(TRIM(DATOS_FORMS!AP287),ESCALAS!$A$35:$B$41,2,0),"?"))</f>
        <v/>
      </c>
      <c r="AQ287" s="22" t="str">
        <f>IF(DATOS_FORMS!AQ287="","",IFERROR(VLOOKUP(TRIM(DATOS_FORMS!AQ287),ESCALAS!$A$35:$B$41,2,0),"?"))</f>
        <v/>
      </c>
      <c r="AR287" s="22" t="str">
        <f>IF(DATOS_FORMS!AR287="","",IFERROR(VLOOKUP(TRIM(DATOS_FORMS!AR287),ESCALAS!$A$35:$B$41,2,0),"?"))</f>
        <v/>
      </c>
      <c r="AS287" s="22" t="str">
        <f>IF(DATOS_FORMS!AS287="","",IFERROR(VLOOKUP(TRIM(DATOS_FORMS!AS287),ESCALAS!$A$35:$B$41,2,0),"?"))</f>
        <v/>
      </c>
      <c r="AT287" s="22" t="str">
        <f>IF(DATOS_FORMS!AT287="","",IFERROR(VLOOKUP(TRIM(DATOS_FORMS!AT287),ESCALAS!$A$35:$B$41,2,0),"?"))</f>
        <v/>
      </c>
      <c r="AU287" s="22" t="str">
        <f>IF(DATOS_FORMS!AU287="","",IFERROR(VLOOKUP(TRIM(DATOS_FORMS!AU287),ESCALAS!$A$35:$B$41,2,0),"?"))</f>
        <v/>
      </c>
      <c r="AV287" s="22" t="str">
        <f>IF(DATOS_FORMS!AV287="","",IFERROR(VLOOKUP(TRIM(DATOS_FORMS!AV287),ESCALAS!$A$46:$B$49,2,0),"?"))</f>
        <v/>
      </c>
      <c r="AW287" s="22" t="str">
        <f>IF(DATOS_FORMS!AW287="","",IFERROR(VLOOKUP(TRIM(DATOS_FORMS!AW287),ESCALAS!$A$46:$B$49,2,0),"?"))</f>
        <v/>
      </c>
      <c r="AX287" s="22" t="str">
        <f>IF(DATOS_FORMS!AX287="","",IFERROR(VLOOKUP(TRIM(DATOS_FORMS!AX287),ESCALAS!$A$46:$B$49,2,0),"?"))</f>
        <v/>
      </c>
      <c r="AY287" s="22" t="str">
        <f>IF(DATOS_FORMS!AY287="","",IFERROR(VLOOKUP(TRIM(DATOS_FORMS!AY287),ESCALAS!$A$46:$B$49,2,0),"?"))</f>
        <v/>
      </c>
      <c r="AZ287" s="22" t="str">
        <f>IF(DATOS_FORMS!AZ287="","",IFERROR(VLOOKUP(TRIM(DATOS_FORMS!AZ287),ESCALAS!$A$46:$B$49,2,0),"?"))</f>
        <v/>
      </c>
      <c r="BA287" s="22" t="str">
        <f>IF(DATOS_FORMS!BA287="","",IFERROR(VLOOKUP(TRIM(DATOS_FORMS!BA287),ESCALAS!$A$46:$B$49,2,0),"?"))</f>
        <v/>
      </c>
      <c r="BB287" s="22" t="str">
        <f>IF(DATOS_FORMS!BB287="","",IFERROR(VLOOKUP(TRIM(DATOS_FORMS!BB287),ESCALAS!$A$46:$B$49,2,0),"?"))</f>
        <v/>
      </c>
      <c r="BC287" s="22" t="str">
        <f>IF(DATOS_FORMS!BC287="","",IFERROR(VLOOKUP(TRIM(DATOS_FORMS!BC287),ESCALAS!$A$46:$B$49,2,0),"?"))</f>
        <v/>
      </c>
      <c r="BD287" s="22" t="str">
        <f>IF(DATOS_FORMS!BD287="","",IFERROR(VLOOKUP(TRIM(DATOS_FORMS!BD287),ESCALAS!$A$46:$B$49,2,0),"?"))</f>
        <v/>
      </c>
      <c r="BE287" s="22" t="str">
        <f>IF(DATOS_FORMS!BE287="","",IFERROR(VLOOKUP(TRIM(DATOS_FORMS!BE287),ESCALAS!$A$46:$B$49,2,0),"?"))</f>
        <v/>
      </c>
      <c r="BF287" s="22" t="str">
        <f>IF(DATOS_FORMS!BF287="","",IFERROR(VLOOKUP(TRIM(DATOS_FORMS!BF287),ESCALAS!$A$46:$B$49,2,0),"?"))</f>
        <v/>
      </c>
      <c r="BG287" s="22" t="str">
        <f>IF(DATOS_FORMS!BG287="","",IFERROR(VLOOKUP(TRIM(DATOS_FORMS!BG287),ESCALAS!$A$46:$B$49,2,0),"?"))</f>
        <v/>
      </c>
      <c r="BH287" s="22" t="str">
        <f>IF(DATOS_FORMS!BH287="","",IFERROR(VLOOKUP(TRIM(DATOS_FORMS!BH287),ESCALAS!$A$46:$B$49,2,0),"?"))</f>
        <v/>
      </c>
      <c r="BI287" s="22" t="str">
        <f>IF(DATOS_FORMS!BI287="","",IFERROR(VLOOKUP(TRIM(DATOS_FORMS!BI287),ESCALAS!$A$46:$B$49,2,0),"?"))</f>
        <v/>
      </c>
      <c r="BJ287" s="22" t="str">
        <f>IF(DATOS_FORMS!BJ287="","",IFERROR(VLOOKUP(TRIM(DATOS_FORMS!BJ287),ESCALAS!$A$46:$B$49,2,0),"?"))</f>
        <v/>
      </c>
    </row>
    <row r="288" spans="1:62" x14ac:dyDescent="0.25">
      <c r="A288" s="22" t="str">
        <f>IF(DATOS_FORMS!B288="","",ROW()-1)</f>
        <v/>
      </c>
      <c r="B288" s="22" t="str">
        <f>IF(DATOS_FORMS!B288="","",IFERROR(VALUE(TRIM(DATOS_FORMS!B288)),IFERROR(VALUE(LEFT(TRIM(DATOS_FORMS!B288),FIND(" ",TRIM(DATOS_FORMS!B288)&amp;" ")-1)),"?")))</f>
        <v/>
      </c>
      <c r="C288" s="22" t="str">
        <f>IF(DATOS_FORMS!C288="","",IFERROR(VLOOKUP(TRIM(DATOS_FORMS!C288),ESCALAS!$A$54:$B$55,2,0),"?"))</f>
        <v/>
      </c>
      <c r="D288" s="22" t="str">
        <f>IF(DATOS_FORMS!D288="","",IFERROR(VLOOKUP(TRIM(DATOS_FORMS!D288),ESCALAS!$A$67:$B$68,2,0),"?"))</f>
        <v/>
      </c>
      <c r="E288" s="23" t="str">
        <f>IF(DATOS_FORMS!E288="","",DATOS_FORMS!E288)</f>
        <v/>
      </c>
      <c r="F288" s="23" t="str">
        <f>IF(DATOS_FORMS!F288="","",DATOS_FORMS!F288)</f>
        <v/>
      </c>
      <c r="G288" s="22" t="str">
        <f>IF(DATOS_FORMS!G288="","",IFERROR(VLOOKUP(TRIM(DATOS_FORMS!G288),ESCALAS!$A$60:$B$62,2,0),"?"))</f>
        <v/>
      </c>
      <c r="H288" s="23" t="str">
        <f>IF(DATOS_FORMS!H288="","",DATOS_FORMS!H288)</f>
        <v/>
      </c>
      <c r="I288" s="22" t="str">
        <f>IF(DATOS_FORMS!I288="","",IFERROR(VLOOKUP(TRIM(DATOS_FORMS!I288),ESCALAS!$A$60:$B$62,2,0),"?"))</f>
        <v/>
      </c>
      <c r="J288" s="22" t="str">
        <f>IF(DATOS_FORMS!J288="","",IFERROR(VLOOKUP(TRIM(DATOS_FORMS!J288),ESCALAS!$A$73:$B$86,2,0),7))</f>
        <v/>
      </c>
      <c r="K288" s="22" t="str">
        <f>IF(DATOS_FORMS!K288="","",IFERROR(VLOOKUP(TRIM(DATOS_FORMS!K288),ESCALAS!$A$6:$B$12,2,0),"?"))</f>
        <v/>
      </c>
      <c r="L288" s="22" t="str">
        <f>IF(DATOS_FORMS!L288="","",IFERROR(VLOOKUP(TRIM(DATOS_FORMS!L288),ESCALAS!$A$6:$B$12,2,0),"?"))</f>
        <v/>
      </c>
      <c r="M288" s="22" t="str">
        <f>IF(DATOS_FORMS!M288="","",IFERROR(VLOOKUP(TRIM(DATOS_FORMS!M288),ESCALAS!$A$6:$B$12,2,0),"?"))</f>
        <v/>
      </c>
      <c r="N288" s="22" t="str">
        <f>IF(DATOS_FORMS!N288="","",IFERROR(VLOOKUP(TRIM(DATOS_FORMS!N288),ESCALAS!$A$6:$B$12,2,0),"?"))</f>
        <v/>
      </c>
      <c r="O288" s="22" t="str">
        <f>IF(DATOS_FORMS!O288="","",IFERROR(VLOOKUP(TRIM(DATOS_FORMS!O288),ESCALAS!$A$6:$B$12,2,0),"?"))</f>
        <v/>
      </c>
      <c r="P288" s="22" t="str">
        <f>IF(DATOS_FORMS!P288="","",IFERROR(VLOOKUP(TRIM(DATOS_FORMS!P288),ESCALAS!$A$6:$B$12,2,0),"?"))</f>
        <v/>
      </c>
      <c r="Q288" s="22" t="str">
        <f>IF(DATOS_FORMS!Q288="","",IFERROR(VLOOKUP(TRIM(DATOS_FORMS!Q288),ESCALAS!$A$6:$B$12,2,0),"?"))</f>
        <v/>
      </c>
      <c r="R288" s="22" t="str">
        <f>IF(DATOS_FORMS!R288="","",IFERROR(VLOOKUP(TRIM(DATOS_FORMS!R288),ESCALAS!$A$6:$B$12,2,0),"?"))</f>
        <v/>
      </c>
      <c r="S288" s="22" t="str">
        <f>IF(DATOS_FORMS!S288="","",IFERROR(VLOOKUP(TRIM(DATOS_FORMS!S288),ESCALAS!$A$6:$B$12,2,0),"?"))</f>
        <v/>
      </c>
      <c r="T288" s="22" t="str">
        <f>IF(DATOS_FORMS!T288="","",IFERROR(VLOOKUP(TRIM(DATOS_FORMS!T288),ESCALAS!$A$6:$B$12,2,0),"?"))</f>
        <v/>
      </c>
      <c r="U288" s="22" t="str">
        <f>IF(DATOS_FORMS!U288="","",IFERROR(VLOOKUP(TRIM(DATOS_FORMS!U288),ESCALAS!$A$17:$B$20,2,0),"?"))</f>
        <v/>
      </c>
      <c r="V288" s="22" t="str">
        <f>IF(DATOS_FORMS!V288="","",IFERROR(VLOOKUP(TRIM(DATOS_FORMS!V288),ESCALAS!$A$17:$B$20,2,0),"?"))</f>
        <v/>
      </c>
      <c r="W288" s="22" t="str">
        <f>IF(DATOS_FORMS!W288="","",IFERROR(VLOOKUP(TRIM(DATOS_FORMS!W288),ESCALAS!$A$17:$B$20,2,0),"?"))</f>
        <v/>
      </c>
      <c r="X288" s="22" t="str">
        <f>IF(DATOS_FORMS!X288="","",IFERROR(VLOOKUP(TRIM(DATOS_FORMS!X288),ESCALAS!$A$17:$B$20,2,0),"?"))</f>
        <v/>
      </c>
      <c r="Y288" s="22" t="str">
        <f>IF(DATOS_FORMS!Y288="","",IFERROR(VLOOKUP(TRIM(DATOS_FORMS!Y288),ESCALAS!$A$17:$B$20,2,0),"?"))</f>
        <v/>
      </c>
      <c r="Z288" s="22" t="str">
        <f>IF(DATOS_FORMS!Z288="","",IFERROR(VLOOKUP(TRIM(DATOS_FORMS!Z288),ESCALAS!$A$17:$B$20,2,0),"?"))</f>
        <v/>
      </c>
      <c r="AA288" s="22" t="str">
        <f>IF(DATOS_FORMS!AA288="","",IFERROR(VLOOKUP(TRIM(DATOS_FORMS!AA288),ESCALAS!$A$17:$B$20,2,0),"?"))</f>
        <v/>
      </c>
      <c r="AB288" s="22" t="str">
        <f>IF(DATOS_FORMS!AB288="","",IFERROR(VLOOKUP(TRIM(DATOS_FORMS!AB288),ESCALAS!$A$17:$B$20,2,0),"?"))</f>
        <v/>
      </c>
      <c r="AC288" s="22" t="str">
        <f>IF(DATOS_FORMS!AC288="","",IFERROR(VLOOKUP(TRIM(DATOS_FORMS!AC288),ESCALAS!$A$25:$B$30,2,0),"?"))</f>
        <v/>
      </c>
      <c r="AD288" s="22" t="str">
        <f>IF(DATOS_FORMS!AD288="","",IFERROR(VLOOKUP(TRIM(DATOS_FORMS!AD288),ESCALAS!$A$25:$B$30,2,0),"?"))</f>
        <v/>
      </c>
      <c r="AE288" s="22" t="str">
        <f>IF(DATOS_FORMS!AE288="","",IFERROR(VLOOKUP(TRIM(DATOS_FORMS!AE288),ESCALAS!$A$25:$B$30,2,0),"?"))</f>
        <v/>
      </c>
      <c r="AF288" s="22" t="str">
        <f>IF(DATOS_FORMS!AF288="","",IFERROR(VLOOKUP(TRIM(DATOS_FORMS!AF288),ESCALAS!$A$25:$B$30,2,0),"?"))</f>
        <v/>
      </c>
      <c r="AG288" s="22" t="str">
        <f>IF(DATOS_FORMS!AG288="","",IFERROR(VLOOKUP(TRIM(DATOS_FORMS!AG288),ESCALAS!$A$25:$B$30,2,0),"?"))</f>
        <v/>
      </c>
      <c r="AH288" s="22" t="str">
        <f>IF(DATOS_FORMS!AH288="","",IFERROR(VLOOKUP(TRIM(DATOS_FORMS!AH288),ESCALAS!$A$25:$B$30,2,0),"?"))</f>
        <v/>
      </c>
      <c r="AI288" s="22" t="str">
        <f>IF(DATOS_FORMS!AI288="","",IFERROR(VLOOKUP(TRIM(DATOS_FORMS!AI288),ESCALAS!$A$25:$B$30,2,0),"?"))</f>
        <v/>
      </c>
      <c r="AJ288" s="22" t="str">
        <f>IF(DATOS_FORMS!AJ288="","",IFERROR(VLOOKUP(TRIM(DATOS_FORMS!AJ288),ESCALAS!$A$25:$B$30,2,0),"?"))</f>
        <v/>
      </c>
      <c r="AK288" s="22" t="str">
        <f>IF(DATOS_FORMS!AK288="","",IFERROR(VLOOKUP(TRIM(DATOS_FORMS!AK288),ESCALAS!$A$25:$B$30,2,0),"?"))</f>
        <v/>
      </c>
      <c r="AL288" s="22" t="str">
        <f>IF(DATOS_FORMS!AL288="","",IFERROR(VLOOKUP(TRIM(DATOS_FORMS!AL288),ESCALAS!$A$25:$B$30,2,0),"?"))</f>
        <v/>
      </c>
      <c r="AM288" s="22" t="str">
        <f>IF(DATOS_FORMS!AM288="","",IFERROR(VLOOKUP(TRIM(DATOS_FORMS!AM288),ESCALAS!$A$35:$B$41,2,0),"?"))</f>
        <v/>
      </c>
      <c r="AN288" s="22" t="str">
        <f>IF(DATOS_FORMS!AN288="","",IFERROR(VLOOKUP(TRIM(DATOS_FORMS!AN288),ESCALAS!$A$35:$B$41,2,0),"?"))</f>
        <v/>
      </c>
      <c r="AO288" s="22" t="str">
        <f>IF(DATOS_FORMS!AO288="","",IFERROR(VLOOKUP(TRIM(DATOS_FORMS!AO288),ESCALAS!$A$35:$B$41,2,0),"?"))</f>
        <v/>
      </c>
      <c r="AP288" s="22" t="str">
        <f>IF(DATOS_FORMS!AP288="","",IFERROR(VLOOKUP(TRIM(DATOS_FORMS!AP288),ESCALAS!$A$35:$B$41,2,0),"?"))</f>
        <v/>
      </c>
      <c r="AQ288" s="22" t="str">
        <f>IF(DATOS_FORMS!AQ288="","",IFERROR(VLOOKUP(TRIM(DATOS_FORMS!AQ288),ESCALAS!$A$35:$B$41,2,0),"?"))</f>
        <v/>
      </c>
      <c r="AR288" s="22" t="str">
        <f>IF(DATOS_FORMS!AR288="","",IFERROR(VLOOKUP(TRIM(DATOS_FORMS!AR288),ESCALAS!$A$35:$B$41,2,0),"?"))</f>
        <v/>
      </c>
      <c r="AS288" s="22" t="str">
        <f>IF(DATOS_FORMS!AS288="","",IFERROR(VLOOKUP(TRIM(DATOS_FORMS!AS288),ESCALAS!$A$35:$B$41,2,0),"?"))</f>
        <v/>
      </c>
      <c r="AT288" s="22" t="str">
        <f>IF(DATOS_FORMS!AT288="","",IFERROR(VLOOKUP(TRIM(DATOS_FORMS!AT288),ESCALAS!$A$35:$B$41,2,0),"?"))</f>
        <v/>
      </c>
      <c r="AU288" s="22" t="str">
        <f>IF(DATOS_FORMS!AU288="","",IFERROR(VLOOKUP(TRIM(DATOS_FORMS!AU288),ESCALAS!$A$35:$B$41,2,0),"?"))</f>
        <v/>
      </c>
      <c r="AV288" s="22" t="str">
        <f>IF(DATOS_FORMS!AV288="","",IFERROR(VLOOKUP(TRIM(DATOS_FORMS!AV288),ESCALAS!$A$46:$B$49,2,0),"?"))</f>
        <v/>
      </c>
      <c r="AW288" s="22" t="str">
        <f>IF(DATOS_FORMS!AW288="","",IFERROR(VLOOKUP(TRIM(DATOS_FORMS!AW288),ESCALAS!$A$46:$B$49,2,0),"?"))</f>
        <v/>
      </c>
      <c r="AX288" s="22" t="str">
        <f>IF(DATOS_FORMS!AX288="","",IFERROR(VLOOKUP(TRIM(DATOS_FORMS!AX288),ESCALAS!$A$46:$B$49,2,0),"?"))</f>
        <v/>
      </c>
      <c r="AY288" s="22" t="str">
        <f>IF(DATOS_FORMS!AY288="","",IFERROR(VLOOKUP(TRIM(DATOS_FORMS!AY288),ESCALAS!$A$46:$B$49,2,0),"?"))</f>
        <v/>
      </c>
      <c r="AZ288" s="22" t="str">
        <f>IF(DATOS_FORMS!AZ288="","",IFERROR(VLOOKUP(TRIM(DATOS_FORMS!AZ288),ESCALAS!$A$46:$B$49,2,0),"?"))</f>
        <v/>
      </c>
      <c r="BA288" s="22" t="str">
        <f>IF(DATOS_FORMS!BA288="","",IFERROR(VLOOKUP(TRIM(DATOS_FORMS!BA288),ESCALAS!$A$46:$B$49,2,0),"?"))</f>
        <v/>
      </c>
      <c r="BB288" s="22" t="str">
        <f>IF(DATOS_FORMS!BB288="","",IFERROR(VLOOKUP(TRIM(DATOS_FORMS!BB288),ESCALAS!$A$46:$B$49,2,0),"?"))</f>
        <v/>
      </c>
      <c r="BC288" s="22" t="str">
        <f>IF(DATOS_FORMS!BC288="","",IFERROR(VLOOKUP(TRIM(DATOS_FORMS!BC288),ESCALAS!$A$46:$B$49,2,0),"?"))</f>
        <v/>
      </c>
      <c r="BD288" s="22" t="str">
        <f>IF(DATOS_FORMS!BD288="","",IFERROR(VLOOKUP(TRIM(DATOS_FORMS!BD288),ESCALAS!$A$46:$B$49,2,0),"?"))</f>
        <v/>
      </c>
      <c r="BE288" s="22" t="str">
        <f>IF(DATOS_FORMS!BE288="","",IFERROR(VLOOKUP(TRIM(DATOS_FORMS!BE288),ESCALAS!$A$46:$B$49,2,0),"?"))</f>
        <v/>
      </c>
      <c r="BF288" s="22" t="str">
        <f>IF(DATOS_FORMS!BF288="","",IFERROR(VLOOKUP(TRIM(DATOS_FORMS!BF288),ESCALAS!$A$46:$B$49,2,0),"?"))</f>
        <v/>
      </c>
      <c r="BG288" s="22" t="str">
        <f>IF(DATOS_FORMS!BG288="","",IFERROR(VLOOKUP(TRIM(DATOS_FORMS!BG288),ESCALAS!$A$46:$B$49,2,0),"?"))</f>
        <v/>
      </c>
      <c r="BH288" s="22" t="str">
        <f>IF(DATOS_FORMS!BH288="","",IFERROR(VLOOKUP(TRIM(DATOS_FORMS!BH288),ESCALAS!$A$46:$B$49,2,0),"?"))</f>
        <v/>
      </c>
      <c r="BI288" s="22" t="str">
        <f>IF(DATOS_FORMS!BI288="","",IFERROR(VLOOKUP(TRIM(DATOS_FORMS!BI288),ESCALAS!$A$46:$B$49,2,0),"?"))</f>
        <v/>
      </c>
      <c r="BJ288" s="22" t="str">
        <f>IF(DATOS_FORMS!BJ288="","",IFERROR(VLOOKUP(TRIM(DATOS_FORMS!BJ288),ESCALAS!$A$46:$B$49,2,0),"?"))</f>
        <v/>
      </c>
    </row>
    <row r="289" spans="1:62" x14ac:dyDescent="0.25">
      <c r="A289" s="22" t="str">
        <f>IF(DATOS_FORMS!B289="","",ROW()-1)</f>
        <v/>
      </c>
      <c r="B289" s="22" t="str">
        <f>IF(DATOS_FORMS!B289="","",IFERROR(VALUE(TRIM(DATOS_FORMS!B289)),IFERROR(VALUE(LEFT(TRIM(DATOS_FORMS!B289),FIND(" ",TRIM(DATOS_FORMS!B289)&amp;" ")-1)),"?")))</f>
        <v/>
      </c>
      <c r="C289" s="22" t="str">
        <f>IF(DATOS_FORMS!C289="","",IFERROR(VLOOKUP(TRIM(DATOS_FORMS!C289),ESCALAS!$A$54:$B$55,2,0),"?"))</f>
        <v/>
      </c>
      <c r="D289" s="22" t="str">
        <f>IF(DATOS_FORMS!D289="","",IFERROR(VLOOKUP(TRIM(DATOS_FORMS!D289),ESCALAS!$A$67:$B$68,2,0),"?"))</f>
        <v/>
      </c>
      <c r="E289" s="23" t="str">
        <f>IF(DATOS_FORMS!E289="","",DATOS_FORMS!E289)</f>
        <v/>
      </c>
      <c r="F289" s="23" t="str">
        <f>IF(DATOS_FORMS!F289="","",DATOS_FORMS!F289)</f>
        <v/>
      </c>
      <c r="G289" s="22" t="str">
        <f>IF(DATOS_FORMS!G289="","",IFERROR(VLOOKUP(TRIM(DATOS_FORMS!G289),ESCALAS!$A$60:$B$62,2,0),"?"))</f>
        <v/>
      </c>
      <c r="H289" s="23" t="str">
        <f>IF(DATOS_FORMS!H289="","",DATOS_FORMS!H289)</f>
        <v/>
      </c>
      <c r="I289" s="22" t="str">
        <f>IF(DATOS_FORMS!I289="","",IFERROR(VLOOKUP(TRIM(DATOS_FORMS!I289),ESCALAS!$A$60:$B$62,2,0),"?"))</f>
        <v/>
      </c>
      <c r="J289" s="22" t="str">
        <f>IF(DATOS_FORMS!J289="","",IFERROR(VLOOKUP(TRIM(DATOS_FORMS!J289),ESCALAS!$A$73:$B$86,2,0),7))</f>
        <v/>
      </c>
      <c r="K289" s="22" t="str">
        <f>IF(DATOS_FORMS!K289="","",IFERROR(VLOOKUP(TRIM(DATOS_FORMS!K289),ESCALAS!$A$6:$B$12,2,0),"?"))</f>
        <v/>
      </c>
      <c r="L289" s="22" t="str">
        <f>IF(DATOS_FORMS!L289="","",IFERROR(VLOOKUP(TRIM(DATOS_FORMS!L289),ESCALAS!$A$6:$B$12,2,0),"?"))</f>
        <v/>
      </c>
      <c r="M289" s="22" t="str">
        <f>IF(DATOS_FORMS!M289="","",IFERROR(VLOOKUP(TRIM(DATOS_FORMS!M289),ESCALAS!$A$6:$B$12,2,0),"?"))</f>
        <v/>
      </c>
      <c r="N289" s="22" t="str">
        <f>IF(DATOS_FORMS!N289="","",IFERROR(VLOOKUP(TRIM(DATOS_FORMS!N289),ESCALAS!$A$6:$B$12,2,0),"?"))</f>
        <v/>
      </c>
      <c r="O289" s="22" t="str">
        <f>IF(DATOS_FORMS!O289="","",IFERROR(VLOOKUP(TRIM(DATOS_FORMS!O289),ESCALAS!$A$6:$B$12,2,0),"?"))</f>
        <v/>
      </c>
      <c r="P289" s="22" t="str">
        <f>IF(DATOS_FORMS!P289="","",IFERROR(VLOOKUP(TRIM(DATOS_FORMS!P289),ESCALAS!$A$6:$B$12,2,0),"?"))</f>
        <v/>
      </c>
      <c r="Q289" s="22" t="str">
        <f>IF(DATOS_FORMS!Q289="","",IFERROR(VLOOKUP(TRIM(DATOS_FORMS!Q289),ESCALAS!$A$6:$B$12,2,0),"?"))</f>
        <v/>
      </c>
      <c r="R289" s="22" t="str">
        <f>IF(DATOS_FORMS!R289="","",IFERROR(VLOOKUP(TRIM(DATOS_FORMS!R289),ESCALAS!$A$6:$B$12,2,0),"?"))</f>
        <v/>
      </c>
      <c r="S289" s="22" t="str">
        <f>IF(DATOS_FORMS!S289="","",IFERROR(VLOOKUP(TRIM(DATOS_FORMS!S289),ESCALAS!$A$6:$B$12,2,0),"?"))</f>
        <v/>
      </c>
      <c r="T289" s="22" t="str">
        <f>IF(DATOS_FORMS!T289="","",IFERROR(VLOOKUP(TRIM(DATOS_FORMS!T289),ESCALAS!$A$6:$B$12,2,0),"?"))</f>
        <v/>
      </c>
      <c r="U289" s="22" t="str">
        <f>IF(DATOS_FORMS!U289="","",IFERROR(VLOOKUP(TRIM(DATOS_FORMS!U289),ESCALAS!$A$17:$B$20,2,0),"?"))</f>
        <v/>
      </c>
      <c r="V289" s="22" t="str">
        <f>IF(DATOS_FORMS!V289="","",IFERROR(VLOOKUP(TRIM(DATOS_FORMS!V289),ESCALAS!$A$17:$B$20,2,0),"?"))</f>
        <v/>
      </c>
      <c r="W289" s="22" t="str">
        <f>IF(DATOS_FORMS!W289="","",IFERROR(VLOOKUP(TRIM(DATOS_FORMS!W289),ESCALAS!$A$17:$B$20,2,0),"?"))</f>
        <v/>
      </c>
      <c r="X289" s="22" t="str">
        <f>IF(DATOS_FORMS!X289="","",IFERROR(VLOOKUP(TRIM(DATOS_FORMS!X289),ESCALAS!$A$17:$B$20,2,0),"?"))</f>
        <v/>
      </c>
      <c r="Y289" s="22" t="str">
        <f>IF(DATOS_FORMS!Y289="","",IFERROR(VLOOKUP(TRIM(DATOS_FORMS!Y289),ESCALAS!$A$17:$B$20,2,0),"?"))</f>
        <v/>
      </c>
      <c r="Z289" s="22" t="str">
        <f>IF(DATOS_FORMS!Z289="","",IFERROR(VLOOKUP(TRIM(DATOS_FORMS!Z289),ESCALAS!$A$17:$B$20,2,0),"?"))</f>
        <v/>
      </c>
      <c r="AA289" s="22" t="str">
        <f>IF(DATOS_FORMS!AA289="","",IFERROR(VLOOKUP(TRIM(DATOS_FORMS!AA289),ESCALAS!$A$17:$B$20,2,0),"?"))</f>
        <v/>
      </c>
      <c r="AB289" s="22" t="str">
        <f>IF(DATOS_FORMS!AB289="","",IFERROR(VLOOKUP(TRIM(DATOS_FORMS!AB289),ESCALAS!$A$17:$B$20,2,0),"?"))</f>
        <v/>
      </c>
      <c r="AC289" s="22" t="str">
        <f>IF(DATOS_FORMS!AC289="","",IFERROR(VLOOKUP(TRIM(DATOS_FORMS!AC289),ESCALAS!$A$25:$B$30,2,0),"?"))</f>
        <v/>
      </c>
      <c r="AD289" s="22" t="str">
        <f>IF(DATOS_FORMS!AD289="","",IFERROR(VLOOKUP(TRIM(DATOS_FORMS!AD289),ESCALAS!$A$25:$B$30,2,0),"?"))</f>
        <v/>
      </c>
      <c r="AE289" s="22" t="str">
        <f>IF(DATOS_FORMS!AE289="","",IFERROR(VLOOKUP(TRIM(DATOS_FORMS!AE289),ESCALAS!$A$25:$B$30,2,0),"?"))</f>
        <v/>
      </c>
      <c r="AF289" s="22" t="str">
        <f>IF(DATOS_FORMS!AF289="","",IFERROR(VLOOKUP(TRIM(DATOS_FORMS!AF289),ESCALAS!$A$25:$B$30,2,0),"?"))</f>
        <v/>
      </c>
      <c r="AG289" s="22" t="str">
        <f>IF(DATOS_FORMS!AG289="","",IFERROR(VLOOKUP(TRIM(DATOS_FORMS!AG289),ESCALAS!$A$25:$B$30,2,0),"?"))</f>
        <v/>
      </c>
      <c r="AH289" s="22" t="str">
        <f>IF(DATOS_FORMS!AH289="","",IFERROR(VLOOKUP(TRIM(DATOS_FORMS!AH289),ESCALAS!$A$25:$B$30,2,0),"?"))</f>
        <v/>
      </c>
      <c r="AI289" s="22" t="str">
        <f>IF(DATOS_FORMS!AI289="","",IFERROR(VLOOKUP(TRIM(DATOS_FORMS!AI289),ESCALAS!$A$25:$B$30,2,0),"?"))</f>
        <v/>
      </c>
      <c r="AJ289" s="22" t="str">
        <f>IF(DATOS_FORMS!AJ289="","",IFERROR(VLOOKUP(TRIM(DATOS_FORMS!AJ289),ESCALAS!$A$25:$B$30,2,0),"?"))</f>
        <v/>
      </c>
      <c r="AK289" s="22" t="str">
        <f>IF(DATOS_FORMS!AK289="","",IFERROR(VLOOKUP(TRIM(DATOS_FORMS!AK289),ESCALAS!$A$25:$B$30,2,0),"?"))</f>
        <v/>
      </c>
      <c r="AL289" s="22" t="str">
        <f>IF(DATOS_FORMS!AL289="","",IFERROR(VLOOKUP(TRIM(DATOS_FORMS!AL289),ESCALAS!$A$25:$B$30,2,0),"?"))</f>
        <v/>
      </c>
      <c r="AM289" s="22" t="str">
        <f>IF(DATOS_FORMS!AM289="","",IFERROR(VLOOKUP(TRIM(DATOS_FORMS!AM289),ESCALAS!$A$35:$B$41,2,0),"?"))</f>
        <v/>
      </c>
      <c r="AN289" s="22" t="str">
        <f>IF(DATOS_FORMS!AN289="","",IFERROR(VLOOKUP(TRIM(DATOS_FORMS!AN289),ESCALAS!$A$35:$B$41,2,0),"?"))</f>
        <v/>
      </c>
      <c r="AO289" s="22" t="str">
        <f>IF(DATOS_FORMS!AO289="","",IFERROR(VLOOKUP(TRIM(DATOS_FORMS!AO289),ESCALAS!$A$35:$B$41,2,0),"?"))</f>
        <v/>
      </c>
      <c r="AP289" s="22" t="str">
        <f>IF(DATOS_FORMS!AP289="","",IFERROR(VLOOKUP(TRIM(DATOS_FORMS!AP289),ESCALAS!$A$35:$B$41,2,0),"?"))</f>
        <v/>
      </c>
      <c r="AQ289" s="22" t="str">
        <f>IF(DATOS_FORMS!AQ289="","",IFERROR(VLOOKUP(TRIM(DATOS_FORMS!AQ289),ESCALAS!$A$35:$B$41,2,0),"?"))</f>
        <v/>
      </c>
      <c r="AR289" s="22" t="str">
        <f>IF(DATOS_FORMS!AR289="","",IFERROR(VLOOKUP(TRIM(DATOS_FORMS!AR289),ESCALAS!$A$35:$B$41,2,0),"?"))</f>
        <v/>
      </c>
      <c r="AS289" s="22" t="str">
        <f>IF(DATOS_FORMS!AS289="","",IFERROR(VLOOKUP(TRIM(DATOS_FORMS!AS289),ESCALAS!$A$35:$B$41,2,0),"?"))</f>
        <v/>
      </c>
      <c r="AT289" s="22" t="str">
        <f>IF(DATOS_FORMS!AT289="","",IFERROR(VLOOKUP(TRIM(DATOS_FORMS!AT289),ESCALAS!$A$35:$B$41,2,0),"?"))</f>
        <v/>
      </c>
      <c r="AU289" s="22" t="str">
        <f>IF(DATOS_FORMS!AU289="","",IFERROR(VLOOKUP(TRIM(DATOS_FORMS!AU289),ESCALAS!$A$35:$B$41,2,0),"?"))</f>
        <v/>
      </c>
      <c r="AV289" s="22" t="str">
        <f>IF(DATOS_FORMS!AV289="","",IFERROR(VLOOKUP(TRIM(DATOS_FORMS!AV289),ESCALAS!$A$46:$B$49,2,0),"?"))</f>
        <v/>
      </c>
      <c r="AW289" s="22" t="str">
        <f>IF(DATOS_FORMS!AW289="","",IFERROR(VLOOKUP(TRIM(DATOS_FORMS!AW289),ESCALAS!$A$46:$B$49,2,0),"?"))</f>
        <v/>
      </c>
      <c r="AX289" s="22" t="str">
        <f>IF(DATOS_FORMS!AX289="","",IFERROR(VLOOKUP(TRIM(DATOS_FORMS!AX289),ESCALAS!$A$46:$B$49,2,0),"?"))</f>
        <v/>
      </c>
      <c r="AY289" s="22" t="str">
        <f>IF(DATOS_FORMS!AY289="","",IFERROR(VLOOKUP(TRIM(DATOS_FORMS!AY289),ESCALAS!$A$46:$B$49,2,0),"?"))</f>
        <v/>
      </c>
      <c r="AZ289" s="22" t="str">
        <f>IF(DATOS_FORMS!AZ289="","",IFERROR(VLOOKUP(TRIM(DATOS_FORMS!AZ289),ESCALAS!$A$46:$B$49,2,0),"?"))</f>
        <v/>
      </c>
      <c r="BA289" s="22" t="str">
        <f>IF(DATOS_FORMS!BA289="","",IFERROR(VLOOKUP(TRIM(DATOS_FORMS!BA289),ESCALAS!$A$46:$B$49,2,0),"?"))</f>
        <v/>
      </c>
      <c r="BB289" s="22" t="str">
        <f>IF(DATOS_FORMS!BB289="","",IFERROR(VLOOKUP(TRIM(DATOS_FORMS!BB289),ESCALAS!$A$46:$B$49,2,0),"?"))</f>
        <v/>
      </c>
      <c r="BC289" s="22" t="str">
        <f>IF(DATOS_FORMS!BC289="","",IFERROR(VLOOKUP(TRIM(DATOS_FORMS!BC289),ESCALAS!$A$46:$B$49,2,0),"?"))</f>
        <v/>
      </c>
      <c r="BD289" s="22" t="str">
        <f>IF(DATOS_FORMS!BD289="","",IFERROR(VLOOKUP(TRIM(DATOS_FORMS!BD289),ESCALAS!$A$46:$B$49,2,0),"?"))</f>
        <v/>
      </c>
      <c r="BE289" s="22" t="str">
        <f>IF(DATOS_FORMS!BE289="","",IFERROR(VLOOKUP(TRIM(DATOS_FORMS!BE289),ESCALAS!$A$46:$B$49,2,0),"?"))</f>
        <v/>
      </c>
      <c r="BF289" s="22" t="str">
        <f>IF(DATOS_FORMS!BF289="","",IFERROR(VLOOKUP(TRIM(DATOS_FORMS!BF289),ESCALAS!$A$46:$B$49,2,0),"?"))</f>
        <v/>
      </c>
      <c r="BG289" s="22" t="str">
        <f>IF(DATOS_FORMS!BG289="","",IFERROR(VLOOKUP(TRIM(DATOS_FORMS!BG289),ESCALAS!$A$46:$B$49,2,0),"?"))</f>
        <v/>
      </c>
      <c r="BH289" s="22" t="str">
        <f>IF(DATOS_FORMS!BH289="","",IFERROR(VLOOKUP(TRIM(DATOS_FORMS!BH289),ESCALAS!$A$46:$B$49,2,0),"?"))</f>
        <v/>
      </c>
      <c r="BI289" s="22" t="str">
        <f>IF(DATOS_FORMS!BI289="","",IFERROR(VLOOKUP(TRIM(DATOS_FORMS!BI289),ESCALAS!$A$46:$B$49,2,0),"?"))</f>
        <v/>
      </c>
      <c r="BJ289" s="22" t="str">
        <f>IF(DATOS_FORMS!BJ289="","",IFERROR(VLOOKUP(TRIM(DATOS_FORMS!BJ289),ESCALAS!$A$46:$B$49,2,0),"?"))</f>
        <v/>
      </c>
    </row>
    <row r="290" spans="1:62" x14ac:dyDescent="0.25">
      <c r="A290" s="22" t="str">
        <f>IF(DATOS_FORMS!B290="","",ROW()-1)</f>
        <v/>
      </c>
      <c r="B290" s="22" t="str">
        <f>IF(DATOS_FORMS!B290="","",IFERROR(VALUE(TRIM(DATOS_FORMS!B290)),IFERROR(VALUE(LEFT(TRIM(DATOS_FORMS!B290),FIND(" ",TRIM(DATOS_FORMS!B290)&amp;" ")-1)),"?")))</f>
        <v/>
      </c>
      <c r="C290" s="22" t="str">
        <f>IF(DATOS_FORMS!C290="","",IFERROR(VLOOKUP(TRIM(DATOS_FORMS!C290),ESCALAS!$A$54:$B$55,2,0),"?"))</f>
        <v/>
      </c>
      <c r="D290" s="22" t="str">
        <f>IF(DATOS_FORMS!D290="","",IFERROR(VLOOKUP(TRIM(DATOS_FORMS!D290),ESCALAS!$A$67:$B$68,2,0),"?"))</f>
        <v/>
      </c>
      <c r="E290" s="23" t="str">
        <f>IF(DATOS_FORMS!E290="","",DATOS_FORMS!E290)</f>
        <v/>
      </c>
      <c r="F290" s="23" t="str">
        <f>IF(DATOS_FORMS!F290="","",DATOS_FORMS!F290)</f>
        <v/>
      </c>
      <c r="G290" s="22" t="str">
        <f>IF(DATOS_FORMS!G290="","",IFERROR(VLOOKUP(TRIM(DATOS_FORMS!G290),ESCALAS!$A$60:$B$62,2,0),"?"))</f>
        <v/>
      </c>
      <c r="H290" s="23" t="str">
        <f>IF(DATOS_FORMS!H290="","",DATOS_FORMS!H290)</f>
        <v/>
      </c>
      <c r="I290" s="22" t="str">
        <f>IF(DATOS_FORMS!I290="","",IFERROR(VLOOKUP(TRIM(DATOS_FORMS!I290),ESCALAS!$A$60:$B$62,2,0),"?"))</f>
        <v/>
      </c>
      <c r="J290" s="22" t="str">
        <f>IF(DATOS_FORMS!J290="","",IFERROR(VLOOKUP(TRIM(DATOS_FORMS!J290),ESCALAS!$A$73:$B$86,2,0),7))</f>
        <v/>
      </c>
      <c r="K290" s="22" t="str">
        <f>IF(DATOS_FORMS!K290="","",IFERROR(VLOOKUP(TRIM(DATOS_FORMS!K290),ESCALAS!$A$6:$B$12,2,0),"?"))</f>
        <v/>
      </c>
      <c r="L290" s="22" t="str">
        <f>IF(DATOS_FORMS!L290="","",IFERROR(VLOOKUP(TRIM(DATOS_FORMS!L290),ESCALAS!$A$6:$B$12,2,0),"?"))</f>
        <v/>
      </c>
      <c r="M290" s="22" t="str">
        <f>IF(DATOS_FORMS!M290="","",IFERROR(VLOOKUP(TRIM(DATOS_FORMS!M290),ESCALAS!$A$6:$B$12,2,0),"?"))</f>
        <v/>
      </c>
      <c r="N290" s="22" t="str">
        <f>IF(DATOS_FORMS!N290="","",IFERROR(VLOOKUP(TRIM(DATOS_FORMS!N290),ESCALAS!$A$6:$B$12,2,0),"?"))</f>
        <v/>
      </c>
      <c r="O290" s="22" t="str">
        <f>IF(DATOS_FORMS!O290="","",IFERROR(VLOOKUP(TRIM(DATOS_FORMS!O290),ESCALAS!$A$6:$B$12,2,0),"?"))</f>
        <v/>
      </c>
      <c r="P290" s="22" t="str">
        <f>IF(DATOS_FORMS!P290="","",IFERROR(VLOOKUP(TRIM(DATOS_FORMS!P290),ESCALAS!$A$6:$B$12,2,0),"?"))</f>
        <v/>
      </c>
      <c r="Q290" s="22" t="str">
        <f>IF(DATOS_FORMS!Q290="","",IFERROR(VLOOKUP(TRIM(DATOS_FORMS!Q290),ESCALAS!$A$6:$B$12,2,0),"?"))</f>
        <v/>
      </c>
      <c r="R290" s="22" t="str">
        <f>IF(DATOS_FORMS!R290="","",IFERROR(VLOOKUP(TRIM(DATOS_FORMS!R290),ESCALAS!$A$6:$B$12,2,0),"?"))</f>
        <v/>
      </c>
      <c r="S290" s="22" t="str">
        <f>IF(DATOS_FORMS!S290="","",IFERROR(VLOOKUP(TRIM(DATOS_FORMS!S290),ESCALAS!$A$6:$B$12,2,0),"?"))</f>
        <v/>
      </c>
      <c r="T290" s="22" t="str">
        <f>IF(DATOS_FORMS!T290="","",IFERROR(VLOOKUP(TRIM(DATOS_FORMS!T290),ESCALAS!$A$6:$B$12,2,0),"?"))</f>
        <v/>
      </c>
      <c r="U290" s="22" t="str">
        <f>IF(DATOS_FORMS!U290="","",IFERROR(VLOOKUP(TRIM(DATOS_FORMS!U290),ESCALAS!$A$17:$B$20,2,0),"?"))</f>
        <v/>
      </c>
      <c r="V290" s="22" t="str">
        <f>IF(DATOS_FORMS!V290="","",IFERROR(VLOOKUP(TRIM(DATOS_FORMS!V290),ESCALAS!$A$17:$B$20,2,0),"?"))</f>
        <v/>
      </c>
      <c r="W290" s="22" t="str">
        <f>IF(DATOS_FORMS!W290="","",IFERROR(VLOOKUP(TRIM(DATOS_FORMS!W290),ESCALAS!$A$17:$B$20,2,0),"?"))</f>
        <v/>
      </c>
      <c r="X290" s="22" t="str">
        <f>IF(DATOS_FORMS!X290="","",IFERROR(VLOOKUP(TRIM(DATOS_FORMS!X290),ESCALAS!$A$17:$B$20,2,0),"?"))</f>
        <v/>
      </c>
      <c r="Y290" s="22" t="str">
        <f>IF(DATOS_FORMS!Y290="","",IFERROR(VLOOKUP(TRIM(DATOS_FORMS!Y290),ESCALAS!$A$17:$B$20,2,0),"?"))</f>
        <v/>
      </c>
      <c r="Z290" s="22" t="str">
        <f>IF(DATOS_FORMS!Z290="","",IFERROR(VLOOKUP(TRIM(DATOS_FORMS!Z290),ESCALAS!$A$17:$B$20,2,0),"?"))</f>
        <v/>
      </c>
      <c r="AA290" s="22" t="str">
        <f>IF(DATOS_FORMS!AA290="","",IFERROR(VLOOKUP(TRIM(DATOS_FORMS!AA290),ESCALAS!$A$17:$B$20,2,0),"?"))</f>
        <v/>
      </c>
      <c r="AB290" s="22" t="str">
        <f>IF(DATOS_FORMS!AB290="","",IFERROR(VLOOKUP(TRIM(DATOS_FORMS!AB290),ESCALAS!$A$17:$B$20,2,0),"?"))</f>
        <v/>
      </c>
      <c r="AC290" s="22" t="str">
        <f>IF(DATOS_FORMS!AC290="","",IFERROR(VLOOKUP(TRIM(DATOS_FORMS!AC290),ESCALAS!$A$25:$B$30,2,0),"?"))</f>
        <v/>
      </c>
      <c r="AD290" s="22" t="str">
        <f>IF(DATOS_FORMS!AD290="","",IFERROR(VLOOKUP(TRIM(DATOS_FORMS!AD290),ESCALAS!$A$25:$B$30,2,0),"?"))</f>
        <v/>
      </c>
      <c r="AE290" s="22" t="str">
        <f>IF(DATOS_FORMS!AE290="","",IFERROR(VLOOKUP(TRIM(DATOS_FORMS!AE290),ESCALAS!$A$25:$B$30,2,0),"?"))</f>
        <v/>
      </c>
      <c r="AF290" s="22" t="str">
        <f>IF(DATOS_FORMS!AF290="","",IFERROR(VLOOKUP(TRIM(DATOS_FORMS!AF290),ESCALAS!$A$25:$B$30,2,0),"?"))</f>
        <v/>
      </c>
      <c r="AG290" s="22" t="str">
        <f>IF(DATOS_FORMS!AG290="","",IFERROR(VLOOKUP(TRIM(DATOS_FORMS!AG290),ESCALAS!$A$25:$B$30,2,0),"?"))</f>
        <v/>
      </c>
      <c r="AH290" s="22" t="str">
        <f>IF(DATOS_FORMS!AH290="","",IFERROR(VLOOKUP(TRIM(DATOS_FORMS!AH290),ESCALAS!$A$25:$B$30,2,0),"?"))</f>
        <v/>
      </c>
      <c r="AI290" s="22" t="str">
        <f>IF(DATOS_FORMS!AI290="","",IFERROR(VLOOKUP(TRIM(DATOS_FORMS!AI290),ESCALAS!$A$25:$B$30,2,0),"?"))</f>
        <v/>
      </c>
      <c r="AJ290" s="22" t="str">
        <f>IF(DATOS_FORMS!AJ290="","",IFERROR(VLOOKUP(TRIM(DATOS_FORMS!AJ290),ESCALAS!$A$25:$B$30,2,0),"?"))</f>
        <v/>
      </c>
      <c r="AK290" s="22" t="str">
        <f>IF(DATOS_FORMS!AK290="","",IFERROR(VLOOKUP(TRIM(DATOS_FORMS!AK290),ESCALAS!$A$25:$B$30,2,0),"?"))</f>
        <v/>
      </c>
      <c r="AL290" s="22" t="str">
        <f>IF(DATOS_FORMS!AL290="","",IFERROR(VLOOKUP(TRIM(DATOS_FORMS!AL290),ESCALAS!$A$25:$B$30,2,0),"?"))</f>
        <v/>
      </c>
      <c r="AM290" s="22" t="str">
        <f>IF(DATOS_FORMS!AM290="","",IFERROR(VLOOKUP(TRIM(DATOS_FORMS!AM290),ESCALAS!$A$35:$B$41,2,0),"?"))</f>
        <v/>
      </c>
      <c r="AN290" s="22" t="str">
        <f>IF(DATOS_FORMS!AN290="","",IFERROR(VLOOKUP(TRIM(DATOS_FORMS!AN290),ESCALAS!$A$35:$B$41,2,0),"?"))</f>
        <v/>
      </c>
      <c r="AO290" s="22" t="str">
        <f>IF(DATOS_FORMS!AO290="","",IFERROR(VLOOKUP(TRIM(DATOS_FORMS!AO290),ESCALAS!$A$35:$B$41,2,0),"?"))</f>
        <v/>
      </c>
      <c r="AP290" s="22" t="str">
        <f>IF(DATOS_FORMS!AP290="","",IFERROR(VLOOKUP(TRIM(DATOS_FORMS!AP290),ESCALAS!$A$35:$B$41,2,0),"?"))</f>
        <v/>
      </c>
      <c r="AQ290" s="22" t="str">
        <f>IF(DATOS_FORMS!AQ290="","",IFERROR(VLOOKUP(TRIM(DATOS_FORMS!AQ290),ESCALAS!$A$35:$B$41,2,0),"?"))</f>
        <v/>
      </c>
      <c r="AR290" s="22" t="str">
        <f>IF(DATOS_FORMS!AR290="","",IFERROR(VLOOKUP(TRIM(DATOS_FORMS!AR290),ESCALAS!$A$35:$B$41,2,0),"?"))</f>
        <v/>
      </c>
      <c r="AS290" s="22" t="str">
        <f>IF(DATOS_FORMS!AS290="","",IFERROR(VLOOKUP(TRIM(DATOS_FORMS!AS290),ESCALAS!$A$35:$B$41,2,0),"?"))</f>
        <v/>
      </c>
      <c r="AT290" s="22" t="str">
        <f>IF(DATOS_FORMS!AT290="","",IFERROR(VLOOKUP(TRIM(DATOS_FORMS!AT290),ESCALAS!$A$35:$B$41,2,0),"?"))</f>
        <v/>
      </c>
      <c r="AU290" s="22" t="str">
        <f>IF(DATOS_FORMS!AU290="","",IFERROR(VLOOKUP(TRIM(DATOS_FORMS!AU290),ESCALAS!$A$35:$B$41,2,0),"?"))</f>
        <v/>
      </c>
      <c r="AV290" s="22" t="str">
        <f>IF(DATOS_FORMS!AV290="","",IFERROR(VLOOKUP(TRIM(DATOS_FORMS!AV290),ESCALAS!$A$46:$B$49,2,0),"?"))</f>
        <v/>
      </c>
      <c r="AW290" s="22" t="str">
        <f>IF(DATOS_FORMS!AW290="","",IFERROR(VLOOKUP(TRIM(DATOS_FORMS!AW290),ESCALAS!$A$46:$B$49,2,0),"?"))</f>
        <v/>
      </c>
      <c r="AX290" s="22" t="str">
        <f>IF(DATOS_FORMS!AX290="","",IFERROR(VLOOKUP(TRIM(DATOS_FORMS!AX290),ESCALAS!$A$46:$B$49,2,0),"?"))</f>
        <v/>
      </c>
      <c r="AY290" s="22" t="str">
        <f>IF(DATOS_FORMS!AY290="","",IFERROR(VLOOKUP(TRIM(DATOS_FORMS!AY290),ESCALAS!$A$46:$B$49,2,0),"?"))</f>
        <v/>
      </c>
      <c r="AZ290" s="22" t="str">
        <f>IF(DATOS_FORMS!AZ290="","",IFERROR(VLOOKUP(TRIM(DATOS_FORMS!AZ290),ESCALAS!$A$46:$B$49,2,0),"?"))</f>
        <v/>
      </c>
      <c r="BA290" s="22" t="str">
        <f>IF(DATOS_FORMS!BA290="","",IFERROR(VLOOKUP(TRIM(DATOS_FORMS!BA290),ESCALAS!$A$46:$B$49,2,0),"?"))</f>
        <v/>
      </c>
      <c r="BB290" s="22" t="str">
        <f>IF(DATOS_FORMS!BB290="","",IFERROR(VLOOKUP(TRIM(DATOS_FORMS!BB290),ESCALAS!$A$46:$B$49,2,0),"?"))</f>
        <v/>
      </c>
      <c r="BC290" s="22" t="str">
        <f>IF(DATOS_FORMS!BC290="","",IFERROR(VLOOKUP(TRIM(DATOS_FORMS!BC290),ESCALAS!$A$46:$B$49,2,0),"?"))</f>
        <v/>
      </c>
      <c r="BD290" s="22" t="str">
        <f>IF(DATOS_FORMS!BD290="","",IFERROR(VLOOKUP(TRIM(DATOS_FORMS!BD290),ESCALAS!$A$46:$B$49,2,0),"?"))</f>
        <v/>
      </c>
      <c r="BE290" s="22" t="str">
        <f>IF(DATOS_FORMS!BE290="","",IFERROR(VLOOKUP(TRIM(DATOS_FORMS!BE290),ESCALAS!$A$46:$B$49,2,0),"?"))</f>
        <v/>
      </c>
      <c r="BF290" s="22" t="str">
        <f>IF(DATOS_FORMS!BF290="","",IFERROR(VLOOKUP(TRIM(DATOS_FORMS!BF290),ESCALAS!$A$46:$B$49,2,0),"?"))</f>
        <v/>
      </c>
      <c r="BG290" s="22" t="str">
        <f>IF(DATOS_FORMS!BG290="","",IFERROR(VLOOKUP(TRIM(DATOS_FORMS!BG290),ESCALAS!$A$46:$B$49,2,0),"?"))</f>
        <v/>
      </c>
      <c r="BH290" s="22" t="str">
        <f>IF(DATOS_FORMS!BH290="","",IFERROR(VLOOKUP(TRIM(DATOS_FORMS!BH290),ESCALAS!$A$46:$B$49,2,0),"?"))</f>
        <v/>
      </c>
      <c r="BI290" s="22" t="str">
        <f>IF(DATOS_FORMS!BI290="","",IFERROR(VLOOKUP(TRIM(DATOS_FORMS!BI290),ESCALAS!$A$46:$B$49,2,0),"?"))</f>
        <v/>
      </c>
      <c r="BJ290" s="22" t="str">
        <f>IF(DATOS_FORMS!BJ290="","",IFERROR(VLOOKUP(TRIM(DATOS_FORMS!BJ290),ESCALAS!$A$46:$B$49,2,0),"?"))</f>
        <v/>
      </c>
    </row>
    <row r="291" spans="1:62" x14ac:dyDescent="0.25">
      <c r="A291" s="22" t="str">
        <f>IF(DATOS_FORMS!B291="","",ROW()-1)</f>
        <v/>
      </c>
      <c r="B291" s="22" t="str">
        <f>IF(DATOS_FORMS!B291="","",IFERROR(VALUE(TRIM(DATOS_FORMS!B291)),IFERROR(VALUE(LEFT(TRIM(DATOS_FORMS!B291),FIND(" ",TRIM(DATOS_FORMS!B291)&amp;" ")-1)),"?")))</f>
        <v/>
      </c>
      <c r="C291" s="22" t="str">
        <f>IF(DATOS_FORMS!C291="","",IFERROR(VLOOKUP(TRIM(DATOS_FORMS!C291),ESCALAS!$A$54:$B$55,2,0),"?"))</f>
        <v/>
      </c>
      <c r="D291" s="22" t="str">
        <f>IF(DATOS_FORMS!D291="","",IFERROR(VLOOKUP(TRIM(DATOS_FORMS!D291),ESCALAS!$A$67:$B$68,2,0),"?"))</f>
        <v/>
      </c>
      <c r="E291" s="23" t="str">
        <f>IF(DATOS_FORMS!E291="","",DATOS_FORMS!E291)</f>
        <v/>
      </c>
      <c r="F291" s="23" t="str">
        <f>IF(DATOS_FORMS!F291="","",DATOS_FORMS!F291)</f>
        <v/>
      </c>
      <c r="G291" s="22" t="str">
        <f>IF(DATOS_FORMS!G291="","",IFERROR(VLOOKUP(TRIM(DATOS_FORMS!G291),ESCALAS!$A$60:$B$62,2,0),"?"))</f>
        <v/>
      </c>
      <c r="H291" s="23" t="str">
        <f>IF(DATOS_FORMS!H291="","",DATOS_FORMS!H291)</f>
        <v/>
      </c>
      <c r="I291" s="22" t="str">
        <f>IF(DATOS_FORMS!I291="","",IFERROR(VLOOKUP(TRIM(DATOS_FORMS!I291),ESCALAS!$A$60:$B$62,2,0),"?"))</f>
        <v/>
      </c>
      <c r="J291" s="22" t="str">
        <f>IF(DATOS_FORMS!J291="","",IFERROR(VLOOKUP(TRIM(DATOS_FORMS!J291),ESCALAS!$A$73:$B$86,2,0),7))</f>
        <v/>
      </c>
      <c r="K291" s="22" t="str">
        <f>IF(DATOS_FORMS!K291="","",IFERROR(VLOOKUP(TRIM(DATOS_FORMS!K291),ESCALAS!$A$6:$B$12,2,0),"?"))</f>
        <v/>
      </c>
      <c r="L291" s="22" t="str">
        <f>IF(DATOS_FORMS!L291="","",IFERROR(VLOOKUP(TRIM(DATOS_FORMS!L291),ESCALAS!$A$6:$B$12,2,0),"?"))</f>
        <v/>
      </c>
      <c r="M291" s="22" t="str">
        <f>IF(DATOS_FORMS!M291="","",IFERROR(VLOOKUP(TRIM(DATOS_FORMS!M291),ESCALAS!$A$6:$B$12,2,0),"?"))</f>
        <v/>
      </c>
      <c r="N291" s="22" t="str">
        <f>IF(DATOS_FORMS!N291="","",IFERROR(VLOOKUP(TRIM(DATOS_FORMS!N291),ESCALAS!$A$6:$B$12,2,0),"?"))</f>
        <v/>
      </c>
      <c r="O291" s="22" t="str">
        <f>IF(DATOS_FORMS!O291="","",IFERROR(VLOOKUP(TRIM(DATOS_FORMS!O291),ESCALAS!$A$6:$B$12,2,0),"?"))</f>
        <v/>
      </c>
      <c r="P291" s="22" t="str">
        <f>IF(DATOS_FORMS!P291="","",IFERROR(VLOOKUP(TRIM(DATOS_FORMS!P291),ESCALAS!$A$6:$B$12,2,0),"?"))</f>
        <v/>
      </c>
      <c r="Q291" s="22" t="str">
        <f>IF(DATOS_FORMS!Q291="","",IFERROR(VLOOKUP(TRIM(DATOS_FORMS!Q291),ESCALAS!$A$6:$B$12,2,0),"?"))</f>
        <v/>
      </c>
      <c r="R291" s="22" t="str">
        <f>IF(DATOS_FORMS!R291="","",IFERROR(VLOOKUP(TRIM(DATOS_FORMS!R291),ESCALAS!$A$6:$B$12,2,0),"?"))</f>
        <v/>
      </c>
      <c r="S291" s="22" t="str">
        <f>IF(DATOS_FORMS!S291="","",IFERROR(VLOOKUP(TRIM(DATOS_FORMS!S291),ESCALAS!$A$6:$B$12,2,0),"?"))</f>
        <v/>
      </c>
      <c r="T291" s="22" t="str">
        <f>IF(DATOS_FORMS!T291="","",IFERROR(VLOOKUP(TRIM(DATOS_FORMS!T291),ESCALAS!$A$6:$B$12,2,0),"?"))</f>
        <v/>
      </c>
      <c r="U291" s="22" t="str">
        <f>IF(DATOS_FORMS!U291="","",IFERROR(VLOOKUP(TRIM(DATOS_FORMS!U291),ESCALAS!$A$17:$B$20,2,0),"?"))</f>
        <v/>
      </c>
      <c r="V291" s="22" t="str">
        <f>IF(DATOS_FORMS!V291="","",IFERROR(VLOOKUP(TRIM(DATOS_FORMS!V291),ESCALAS!$A$17:$B$20,2,0),"?"))</f>
        <v/>
      </c>
      <c r="W291" s="22" t="str">
        <f>IF(DATOS_FORMS!W291="","",IFERROR(VLOOKUP(TRIM(DATOS_FORMS!W291),ESCALAS!$A$17:$B$20,2,0),"?"))</f>
        <v/>
      </c>
      <c r="X291" s="22" t="str">
        <f>IF(DATOS_FORMS!X291="","",IFERROR(VLOOKUP(TRIM(DATOS_FORMS!X291),ESCALAS!$A$17:$B$20,2,0),"?"))</f>
        <v/>
      </c>
      <c r="Y291" s="22" t="str">
        <f>IF(DATOS_FORMS!Y291="","",IFERROR(VLOOKUP(TRIM(DATOS_FORMS!Y291),ESCALAS!$A$17:$B$20,2,0),"?"))</f>
        <v/>
      </c>
      <c r="Z291" s="22" t="str">
        <f>IF(DATOS_FORMS!Z291="","",IFERROR(VLOOKUP(TRIM(DATOS_FORMS!Z291),ESCALAS!$A$17:$B$20,2,0),"?"))</f>
        <v/>
      </c>
      <c r="AA291" s="22" t="str">
        <f>IF(DATOS_FORMS!AA291="","",IFERROR(VLOOKUP(TRIM(DATOS_FORMS!AA291),ESCALAS!$A$17:$B$20,2,0),"?"))</f>
        <v/>
      </c>
      <c r="AB291" s="22" t="str">
        <f>IF(DATOS_FORMS!AB291="","",IFERROR(VLOOKUP(TRIM(DATOS_FORMS!AB291),ESCALAS!$A$17:$B$20,2,0),"?"))</f>
        <v/>
      </c>
      <c r="AC291" s="22" t="str">
        <f>IF(DATOS_FORMS!AC291="","",IFERROR(VLOOKUP(TRIM(DATOS_FORMS!AC291),ESCALAS!$A$25:$B$30,2,0),"?"))</f>
        <v/>
      </c>
      <c r="AD291" s="22" t="str">
        <f>IF(DATOS_FORMS!AD291="","",IFERROR(VLOOKUP(TRIM(DATOS_FORMS!AD291),ESCALAS!$A$25:$B$30,2,0),"?"))</f>
        <v/>
      </c>
      <c r="AE291" s="22" t="str">
        <f>IF(DATOS_FORMS!AE291="","",IFERROR(VLOOKUP(TRIM(DATOS_FORMS!AE291),ESCALAS!$A$25:$B$30,2,0),"?"))</f>
        <v/>
      </c>
      <c r="AF291" s="22" t="str">
        <f>IF(DATOS_FORMS!AF291="","",IFERROR(VLOOKUP(TRIM(DATOS_FORMS!AF291),ESCALAS!$A$25:$B$30,2,0),"?"))</f>
        <v/>
      </c>
      <c r="AG291" s="22" t="str">
        <f>IF(DATOS_FORMS!AG291="","",IFERROR(VLOOKUP(TRIM(DATOS_FORMS!AG291),ESCALAS!$A$25:$B$30,2,0),"?"))</f>
        <v/>
      </c>
      <c r="AH291" s="22" t="str">
        <f>IF(DATOS_FORMS!AH291="","",IFERROR(VLOOKUP(TRIM(DATOS_FORMS!AH291),ESCALAS!$A$25:$B$30,2,0),"?"))</f>
        <v/>
      </c>
      <c r="AI291" s="22" t="str">
        <f>IF(DATOS_FORMS!AI291="","",IFERROR(VLOOKUP(TRIM(DATOS_FORMS!AI291),ESCALAS!$A$25:$B$30,2,0),"?"))</f>
        <v/>
      </c>
      <c r="AJ291" s="22" t="str">
        <f>IF(DATOS_FORMS!AJ291="","",IFERROR(VLOOKUP(TRIM(DATOS_FORMS!AJ291),ESCALAS!$A$25:$B$30,2,0),"?"))</f>
        <v/>
      </c>
      <c r="AK291" s="22" t="str">
        <f>IF(DATOS_FORMS!AK291="","",IFERROR(VLOOKUP(TRIM(DATOS_FORMS!AK291),ESCALAS!$A$25:$B$30,2,0),"?"))</f>
        <v/>
      </c>
      <c r="AL291" s="22" t="str">
        <f>IF(DATOS_FORMS!AL291="","",IFERROR(VLOOKUP(TRIM(DATOS_FORMS!AL291),ESCALAS!$A$25:$B$30,2,0),"?"))</f>
        <v/>
      </c>
      <c r="AM291" s="22" t="str">
        <f>IF(DATOS_FORMS!AM291="","",IFERROR(VLOOKUP(TRIM(DATOS_FORMS!AM291),ESCALAS!$A$35:$B$41,2,0),"?"))</f>
        <v/>
      </c>
      <c r="AN291" s="22" t="str">
        <f>IF(DATOS_FORMS!AN291="","",IFERROR(VLOOKUP(TRIM(DATOS_FORMS!AN291),ESCALAS!$A$35:$B$41,2,0),"?"))</f>
        <v/>
      </c>
      <c r="AO291" s="22" t="str">
        <f>IF(DATOS_FORMS!AO291="","",IFERROR(VLOOKUP(TRIM(DATOS_FORMS!AO291),ESCALAS!$A$35:$B$41,2,0),"?"))</f>
        <v/>
      </c>
      <c r="AP291" s="22" t="str">
        <f>IF(DATOS_FORMS!AP291="","",IFERROR(VLOOKUP(TRIM(DATOS_FORMS!AP291),ESCALAS!$A$35:$B$41,2,0),"?"))</f>
        <v/>
      </c>
      <c r="AQ291" s="22" t="str">
        <f>IF(DATOS_FORMS!AQ291="","",IFERROR(VLOOKUP(TRIM(DATOS_FORMS!AQ291),ESCALAS!$A$35:$B$41,2,0),"?"))</f>
        <v/>
      </c>
      <c r="AR291" s="22" t="str">
        <f>IF(DATOS_FORMS!AR291="","",IFERROR(VLOOKUP(TRIM(DATOS_FORMS!AR291),ESCALAS!$A$35:$B$41,2,0),"?"))</f>
        <v/>
      </c>
      <c r="AS291" s="22" t="str">
        <f>IF(DATOS_FORMS!AS291="","",IFERROR(VLOOKUP(TRIM(DATOS_FORMS!AS291),ESCALAS!$A$35:$B$41,2,0),"?"))</f>
        <v/>
      </c>
      <c r="AT291" s="22" t="str">
        <f>IF(DATOS_FORMS!AT291="","",IFERROR(VLOOKUP(TRIM(DATOS_FORMS!AT291),ESCALAS!$A$35:$B$41,2,0),"?"))</f>
        <v/>
      </c>
      <c r="AU291" s="22" t="str">
        <f>IF(DATOS_FORMS!AU291="","",IFERROR(VLOOKUP(TRIM(DATOS_FORMS!AU291),ESCALAS!$A$35:$B$41,2,0),"?"))</f>
        <v/>
      </c>
      <c r="AV291" s="22" t="str">
        <f>IF(DATOS_FORMS!AV291="","",IFERROR(VLOOKUP(TRIM(DATOS_FORMS!AV291),ESCALAS!$A$46:$B$49,2,0),"?"))</f>
        <v/>
      </c>
      <c r="AW291" s="22" t="str">
        <f>IF(DATOS_FORMS!AW291="","",IFERROR(VLOOKUP(TRIM(DATOS_FORMS!AW291),ESCALAS!$A$46:$B$49,2,0),"?"))</f>
        <v/>
      </c>
      <c r="AX291" s="22" t="str">
        <f>IF(DATOS_FORMS!AX291="","",IFERROR(VLOOKUP(TRIM(DATOS_FORMS!AX291),ESCALAS!$A$46:$B$49,2,0),"?"))</f>
        <v/>
      </c>
      <c r="AY291" s="22" t="str">
        <f>IF(DATOS_FORMS!AY291="","",IFERROR(VLOOKUP(TRIM(DATOS_FORMS!AY291),ESCALAS!$A$46:$B$49,2,0),"?"))</f>
        <v/>
      </c>
      <c r="AZ291" s="22" t="str">
        <f>IF(DATOS_FORMS!AZ291="","",IFERROR(VLOOKUP(TRIM(DATOS_FORMS!AZ291),ESCALAS!$A$46:$B$49,2,0),"?"))</f>
        <v/>
      </c>
      <c r="BA291" s="22" t="str">
        <f>IF(DATOS_FORMS!BA291="","",IFERROR(VLOOKUP(TRIM(DATOS_FORMS!BA291),ESCALAS!$A$46:$B$49,2,0),"?"))</f>
        <v/>
      </c>
      <c r="BB291" s="22" t="str">
        <f>IF(DATOS_FORMS!BB291="","",IFERROR(VLOOKUP(TRIM(DATOS_FORMS!BB291),ESCALAS!$A$46:$B$49,2,0),"?"))</f>
        <v/>
      </c>
      <c r="BC291" s="22" t="str">
        <f>IF(DATOS_FORMS!BC291="","",IFERROR(VLOOKUP(TRIM(DATOS_FORMS!BC291),ESCALAS!$A$46:$B$49,2,0),"?"))</f>
        <v/>
      </c>
      <c r="BD291" s="22" t="str">
        <f>IF(DATOS_FORMS!BD291="","",IFERROR(VLOOKUP(TRIM(DATOS_FORMS!BD291),ESCALAS!$A$46:$B$49,2,0),"?"))</f>
        <v/>
      </c>
      <c r="BE291" s="22" t="str">
        <f>IF(DATOS_FORMS!BE291="","",IFERROR(VLOOKUP(TRIM(DATOS_FORMS!BE291),ESCALAS!$A$46:$B$49,2,0),"?"))</f>
        <v/>
      </c>
      <c r="BF291" s="22" t="str">
        <f>IF(DATOS_FORMS!BF291="","",IFERROR(VLOOKUP(TRIM(DATOS_FORMS!BF291),ESCALAS!$A$46:$B$49,2,0),"?"))</f>
        <v/>
      </c>
      <c r="BG291" s="22" t="str">
        <f>IF(DATOS_FORMS!BG291="","",IFERROR(VLOOKUP(TRIM(DATOS_FORMS!BG291),ESCALAS!$A$46:$B$49,2,0),"?"))</f>
        <v/>
      </c>
      <c r="BH291" s="22" t="str">
        <f>IF(DATOS_FORMS!BH291="","",IFERROR(VLOOKUP(TRIM(DATOS_FORMS!BH291),ESCALAS!$A$46:$B$49,2,0),"?"))</f>
        <v/>
      </c>
      <c r="BI291" s="22" t="str">
        <f>IF(DATOS_FORMS!BI291="","",IFERROR(VLOOKUP(TRIM(DATOS_FORMS!BI291),ESCALAS!$A$46:$B$49,2,0),"?"))</f>
        <v/>
      </c>
      <c r="BJ291" s="22" t="str">
        <f>IF(DATOS_FORMS!BJ291="","",IFERROR(VLOOKUP(TRIM(DATOS_FORMS!BJ291),ESCALAS!$A$46:$B$49,2,0),"?"))</f>
        <v/>
      </c>
    </row>
    <row r="292" spans="1:62" x14ac:dyDescent="0.25">
      <c r="A292" s="22" t="str">
        <f>IF(DATOS_FORMS!B292="","",ROW()-1)</f>
        <v/>
      </c>
      <c r="B292" s="22" t="str">
        <f>IF(DATOS_FORMS!B292="","",IFERROR(VALUE(TRIM(DATOS_FORMS!B292)),IFERROR(VALUE(LEFT(TRIM(DATOS_FORMS!B292),FIND(" ",TRIM(DATOS_FORMS!B292)&amp;" ")-1)),"?")))</f>
        <v/>
      </c>
      <c r="C292" s="22" t="str">
        <f>IF(DATOS_FORMS!C292="","",IFERROR(VLOOKUP(TRIM(DATOS_FORMS!C292),ESCALAS!$A$54:$B$55,2,0),"?"))</f>
        <v/>
      </c>
      <c r="D292" s="22" t="str">
        <f>IF(DATOS_FORMS!D292="","",IFERROR(VLOOKUP(TRIM(DATOS_FORMS!D292),ESCALAS!$A$67:$B$68,2,0),"?"))</f>
        <v/>
      </c>
      <c r="E292" s="23" t="str">
        <f>IF(DATOS_FORMS!E292="","",DATOS_FORMS!E292)</f>
        <v/>
      </c>
      <c r="F292" s="23" t="str">
        <f>IF(DATOS_FORMS!F292="","",DATOS_FORMS!F292)</f>
        <v/>
      </c>
      <c r="G292" s="22" t="str">
        <f>IF(DATOS_FORMS!G292="","",IFERROR(VLOOKUP(TRIM(DATOS_FORMS!G292),ESCALAS!$A$60:$B$62,2,0),"?"))</f>
        <v/>
      </c>
      <c r="H292" s="23" t="str">
        <f>IF(DATOS_FORMS!H292="","",DATOS_FORMS!H292)</f>
        <v/>
      </c>
      <c r="I292" s="22" t="str">
        <f>IF(DATOS_FORMS!I292="","",IFERROR(VLOOKUP(TRIM(DATOS_FORMS!I292),ESCALAS!$A$60:$B$62,2,0),"?"))</f>
        <v/>
      </c>
      <c r="J292" s="22" t="str">
        <f>IF(DATOS_FORMS!J292="","",IFERROR(VLOOKUP(TRIM(DATOS_FORMS!J292),ESCALAS!$A$73:$B$86,2,0),7))</f>
        <v/>
      </c>
      <c r="K292" s="22" t="str">
        <f>IF(DATOS_FORMS!K292="","",IFERROR(VLOOKUP(TRIM(DATOS_FORMS!K292),ESCALAS!$A$6:$B$12,2,0),"?"))</f>
        <v/>
      </c>
      <c r="L292" s="22" t="str">
        <f>IF(DATOS_FORMS!L292="","",IFERROR(VLOOKUP(TRIM(DATOS_FORMS!L292),ESCALAS!$A$6:$B$12,2,0),"?"))</f>
        <v/>
      </c>
      <c r="M292" s="22" t="str">
        <f>IF(DATOS_FORMS!M292="","",IFERROR(VLOOKUP(TRIM(DATOS_FORMS!M292),ESCALAS!$A$6:$B$12,2,0),"?"))</f>
        <v/>
      </c>
      <c r="N292" s="22" t="str">
        <f>IF(DATOS_FORMS!N292="","",IFERROR(VLOOKUP(TRIM(DATOS_FORMS!N292),ESCALAS!$A$6:$B$12,2,0),"?"))</f>
        <v/>
      </c>
      <c r="O292" s="22" t="str">
        <f>IF(DATOS_FORMS!O292="","",IFERROR(VLOOKUP(TRIM(DATOS_FORMS!O292),ESCALAS!$A$6:$B$12,2,0),"?"))</f>
        <v/>
      </c>
      <c r="P292" s="22" t="str">
        <f>IF(DATOS_FORMS!P292="","",IFERROR(VLOOKUP(TRIM(DATOS_FORMS!P292),ESCALAS!$A$6:$B$12,2,0),"?"))</f>
        <v/>
      </c>
      <c r="Q292" s="22" t="str">
        <f>IF(DATOS_FORMS!Q292="","",IFERROR(VLOOKUP(TRIM(DATOS_FORMS!Q292),ESCALAS!$A$6:$B$12,2,0),"?"))</f>
        <v/>
      </c>
      <c r="R292" s="22" t="str">
        <f>IF(DATOS_FORMS!R292="","",IFERROR(VLOOKUP(TRIM(DATOS_FORMS!R292),ESCALAS!$A$6:$B$12,2,0),"?"))</f>
        <v/>
      </c>
      <c r="S292" s="22" t="str">
        <f>IF(DATOS_FORMS!S292="","",IFERROR(VLOOKUP(TRIM(DATOS_FORMS!S292),ESCALAS!$A$6:$B$12,2,0),"?"))</f>
        <v/>
      </c>
      <c r="T292" s="22" t="str">
        <f>IF(DATOS_FORMS!T292="","",IFERROR(VLOOKUP(TRIM(DATOS_FORMS!T292),ESCALAS!$A$6:$B$12,2,0),"?"))</f>
        <v/>
      </c>
      <c r="U292" s="22" t="str">
        <f>IF(DATOS_FORMS!U292="","",IFERROR(VLOOKUP(TRIM(DATOS_FORMS!U292),ESCALAS!$A$17:$B$20,2,0),"?"))</f>
        <v/>
      </c>
      <c r="V292" s="22" t="str">
        <f>IF(DATOS_FORMS!V292="","",IFERROR(VLOOKUP(TRIM(DATOS_FORMS!V292),ESCALAS!$A$17:$B$20,2,0),"?"))</f>
        <v/>
      </c>
      <c r="W292" s="22" t="str">
        <f>IF(DATOS_FORMS!W292="","",IFERROR(VLOOKUP(TRIM(DATOS_FORMS!W292),ESCALAS!$A$17:$B$20,2,0),"?"))</f>
        <v/>
      </c>
      <c r="X292" s="22" t="str">
        <f>IF(DATOS_FORMS!X292="","",IFERROR(VLOOKUP(TRIM(DATOS_FORMS!X292),ESCALAS!$A$17:$B$20,2,0),"?"))</f>
        <v/>
      </c>
      <c r="Y292" s="22" t="str">
        <f>IF(DATOS_FORMS!Y292="","",IFERROR(VLOOKUP(TRIM(DATOS_FORMS!Y292),ESCALAS!$A$17:$B$20,2,0),"?"))</f>
        <v/>
      </c>
      <c r="Z292" s="22" t="str">
        <f>IF(DATOS_FORMS!Z292="","",IFERROR(VLOOKUP(TRIM(DATOS_FORMS!Z292),ESCALAS!$A$17:$B$20,2,0),"?"))</f>
        <v/>
      </c>
      <c r="AA292" s="22" t="str">
        <f>IF(DATOS_FORMS!AA292="","",IFERROR(VLOOKUP(TRIM(DATOS_FORMS!AA292),ESCALAS!$A$17:$B$20,2,0),"?"))</f>
        <v/>
      </c>
      <c r="AB292" s="22" t="str">
        <f>IF(DATOS_FORMS!AB292="","",IFERROR(VLOOKUP(TRIM(DATOS_FORMS!AB292),ESCALAS!$A$17:$B$20,2,0),"?"))</f>
        <v/>
      </c>
      <c r="AC292" s="22" t="str">
        <f>IF(DATOS_FORMS!AC292="","",IFERROR(VLOOKUP(TRIM(DATOS_FORMS!AC292),ESCALAS!$A$25:$B$30,2,0),"?"))</f>
        <v/>
      </c>
      <c r="AD292" s="22" t="str">
        <f>IF(DATOS_FORMS!AD292="","",IFERROR(VLOOKUP(TRIM(DATOS_FORMS!AD292),ESCALAS!$A$25:$B$30,2,0),"?"))</f>
        <v/>
      </c>
      <c r="AE292" s="22" t="str">
        <f>IF(DATOS_FORMS!AE292="","",IFERROR(VLOOKUP(TRIM(DATOS_FORMS!AE292),ESCALAS!$A$25:$B$30,2,0),"?"))</f>
        <v/>
      </c>
      <c r="AF292" s="22" t="str">
        <f>IF(DATOS_FORMS!AF292="","",IFERROR(VLOOKUP(TRIM(DATOS_FORMS!AF292),ESCALAS!$A$25:$B$30,2,0),"?"))</f>
        <v/>
      </c>
      <c r="AG292" s="22" t="str">
        <f>IF(DATOS_FORMS!AG292="","",IFERROR(VLOOKUP(TRIM(DATOS_FORMS!AG292),ESCALAS!$A$25:$B$30,2,0),"?"))</f>
        <v/>
      </c>
      <c r="AH292" s="22" t="str">
        <f>IF(DATOS_FORMS!AH292="","",IFERROR(VLOOKUP(TRIM(DATOS_FORMS!AH292),ESCALAS!$A$25:$B$30,2,0),"?"))</f>
        <v/>
      </c>
      <c r="AI292" s="22" t="str">
        <f>IF(DATOS_FORMS!AI292="","",IFERROR(VLOOKUP(TRIM(DATOS_FORMS!AI292),ESCALAS!$A$25:$B$30,2,0),"?"))</f>
        <v/>
      </c>
      <c r="AJ292" s="22" t="str">
        <f>IF(DATOS_FORMS!AJ292="","",IFERROR(VLOOKUP(TRIM(DATOS_FORMS!AJ292),ESCALAS!$A$25:$B$30,2,0),"?"))</f>
        <v/>
      </c>
      <c r="AK292" s="22" t="str">
        <f>IF(DATOS_FORMS!AK292="","",IFERROR(VLOOKUP(TRIM(DATOS_FORMS!AK292),ESCALAS!$A$25:$B$30,2,0),"?"))</f>
        <v/>
      </c>
      <c r="AL292" s="22" t="str">
        <f>IF(DATOS_FORMS!AL292="","",IFERROR(VLOOKUP(TRIM(DATOS_FORMS!AL292),ESCALAS!$A$25:$B$30,2,0),"?"))</f>
        <v/>
      </c>
      <c r="AM292" s="22" t="str">
        <f>IF(DATOS_FORMS!AM292="","",IFERROR(VLOOKUP(TRIM(DATOS_FORMS!AM292),ESCALAS!$A$35:$B$41,2,0),"?"))</f>
        <v/>
      </c>
      <c r="AN292" s="22" t="str">
        <f>IF(DATOS_FORMS!AN292="","",IFERROR(VLOOKUP(TRIM(DATOS_FORMS!AN292),ESCALAS!$A$35:$B$41,2,0),"?"))</f>
        <v/>
      </c>
      <c r="AO292" s="22" t="str">
        <f>IF(DATOS_FORMS!AO292="","",IFERROR(VLOOKUP(TRIM(DATOS_FORMS!AO292),ESCALAS!$A$35:$B$41,2,0),"?"))</f>
        <v/>
      </c>
      <c r="AP292" s="22" t="str">
        <f>IF(DATOS_FORMS!AP292="","",IFERROR(VLOOKUP(TRIM(DATOS_FORMS!AP292),ESCALAS!$A$35:$B$41,2,0),"?"))</f>
        <v/>
      </c>
      <c r="AQ292" s="22" t="str">
        <f>IF(DATOS_FORMS!AQ292="","",IFERROR(VLOOKUP(TRIM(DATOS_FORMS!AQ292),ESCALAS!$A$35:$B$41,2,0),"?"))</f>
        <v/>
      </c>
      <c r="AR292" s="22" t="str">
        <f>IF(DATOS_FORMS!AR292="","",IFERROR(VLOOKUP(TRIM(DATOS_FORMS!AR292),ESCALAS!$A$35:$B$41,2,0),"?"))</f>
        <v/>
      </c>
      <c r="AS292" s="22" t="str">
        <f>IF(DATOS_FORMS!AS292="","",IFERROR(VLOOKUP(TRIM(DATOS_FORMS!AS292),ESCALAS!$A$35:$B$41,2,0),"?"))</f>
        <v/>
      </c>
      <c r="AT292" s="22" t="str">
        <f>IF(DATOS_FORMS!AT292="","",IFERROR(VLOOKUP(TRIM(DATOS_FORMS!AT292),ESCALAS!$A$35:$B$41,2,0),"?"))</f>
        <v/>
      </c>
      <c r="AU292" s="22" t="str">
        <f>IF(DATOS_FORMS!AU292="","",IFERROR(VLOOKUP(TRIM(DATOS_FORMS!AU292),ESCALAS!$A$35:$B$41,2,0),"?"))</f>
        <v/>
      </c>
      <c r="AV292" s="22" t="str">
        <f>IF(DATOS_FORMS!AV292="","",IFERROR(VLOOKUP(TRIM(DATOS_FORMS!AV292),ESCALAS!$A$46:$B$49,2,0),"?"))</f>
        <v/>
      </c>
      <c r="AW292" s="22" t="str">
        <f>IF(DATOS_FORMS!AW292="","",IFERROR(VLOOKUP(TRIM(DATOS_FORMS!AW292),ESCALAS!$A$46:$B$49,2,0),"?"))</f>
        <v/>
      </c>
      <c r="AX292" s="22" t="str">
        <f>IF(DATOS_FORMS!AX292="","",IFERROR(VLOOKUP(TRIM(DATOS_FORMS!AX292),ESCALAS!$A$46:$B$49,2,0),"?"))</f>
        <v/>
      </c>
      <c r="AY292" s="22" t="str">
        <f>IF(DATOS_FORMS!AY292="","",IFERROR(VLOOKUP(TRIM(DATOS_FORMS!AY292),ESCALAS!$A$46:$B$49,2,0),"?"))</f>
        <v/>
      </c>
      <c r="AZ292" s="22" t="str">
        <f>IF(DATOS_FORMS!AZ292="","",IFERROR(VLOOKUP(TRIM(DATOS_FORMS!AZ292),ESCALAS!$A$46:$B$49,2,0),"?"))</f>
        <v/>
      </c>
      <c r="BA292" s="22" t="str">
        <f>IF(DATOS_FORMS!BA292="","",IFERROR(VLOOKUP(TRIM(DATOS_FORMS!BA292),ESCALAS!$A$46:$B$49,2,0),"?"))</f>
        <v/>
      </c>
      <c r="BB292" s="22" t="str">
        <f>IF(DATOS_FORMS!BB292="","",IFERROR(VLOOKUP(TRIM(DATOS_FORMS!BB292),ESCALAS!$A$46:$B$49,2,0),"?"))</f>
        <v/>
      </c>
      <c r="BC292" s="22" t="str">
        <f>IF(DATOS_FORMS!BC292="","",IFERROR(VLOOKUP(TRIM(DATOS_FORMS!BC292),ESCALAS!$A$46:$B$49,2,0),"?"))</f>
        <v/>
      </c>
      <c r="BD292" s="22" t="str">
        <f>IF(DATOS_FORMS!BD292="","",IFERROR(VLOOKUP(TRIM(DATOS_FORMS!BD292),ESCALAS!$A$46:$B$49,2,0),"?"))</f>
        <v/>
      </c>
      <c r="BE292" s="22" t="str">
        <f>IF(DATOS_FORMS!BE292="","",IFERROR(VLOOKUP(TRIM(DATOS_FORMS!BE292),ESCALAS!$A$46:$B$49,2,0),"?"))</f>
        <v/>
      </c>
      <c r="BF292" s="22" t="str">
        <f>IF(DATOS_FORMS!BF292="","",IFERROR(VLOOKUP(TRIM(DATOS_FORMS!BF292),ESCALAS!$A$46:$B$49,2,0),"?"))</f>
        <v/>
      </c>
      <c r="BG292" s="22" t="str">
        <f>IF(DATOS_FORMS!BG292="","",IFERROR(VLOOKUP(TRIM(DATOS_FORMS!BG292),ESCALAS!$A$46:$B$49,2,0),"?"))</f>
        <v/>
      </c>
      <c r="BH292" s="22" t="str">
        <f>IF(DATOS_FORMS!BH292="","",IFERROR(VLOOKUP(TRIM(DATOS_FORMS!BH292),ESCALAS!$A$46:$B$49,2,0),"?"))</f>
        <v/>
      </c>
      <c r="BI292" s="22" t="str">
        <f>IF(DATOS_FORMS!BI292="","",IFERROR(VLOOKUP(TRIM(DATOS_FORMS!BI292),ESCALAS!$A$46:$B$49,2,0),"?"))</f>
        <v/>
      </c>
      <c r="BJ292" s="22" t="str">
        <f>IF(DATOS_FORMS!BJ292="","",IFERROR(VLOOKUP(TRIM(DATOS_FORMS!BJ292),ESCALAS!$A$46:$B$49,2,0),"?"))</f>
        <v/>
      </c>
    </row>
    <row r="293" spans="1:62" x14ac:dyDescent="0.25">
      <c r="A293" s="22" t="str">
        <f>IF(DATOS_FORMS!B293="","",ROW()-1)</f>
        <v/>
      </c>
      <c r="B293" s="22" t="str">
        <f>IF(DATOS_FORMS!B293="","",IFERROR(VALUE(TRIM(DATOS_FORMS!B293)),IFERROR(VALUE(LEFT(TRIM(DATOS_FORMS!B293),FIND(" ",TRIM(DATOS_FORMS!B293)&amp;" ")-1)),"?")))</f>
        <v/>
      </c>
      <c r="C293" s="22" t="str">
        <f>IF(DATOS_FORMS!C293="","",IFERROR(VLOOKUP(TRIM(DATOS_FORMS!C293),ESCALAS!$A$54:$B$55,2,0),"?"))</f>
        <v/>
      </c>
      <c r="D293" s="22" t="str">
        <f>IF(DATOS_FORMS!D293="","",IFERROR(VLOOKUP(TRIM(DATOS_FORMS!D293),ESCALAS!$A$67:$B$68,2,0),"?"))</f>
        <v/>
      </c>
      <c r="E293" s="23" t="str">
        <f>IF(DATOS_FORMS!E293="","",DATOS_FORMS!E293)</f>
        <v/>
      </c>
      <c r="F293" s="23" t="str">
        <f>IF(DATOS_FORMS!F293="","",DATOS_FORMS!F293)</f>
        <v/>
      </c>
      <c r="G293" s="22" t="str">
        <f>IF(DATOS_FORMS!G293="","",IFERROR(VLOOKUP(TRIM(DATOS_FORMS!G293),ESCALAS!$A$60:$B$62,2,0),"?"))</f>
        <v/>
      </c>
      <c r="H293" s="23" t="str">
        <f>IF(DATOS_FORMS!H293="","",DATOS_FORMS!H293)</f>
        <v/>
      </c>
      <c r="I293" s="22" t="str">
        <f>IF(DATOS_FORMS!I293="","",IFERROR(VLOOKUP(TRIM(DATOS_FORMS!I293),ESCALAS!$A$60:$B$62,2,0),"?"))</f>
        <v/>
      </c>
      <c r="J293" s="22" t="str">
        <f>IF(DATOS_FORMS!J293="","",IFERROR(VLOOKUP(TRIM(DATOS_FORMS!J293),ESCALAS!$A$73:$B$86,2,0),7))</f>
        <v/>
      </c>
      <c r="K293" s="22" t="str">
        <f>IF(DATOS_FORMS!K293="","",IFERROR(VLOOKUP(TRIM(DATOS_FORMS!K293),ESCALAS!$A$6:$B$12,2,0),"?"))</f>
        <v/>
      </c>
      <c r="L293" s="22" t="str">
        <f>IF(DATOS_FORMS!L293="","",IFERROR(VLOOKUP(TRIM(DATOS_FORMS!L293),ESCALAS!$A$6:$B$12,2,0),"?"))</f>
        <v/>
      </c>
      <c r="M293" s="22" t="str">
        <f>IF(DATOS_FORMS!M293="","",IFERROR(VLOOKUP(TRIM(DATOS_FORMS!M293),ESCALAS!$A$6:$B$12,2,0),"?"))</f>
        <v/>
      </c>
      <c r="N293" s="22" t="str">
        <f>IF(DATOS_FORMS!N293="","",IFERROR(VLOOKUP(TRIM(DATOS_FORMS!N293),ESCALAS!$A$6:$B$12,2,0),"?"))</f>
        <v/>
      </c>
      <c r="O293" s="22" t="str">
        <f>IF(DATOS_FORMS!O293="","",IFERROR(VLOOKUP(TRIM(DATOS_FORMS!O293),ESCALAS!$A$6:$B$12,2,0),"?"))</f>
        <v/>
      </c>
      <c r="P293" s="22" t="str">
        <f>IF(DATOS_FORMS!P293="","",IFERROR(VLOOKUP(TRIM(DATOS_FORMS!P293),ESCALAS!$A$6:$B$12,2,0),"?"))</f>
        <v/>
      </c>
      <c r="Q293" s="22" t="str">
        <f>IF(DATOS_FORMS!Q293="","",IFERROR(VLOOKUP(TRIM(DATOS_FORMS!Q293),ESCALAS!$A$6:$B$12,2,0),"?"))</f>
        <v/>
      </c>
      <c r="R293" s="22" t="str">
        <f>IF(DATOS_FORMS!R293="","",IFERROR(VLOOKUP(TRIM(DATOS_FORMS!R293),ESCALAS!$A$6:$B$12,2,0),"?"))</f>
        <v/>
      </c>
      <c r="S293" s="22" t="str">
        <f>IF(DATOS_FORMS!S293="","",IFERROR(VLOOKUP(TRIM(DATOS_FORMS!S293),ESCALAS!$A$6:$B$12,2,0),"?"))</f>
        <v/>
      </c>
      <c r="T293" s="22" t="str">
        <f>IF(DATOS_FORMS!T293="","",IFERROR(VLOOKUP(TRIM(DATOS_FORMS!T293),ESCALAS!$A$6:$B$12,2,0),"?"))</f>
        <v/>
      </c>
      <c r="U293" s="22" t="str">
        <f>IF(DATOS_FORMS!U293="","",IFERROR(VLOOKUP(TRIM(DATOS_FORMS!U293),ESCALAS!$A$17:$B$20,2,0),"?"))</f>
        <v/>
      </c>
      <c r="V293" s="22" t="str">
        <f>IF(DATOS_FORMS!V293="","",IFERROR(VLOOKUP(TRIM(DATOS_FORMS!V293),ESCALAS!$A$17:$B$20,2,0),"?"))</f>
        <v/>
      </c>
      <c r="W293" s="22" t="str">
        <f>IF(DATOS_FORMS!W293="","",IFERROR(VLOOKUP(TRIM(DATOS_FORMS!W293),ESCALAS!$A$17:$B$20,2,0),"?"))</f>
        <v/>
      </c>
      <c r="X293" s="22" t="str">
        <f>IF(DATOS_FORMS!X293="","",IFERROR(VLOOKUP(TRIM(DATOS_FORMS!X293),ESCALAS!$A$17:$B$20,2,0),"?"))</f>
        <v/>
      </c>
      <c r="Y293" s="22" t="str">
        <f>IF(DATOS_FORMS!Y293="","",IFERROR(VLOOKUP(TRIM(DATOS_FORMS!Y293),ESCALAS!$A$17:$B$20,2,0),"?"))</f>
        <v/>
      </c>
      <c r="Z293" s="22" t="str">
        <f>IF(DATOS_FORMS!Z293="","",IFERROR(VLOOKUP(TRIM(DATOS_FORMS!Z293),ESCALAS!$A$17:$B$20,2,0),"?"))</f>
        <v/>
      </c>
      <c r="AA293" s="22" t="str">
        <f>IF(DATOS_FORMS!AA293="","",IFERROR(VLOOKUP(TRIM(DATOS_FORMS!AA293),ESCALAS!$A$17:$B$20,2,0),"?"))</f>
        <v/>
      </c>
      <c r="AB293" s="22" t="str">
        <f>IF(DATOS_FORMS!AB293="","",IFERROR(VLOOKUP(TRIM(DATOS_FORMS!AB293),ESCALAS!$A$17:$B$20,2,0),"?"))</f>
        <v/>
      </c>
      <c r="AC293" s="22" t="str">
        <f>IF(DATOS_FORMS!AC293="","",IFERROR(VLOOKUP(TRIM(DATOS_FORMS!AC293),ESCALAS!$A$25:$B$30,2,0),"?"))</f>
        <v/>
      </c>
      <c r="AD293" s="22" t="str">
        <f>IF(DATOS_FORMS!AD293="","",IFERROR(VLOOKUP(TRIM(DATOS_FORMS!AD293),ESCALAS!$A$25:$B$30,2,0),"?"))</f>
        <v/>
      </c>
      <c r="AE293" s="22" t="str">
        <f>IF(DATOS_FORMS!AE293="","",IFERROR(VLOOKUP(TRIM(DATOS_FORMS!AE293),ESCALAS!$A$25:$B$30,2,0),"?"))</f>
        <v/>
      </c>
      <c r="AF293" s="22" t="str">
        <f>IF(DATOS_FORMS!AF293="","",IFERROR(VLOOKUP(TRIM(DATOS_FORMS!AF293),ESCALAS!$A$25:$B$30,2,0),"?"))</f>
        <v/>
      </c>
      <c r="AG293" s="22" t="str">
        <f>IF(DATOS_FORMS!AG293="","",IFERROR(VLOOKUP(TRIM(DATOS_FORMS!AG293),ESCALAS!$A$25:$B$30,2,0),"?"))</f>
        <v/>
      </c>
      <c r="AH293" s="22" t="str">
        <f>IF(DATOS_FORMS!AH293="","",IFERROR(VLOOKUP(TRIM(DATOS_FORMS!AH293),ESCALAS!$A$25:$B$30,2,0),"?"))</f>
        <v/>
      </c>
      <c r="AI293" s="22" t="str">
        <f>IF(DATOS_FORMS!AI293="","",IFERROR(VLOOKUP(TRIM(DATOS_FORMS!AI293),ESCALAS!$A$25:$B$30,2,0),"?"))</f>
        <v/>
      </c>
      <c r="AJ293" s="22" t="str">
        <f>IF(DATOS_FORMS!AJ293="","",IFERROR(VLOOKUP(TRIM(DATOS_FORMS!AJ293),ESCALAS!$A$25:$B$30,2,0),"?"))</f>
        <v/>
      </c>
      <c r="AK293" s="22" t="str">
        <f>IF(DATOS_FORMS!AK293="","",IFERROR(VLOOKUP(TRIM(DATOS_FORMS!AK293),ESCALAS!$A$25:$B$30,2,0),"?"))</f>
        <v/>
      </c>
      <c r="AL293" s="22" t="str">
        <f>IF(DATOS_FORMS!AL293="","",IFERROR(VLOOKUP(TRIM(DATOS_FORMS!AL293),ESCALAS!$A$25:$B$30,2,0),"?"))</f>
        <v/>
      </c>
      <c r="AM293" s="22" t="str">
        <f>IF(DATOS_FORMS!AM293="","",IFERROR(VLOOKUP(TRIM(DATOS_FORMS!AM293),ESCALAS!$A$35:$B$41,2,0),"?"))</f>
        <v/>
      </c>
      <c r="AN293" s="22" t="str">
        <f>IF(DATOS_FORMS!AN293="","",IFERROR(VLOOKUP(TRIM(DATOS_FORMS!AN293),ESCALAS!$A$35:$B$41,2,0),"?"))</f>
        <v/>
      </c>
      <c r="AO293" s="22" t="str">
        <f>IF(DATOS_FORMS!AO293="","",IFERROR(VLOOKUP(TRIM(DATOS_FORMS!AO293),ESCALAS!$A$35:$B$41,2,0),"?"))</f>
        <v/>
      </c>
      <c r="AP293" s="22" t="str">
        <f>IF(DATOS_FORMS!AP293="","",IFERROR(VLOOKUP(TRIM(DATOS_FORMS!AP293),ESCALAS!$A$35:$B$41,2,0),"?"))</f>
        <v/>
      </c>
      <c r="AQ293" s="22" t="str">
        <f>IF(DATOS_FORMS!AQ293="","",IFERROR(VLOOKUP(TRIM(DATOS_FORMS!AQ293),ESCALAS!$A$35:$B$41,2,0),"?"))</f>
        <v/>
      </c>
      <c r="AR293" s="22" t="str">
        <f>IF(DATOS_FORMS!AR293="","",IFERROR(VLOOKUP(TRIM(DATOS_FORMS!AR293),ESCALAS!$A$35:$B$41,2,0),"?"))</f>
        <v/>
      </c>
      <c r="AS293" s="22" t="str">
        <f>IF(DATOS_FORMS!AS293="","",IFERROR(VLOOKUP(TRIM(DATOS_FORMS!AS293),ESCALAS!$A$35:$B$41,2,0),"?"))</f>
        <v/>
      </c>
      <c r="AT293" s="22" t="str">
        <f>IF(DATOS_FORMS!AT293="","",IFERROR(VLOOKUP(TRIM(DATOS_FORMS!AT293),ESCALAS!$A$35:$B$41,2,0),"?"))</f>
        <v/>
      </c>
      <c r="AU293" s="22" t="str">
        <f>IF(DATOS_FORMS!AU293="","",IFERROR(VLOOKUP(TRIM(DATOS_FORMS!AU293),ESCALAS!$A$35:$B$41,2,0),"?"))</f>
        <v/>
      </c>
      <c r="AV293" s="22" t="str">
        <f>IF(DATOS_FORMS!AV293="","",IFERROR(VLOOKUP(TRIM(DATOS_FORMS!AV293),ESCALAS!$A$46:$B$49,2,0),"?"))</f>
        <v/>
      </c>
      <c r="AW293" s="22" t="str">
        <f>IF(DATOS_FORMS!AW293="","",IFERROR(VLOOKUP(TRIM(DATOS_FORMS!AW293),ESCALAS!$A$46:$B$49,2,0),"?"))</f>
        <v/>
      </c>
      <c r="AX293" s="22" t="str">
        <f>IF(DATOS_FORMS!AX293="","",IFERROR(VLOOKUP(TRIM(DATOS_FORMS!AX293),ESCALAS!$A$46:$B$49,2,0),"?"))</f>
        <v/>
      </c>
      <c r="AY293" s="22" t="str">
        <f>IF(DATOS_FORMS!AY293="","",IFERROR(VLOOKUP(TRIM(DATOS_FORMS!AY293),ESCALAS!$A$46:$B$49,2,0),"?"))</f>
        <v/>
      </c>
      <c r="AZ293" s="22" t="str">
        <f>IF(DATOS_FORMS!AZ293="","",IFERROR(VLOOKUP(TRIM(DATOS_FORMS!AZ293),ESCALAS!$A$46:$B$49,2,0),"?"))</f>
        <v/>
      </c>
      <c r="BA293" s="22" t="str">
        <f>IF(DATOS_FORMS!BA293="","",IFERROR(VLOOKUP(TRIM(DATOS_FORMS!BA293),ESCALAS!$A$46:$B$49,2,0),"?"))</f>
        <v/>
      </c>
      <c r="BB293" s="22" t="str">
        <f>IF(DATOS_FORMS!BB293="","",IFERROR(VLOOKUP(TRIM(DATOS_FORMS!BB293),ESCALAS!$A$46:$B$49,2,0),"?"))</f>
        <v/>
      </c>
      <c r="BC293" s="22" t="str">
        <f>IF(DATOS_FORMS!BC293="","",IFERROR(VLOOKUP(TRIM(DATOS_FORMS!BC293),ESCALAS!$A$46:$B$49,2,0),"?"))</f>
        <v/>
      </c>
      <c r="BD293" s="22" t="str">
        <f>IF(DATOS_FORMS!BD293="","",IFERROR(VLOOKUP(TRIM(DATOS_FORMS!BD293),ESCALAS!$A$46:$B$49,2,0),"?"))</f>
        <v/>
      </c>
      <c r="BE293" s="22" t="str">
        <f>IF(DATOS_FORMS!BE293="","",IFERROR(VLOOKUP(TRIM(DATOS_FORMS!BE293),ESCALAS!$A$46:$B$49,2,0),"?"))</f>
        <v/>
      </c>
      <c r="BF293" s="22" t="str">
        <f>IF(DATOS_FORMS!BF293="","",IFERROR(VLOOKUP(TRIM(DATOS_FORMS!BF293),ESCALAS!$A$46:$B$49,2,0),"?"))</f>
        <v/>
      </c>
      <c r="BG293" s="22" t="str">
        <f>IF(DATOS_FORMS!BG293="","",IFERROR(VLOOKUP(TRIM(DATOS_FORMS!BG293),ESCALAS!$A$46:$B$49,2,0),"?"))</f>
        <v/>
      </c>
      <c r="BH293" s="22" t="str">
        <f>IF(DATOS_FORMS!BH293="","",IFERROR(VLOOKUP(TRIM(DATOS_FORMS!BH293),ESCALAS!$A$46:$B$49,2,0),"?"))</f>
        <v/>
      </c>
      <c r="BI293" s="22" t="str">
        <f>IF(DATOS_FORMS!BI293="","",IFERROR(VLOOKUP(TRIM(DATOS_FORMS!BI293),ESCALAS!$A$46:$B$49,2,0),"?"))</f>
        <v/>
      </c>
      <c r="BJ293" s="22" t="str">
        <f>IF(DATOS_FORMS!BJ293="","",IFERROR(VLOOKUP(TRIM(DATOS_FORMS!BJ293),ESCALAS!$A$46:$B$49,2,0),"?"))</f>
        <v/>
      </c>
    </row>
    <row r="294" spans="1:62" x14ac:dyDescent="0.25">
      <c r="A294" s="22" t="str">
        <f>IF(DATOS_FORMS!B294="","",ROW()-1)</f>
        <v/>
      </c>
      <c r="B294" s="22" t="str">
        <f>IF(DATOS_FORMS!B294="","",IFERROR(VALUE(TRIM(DATOS_FORMS!B294)),IFERROR(VALUE(LEFT(TRIM(DATOS_FORMS!B294),FIND(" ",TRIM(DATOS_FORMS!B294)&amp;" ")-1)),"?")))</f>
        <v/>
      </c>
      <c r="C294" s="22" t="str">
        <f>IF(DATOS_FORMS!C294="","",IFERROR(VLOOKUP(TRIM(DATOS_FORMS!C294),ESCALAS!$A$54:$B$55,2,0),"?"))</f>
        <v/>
      </c>
      <c r="D294" s="22" t="str">
        <f>IF(DATOS_FORMS!D294="","",IFERROR(VLOOKUP(TRIM(DATOS_FORMS!D294),ESCALAS!$A$67:$B$68,2,0),"?"))</f>
        <v/>
      </c>
      <c r="E294" s="23" t="str">
        <f>IF(DATOS_FORMS!E294="","",DATOS_FORMS!E294)</f>
        <v/>
      </c>
      <c r="F294" s="23" t="str">
        <f>IF(DATOS_FORMS!F294="","",DATOS_FORMS!F294)</f>
        <v/>
      </c>
      <c r="G294" s="22" t="str">
        <f>IF(DATOS_FORMS!G294="","",IFERROR(VLOOKUP(TRIM(DATOS_FORMS!G294),ESCALAS!$A$60:$B$62,2,0),"?"))</f>
        <v/>
      </c>
      <c r="H294" s="23" t="str">
        <f>IF(DATOS_FORMS!H294="","",DATOS_FORMS!H294)</f>
        <v/>
      </c>
      <c r="I294" s="22" t="str">
        <f>IF(DATOS_FORMS!I294="","",IFERROR(VLOOKUP(TRIM(DATOS_FORMS!I294),ESCALAS!$A$60:$B$62,2,0),"?"))</f>
        <v/>
      </c>
      <c r="J294" s="22" t="str">
        <f>IF(DATOS_FORMS!J294="","",IFERROR(VLOOKUP(TRIM(DATOS_FORMS!J294),ESCALAS!$A$73:$B$86,2,0),7))</f>
        <v/>
      </c>
      <c r="K294" s="22" t="str">
        <f>IF(DATOS_FORMS!K294="","",IFERROR(VLOOKUP(TRIM(DATOS_FORMS!K294),ESCALAS!$A$6:$B$12,2,0),"?"))</f>
        <v/>
      </c>
      <c r="L294" s="22" t="str">
        <f>IF(DATOS_FORMS!L294="","",IFERROR(VLOOKUP(TRIM(DATOS_FORMS!L294),ESCALAS!$A$6:$B$12,2,0),"?"))</f>
        <v/>
      </c>
      <c r="M294" s="22" t="str">
        <f>IF(DATOS_FORMS!M294="","",IFERROR(VLOOKUP(TRIM(DATOS_FORMS!M294),ESCALAS!$A$6:$B$12,2,0),"?"))</f>
        <v/>
      </c>
      <c r="N294" s="22" t="str">
        <f>IF(DATOS_FORMS!N294="","",IFERROR(VLOOKUP(TRIM(DATOS_FORMS!N294),ESCALAS!$A$6:$B$12,2,0),"?"))</f>
        <v/>
      </c>
      <c r="O294" s="22" t="str">
        <f>IF(DATOS_FORMS!O294="","",IFERROR(VLOOKUP(TRIM(DATOS_FORMS!O294),ESCALAS!$A$6:$B$12,2,0),"?"))</f>
        <v/>
      </c>
      <c r="P294" s="22" t="str">
        <f>IF(DATOS_FORMS!P294="","",IFERROR(VLOOKUP(TRIM(DATOS_FORMS!P294),ESCALAS!$A$6:$B$12,2,0),"?"))</f>
        <v/>
      </c>
      <c r="Q294" s="22" t="str">
        <f>IF(DATOS_FORMS!Q294="","",IFERROR(VLOOKUP(TRIM(DATOS_FORMS!Q294),ESCALAS!$A$6:$B$12,2,0),"?"))</f>
        <v/>
      </c>
      <c r="R294" s="22" t="str">
        <f>IF(DATOS_FORMS!R294="","",IFERROR(VLOOKUP(TRIM(DATOS_FORMS!R294),ESCALAS!$A$6:$B$12,2,0),"?"))</f>
        <v/>
      </c>
      <c r="S294" s="22" t="str">
        <f>IF(DATOS_FORMS!S294="","",IFERROR(VLOOKUP(TRIM(DATOS_FORMS!S294),ESCALAS!$A$6:$B$12,2,0),"?"))</f>
        <v/>
      </c>
      <c r="T294" s="22" t="str">
        <f>IF(DATOS_FORMS!T294="","",IFERROR(VLOOKUP(TRIM(DATOS_FORMS!T294),ESCALAS!$A$6:$B$12,2,0),"?"))</f>
        <v/>
      </c>
      <c r="U294" s="22" t="str">
        <f>IF(DATOS_FORMS!U294="","",IFERROR(VLOOKUP(TRIM(DATOS_FORMS!U294),ESCALAS!$A$17:$B$20,2,0),"?"))</f>
        <v/>
      </c>
      <c r="V294" s="22" t="str">
        <f>IF(DATOS_FORMS!V294="","",IFERROR(VLOOKUP(TRIM(DATOS_FORMS!V294),ESCALAS!$A$17:$B$20,2,0),"?"))</f>
        <v/>
      </c>
      <c r="W294" s="22" t="str">
        <f>IF(DATOS_FORMS!W294="","",IFERROR(VLOOKUP(TRIM(DATOS_FORMS!W294),ESCALAS!$A$17:$B$20,2,0),"?"))</f>
        <v/>
      </c>
      <c r="X294" s="22" t="str">
        <f>IF(DATOS_FORMS!X294="","",IFERROR(VLOOKUP(TRIM(DATOS_FORMS!X294),ESCALAS!$A$17:$B$20,2,0),"?"))</f>
        <v/>
      </c>
      <c r="Y294" s="22" t="str">
        <f>IF(DATOS_FORMS!Y294="","",IFERROR(VLOOKUP(TRIM(DATOS_FORMS!Y294),ESCALAS!$A$17:$B$20,2,0),"?"))</f>
        <v/>
      </c>
      <c r="Z294" s="22" t="str">
        <f>IF(DATOS_FORMS!Z294="","",IFERROR(VLOOKUP(TRIM(DATOS_FORMS!Z294),ESCALAS!$A$17:$B$20,2,0),"?"))</f>
        <v/>
      </c>
      <c r="AA294" s="22" t="str">
        <f>IF(DATOS_FORMS!AA294="","",IFERROR(VLOOKUP(TRIM(DATOS_FORMS!AA294),ESCALAS!$A$17:$B$20,2,0),"?"))</f>
        <v/>
      </c>
      <c r="AB294" s="22" t="str">
        <f>IF(DATOS_FORMS!AB294="","",IFERROR(VLOOKUP(TRIM(DATOS_FORMS!AB294),ESCALAS!$A$17:$B$20,2,0),"?"))</f>
        <v/>
      </c>
      <c r="AC294" s="22" t="str">
        <f>IF(DATOS_FORMS!AC294="","",IFERROR(VLOOKUP(TRIM(DATOS_FORMS!AC294),ESCALAS!$A$25:$B$30,2,0),"?"))</f>
        <v/>
      </c>
      <c r="AD294" s="22" t="str">
        <f>IF(DATOS_FORMS!AD294="","",IFERROR(VLOOKUP(TRIM(DATOS_FORMS!AD294),ESCALAS!$A$25:$B$30,2,0),"?"))</f>
        <v/>
      </c>
      <c r="AE294" s="22" t="str">
        <f>IF(DATOS_FORMS!AE294="","",IFERROR(VLOOKUP(TRIM(DATOS_FORMS!AE294),ESCALAS!$A$25:$B$30,2,0),"?"))</f>
        <v/>
      </c>
      <c r="AF294" s="22" t="str">
        <f>IF(DATOS_FORMS!AF294="","",IFERROR(VLOOKUP(TRIM(DATOS_FORMS!AF294),ESCALAS!$A$25:$B$30,2,0),"?"))</f>
        <v/>
      </c>
      <c r="AG294" s="22" t="str">
        <f>IF(DATOS_FORMS!AG294="","",IFERROR(VLOOKUP(TRIM(DATOS_FORMS!AG294),ESCALAS!$A$25:$B$30,2,0),"?"))</f>
        <v/>
      </c>
      <c r="AH294" s="22" t="str">
        <f>IF(DATOS_FORMS!AH294="","",IFERROR(VLOOKUP(TRIM(DATOS_FORMS!AH294),ESCALAS!$A$25:$B$30,2,0),"?"))</f>
        <v/>
      </c>
      <c r="AI294" s="22" t="str">
        <f>IF(DATOS_FORMS!AI294="","",IFERROR(VLOOKUP(TRIM(DATOS_FORMS!AI294),ESCALAS!$A$25:$B$30,2,0),"?"))</f>
        <v/>
      </c>
      <c r="AJ294" s="22" t="str">
        <f>IF(DATOS_FORMS!AJ294="","",IFERROR(VLOOKUP(TRIM(DATOS_FORMS!AJ294),ESCALAS!$A$25:$B$30,2,0),"?"))</f>
        <v/>
      </c>
      <c r="AK294" s="22" t="str">
        <f>IF(DATOS_FORMS!AK294="","",IFERROR(VLOOKUP(TRIM(DATOS_FORMS!AK294),ESCALAS!$A$25:$B$30,2,0),"?"))</f>
        <v/>
      </c>
      <c r="AL294" s="22" t="str">
        <f>IF(DATOS_FORMS!AL294="","",IFERROR(VLOOKUP(TRIM(DATOS_FORMS!AL294),ESCALAS!$A$25:$B$30,2,0),"?"))</f>
        <v/>
      </c>
      <c r="AM294" s="22" t="str">
        <f>IF(DATOS_FORMS!AM294="","",IFERROR(VLOOKUP(TRIM(DATOS_FORMS!AM294),ESCALAS!$A$35:$B$41,2,0),"?"))</f>
        <v/>
      </c>
      <c r="AN294" s="22" t="str">
        <f>IF(DATOS_FORMS!AN294="","",IFERROR(VLOOKUP(TRIM(DATOS_FORMS!AN294),ESCALAS!$A$35:$B$41,2,0),"?"))</f>
        <v/>
      </c>
      <c r="AO294" s="22" t="str">
        <f>IF(DATOS_FORMS!AO294="","",IFERROR(VLOOKUP(TRIM(DATOS_FORMS!AO294),ESCALAS!$A$35:$B$41,2,0),"?"))</f>
        <v/>
      </c>
      <c r="AP294" s="22" t="str">
        <f>IF(DATOS_FORMS!AP294="","",IFERROR(VLOOKUP(TRIM(DATOS_FORMS!AP294),ESCALAS!$A$35:$B$41,2,0),"?"))</f>
        <v/>
      </c>
      <c r="AQ294" s="22" t="str">
        <f>IF(DATOS_FORMS!AQ294="","",IFERROR(VLOOKUP(TRIM(DATOS_FORMS!AQ294),ESCALAS!$A$35:$B$41,2,0),"?"))</f>
        <v/>
      </c>
      <c r="AR294" s="22" t="str">
        <f>IF(DATOS_FORMS!AR294="","",IFERROR(VLOOKUP(TRIM(DATOS_FORMS!AR294),ESCALAS!$A$35:$B$41,2,0),"?"))</f>
        <v/>
      </c>
      <c r="AS294" s="22" t="str">
        <f>IF(DATOS_FORMS!AS294="","",IFERROR(VLOOKUP(TRIM(DATOS_FORMS!AS294),ESCALAS!$A$35:$B$41,2,0),"?"))</f>
        <v/>
      </c>
      <c r="AT294" s="22" t="str">
        <f>IF(DATOS_FORMS!AT294="","",IFERROR(VLOOKUP(TRIM(DATOS_FORMS!AT294),ESCALAS!$A$35:$B$41,2,0),"?"))</f>
        <v/>
      </c>
      <c r="AU294" s="22" t="str">
        <f>IF(DATOS_FORMS!AU294="","",IFERROR(VLOOKUP(TRIM(DATOS_FORMS!AU294),ESCALAS!$A$35:$B$41,2,0),"?"))</f>
        <v/>
      </c>
      <c r="AV294" s="22" t="str">
        <f>IF(DATOS_FORMS!AV294="","",IFERROR(VLOOKUP(TRIM(DATOS_FORMS!AV294),ESCALAS!$A$46:$B$49,2,0),"?"))</f>
        <v/>
      </c>
      <c r="AW294" s="22" t="str">
        <f>IF(DATOS_FORMS!AW294="","",IFERROR(VLOOKUP(TRIM(DATOS_FORMS!AW294),ESCALAS!$A$46:$B$49,2,0),"?"))</f>
        <v/>
      </c>
      <c r="AX294" s="22" t="str">
        <f>IF(DATOS_FORMS!AX294="","",IFERROR(VLOOKUP(TRIM(DATOS_FORMS!AX294),ESCALAS!$A$46:$B$49,2,0),"?"))</f>
        <v/>
      </c>
      <c r="AY294" s="22" t="str">
        <f>IF(DATOS_FORMS!AY294="","",IFERROR(VLOOKUP(TRIM(DATOS_FORMS!AY294),ESCALAS!$A$46:$B$49,2,0),"?"))</f>
        <v/>
      </c>
      <c r="AZ294" s="22" t="str">
        <f>IF(DATOS_FORMS!AZ294="","",IFERROR(VLOOKUP(TRIM(DATOS_FORMS!AZ294),ESCALAS!$A$46:$B$49,2,0),"?"))</f>
        <v/>
      </c>
      <c r="BA294" s="22" t="str">
        <f>IF(DATOS_FORMS!BA294="","",IFERROR(VLOOKUP(TRIM(DATOS_FORMS!BA294),ESCALAS!$A$46:$B$49,2,0),"?"))</f>
        <v/>
      </c>
      <c r="BB294" s="22" t="str">
        <f>IF(DATOS_FORMS!BB294="","",IFERROR(VLOOKUP(TRIM(DATOS_FORMS!BB294),ESCALAS!$A$46:$B$49,2,0),"?"))</f>
        <v/>
      </c>
      <c r="BC294" s="22" t="str">
        <f>IF(DATOS_FORMS!BC294="","",IFERROR(VLOOKUP(TRIM(DATOS_FORMS!BC294),ESCALAS!$A$46:$B$49,2,0),"?"))</f>
        <v/>
      </c>
      <c r="BD294" s="22" t="str">
        <f>IF(DATOS_FORMS!BD294="","",IFERROR(VLOOKUP(TRIM(DATOS_FORMS!BD294),ESCALAS!$A$46:$B$49,2,0),"?"))</f>
        <v/>
      </c>
      <c r="BE294" s="22" t="str">
        <f>IF(DATOS_FORMS!BE294="","",IFERROR(VLOOKUP(TRIM(DATOS_FORMS!BE294),ESCALAS!$A$46:$B$49,2,0),"?"))</f>
        <v/>
      </c>
      <c r="BF294" s="22" t="str">
        <f>IF(DATOS_FORMS!BF294="","",IFERROR(VLOOKUP(TRIM(DATOS_FORMS!BF294),ESCALAS!$A$46:$B$49,2,0),"?"))</f>
        <v/>
      </c>
      <c r="BG294" s="22" t="str">
        <f>IF(DATOS_FORMS!BG294="","",IFERROR(VLOOKUP(TRIM(DATOS_FORMS!BG294),ESCALAS!$A$46:$B$49,2,0),"?"))</f>
        <v/>
      </c>
      <c r="BH294" s="22" t="str">
        <f>IF(DATOS_FORMS!BH294="","",IFERROR(VLOOKUP(TRIM(DATOS_FORMS!BH294),ESCALAS!$A$46:$B$49,2,0),"?"))</f>
        <v/>
      </c>
      <c r="BI294" s="22" t="str">
        <f>IF(DATOS_FORMS!BI294="","",IFERROR(VLOOKUP(TRIM(DATOS_FORMS!BI294),ESCALAS!$A$46:$B$49,2,0),"?"))</f>
        <v/>
      </c>
      <c r="BJ294" s="22" t="str">
        <f>IF(DATOS_FORMS!BJ294="","",IFERROR(VLOOKUP(TRIM(DATOS_FORMS!BJ294),ESCALAS!$A$46:$B$49,2,0),"?"))</f>
        <v/>
      </c>
    </row>
    <row r="295" spans="1:62" x14ac:dyDescent="0.25">
      <c r="A295" s="22" t="str">
        <f>IF(DATOS_FORMS!B295="","",ROW()-1)</f>
        <v/>
      </c>
      <c r="B295" s="22" t="str">
        <f>IF(DATOS_FORMS!B295="","",IFERROR(VALUE(TRIM(DATOS_FORMS!B295)),IFERROR(VALUE(LEFT(TRIM(DATOS_FORMS!B295),FIND(" ",TRIM(DATOS_FORMS!B295)&amp;" ")-1)),"?")))</f>
        <v/>
      </c>
      <c r="C295" s="22" t="str">
        <f>IF(DATOS_FORMS!C295="","",IFERROR(VLOOKUP(TRIM(DATOS_FORMS!C295),ESCALAS!$A$54:$B$55,2,0),"?"))</f>
        <v/>
      </c>
      <c r="D295" s="22" t="str">
        <f>IF(DATOS_FORMS!D295="","",IFERROR(VLOOKUP(TRIM(DATOS_FORMS!D295),ESCALAS!$A$67:$B$68,2,0),"?"))</f>
        <v/>
      </c>
      <c r="E295" s="23" t="str">
        <f>IF(DATOS_FORMS!E295="","",DATOS_FORMS!E295)</f>
        <v/>
      </c>
      <c r="F295" s="23" t="str">
        <f>IF(DATOS_FORMS!F295="","",DATOS_FORMS!F295)</f>
        <v/>
      </c>
      <c r="G295" s="22" t="str">
        <f>IF(DATOS_FORMS!G295="","",IFERROR(VLOOKUP(TRIM(DATOS_FORMS!G295),ESCALAS!$A$60:$B$62,2,0),"?"))</f>
        <v/>
      </c>
      <c r="H295" s="23" t="str">
        <f>IF(DATOS_FORMS!H295="","",DATOS_FORMS!H295)</f>
        <v/>
      </c>
      <c r="I295" s="22" t="str">
        <f>IF(DATOS_FORMS!I295="","",IFERROR(VLOOKUP(TRIM(DATOS_FORMS!I295),ESCALAS!$A$60:$B$62,2,0),"?"))</f>
        <v/>
      </c>
      <c r="J295" s="22" t="str">
        <f>IF(DATOS_FORMS!J295="","",IFERROR(VLOOKUP(TRIM(DATOS_FORMS!J295),ESCALAS!$A$73:$B$86,2,0),7))</f>
        <v/>
      </c>
      <c r="K295" s="22" t="str">
        <f>IF(DATOS_FORMS!K295="","",IFERROR(VLOOKUP(TRIM(DATOS_FORMS!K295),ESCALAS!$A$6:$B$12,2,0),"?"))</f>
        <v/>
      </c>
      <c r="L295" s="22" t="str">
        <f>IF(DATOS_FORMS!L295="","",IFERROR(VLOOKUP(TRIM(DATOS_FORMS!L295),ESCALAS!$A$6:$B$12,2,0),"?"))</f>
        <v/>
      </c>
      <c r="M295" s="22" t="str">
        <f>IF(DATOS_FORMS!M295="","",IFERROR(VLOOKUP(TRIM(DATOS_FORMS!M295),ESCALAS!$A$6:$B$12,2,0),"?"))</f>
        <v/>
      </c>
      <c r="N295" s="22" t="str">
        <f>IF(DATOS_FORMS!N295="","",IFERROR(VLOOKUP(TRIM(DATOS_FORMS!N295),ESCALAS!$A$6:$B$12,2,0),"?"))</f>
        <v/>
      </c>
      <c r="O295" s="22" t="str">
        <f>IF(DATOS_FORMS!O295="","",IFERROR(VLOOKUP(TRIM(DATOS_FORMS!O295),ESCALAS!$A$6:$B$12,2,0),"?"))</f>
        <v/>
      </c>
      <c r="P295" s="22" t="str">
        <f>IF(DATOS_FORMS!P295="","",IFERROR(VLOOKUP(TRIM(DATOS_FORMS!P295),ESCALAS!$A$6:$B$12,2,0),"?"))</f>
        <v/>
      </c>
      <c r="Q295" s="22" t="str">
        <f>IF(DATOS_FORMS!Q295="","",IFERROR(VLOOKUP(TRIM(DATOS_FORMS!Q295),ESCALAS!$A$6:$B$12,2,0),"?"))</f>
        <v/>
      </c>
      <c r="R295" s="22" t="str">
        <f>IF(DATOS_FORMS!R295="","",IFERROR(VLOOKUP(TRIM(DATOS_FORMS!R295),ESCALAS!$A$6:$B$12,2,0),"?"))</f>
        <v/>
      </c>
      <c r="S295" s="22" t="str">
        <f>IF(DATOS_FORMS!S295="","",IFERROR(VLOOKUP(TRIM(DATOS_FORMS!S295),ESCALAS!$A$6:$B$12,2,0),"?"))</f>
        <v/>
      </c>
      <c r="T295" s="22" t="str">
        <f>IF(DATOS_FORMS!T295="","",IFERROR(VLOOKUP(TRIM(DATOS_FORMS!T295),ESCALAS!$A$6:$B$12,2,0),"?"))</f>
        <v/>
      </c>
      <c r="U295" s="22" t="str">
        <f>IF(DATOS_FORMS!U295="","",IFERROR(VLOOKUP(TRIM(DATOS_FORMS!U295),ESCALAS!$A$17:$B$20,2,0),"?"))</f>
        <v/>
      </c>
      <c r="V295" s="22" t="str">
        <f>IF(DATOS_FORMS!V295="","",IFERROR(VLOOKUP(TRIM(DATOS_FORMS!V295),ESCALAS!$A$17:$B$20,2,0),"?"))</f>
        <v/>
      </c>
      <c r="W295" s="22" t="str">
        <f>IF(DATOS_FORMS!W295="","",IFERROR(VLOOKUP(TRIM(DATOS_FORMS!W295),ESCALAS!$A$17:$B$20,2,0),"?"))</f>
        <v/>
      </c>
      <c r="X295" s="22" t="str">
        <f>IF(DATOS_FORMS!X295="","",IFERROR(VLOOKUP(TRIM(DATOS_FORMS!X295),ESCALAS!$A$17:$B$20,2,0),"?"))</f>
        <v/>
      </c>
      <c r="Y295" s="22" t="str">
        <f>IF(DATOS_FORMS!Y295="","",IFERROR(VLOOKUP(TRIM(DATOS_FORMS!Y295),ESCALAS!$A$17:$B$20,2,0),"?"))</f>
        <v/>
      </c>
      <c r="Z295" s="22" t="str">
        <f>IF(DATOS_FORMS!Z295="","",IFERROR(VLOOKUP(TRIM(DATOS_FORMS!Z295),ESCALAS!$A$17:$B$20,2,0),"?"))</f>
        <v/>
      </c>
      <c r="AA295" s="22" t="str">
        <f>IF(DATOS_FORMS!AA295="","",IFERROR(VLOOKUP(TRIM(DATOS_FORMS!AA295),ESCALAS!$A$17:$B$20,2,0),"?"))</f>
        <v/>
      </c>
      <c r="AB295" s="22" t="str">
        <f>IF(DATOS_FORMS!AB295="","",IFERROR(VLOOKUP(TRIM(DATOS_FORMS!AB295),ESCALAS!$A$17:$B$20,2,0),"?"))</f>
        <v/>
      </c>
      <c r="AC295" s="22" t="str">
        <f>IF(DATOS_FORMS!AC295="","",IFERROR(VLOOKUP(TRIM(DATOS_FORMS!AC295),ESCALAS!$A$25:$B$30,2,0),"?"))</f>
        <v/>
      </c>
      <c r="AD295" s="22" t="str">
        <f>IF(DATOS_FORMS!AD295="","",IFERROR(VLOOKUP(TRIM(DATOS_FORMS!AD295),ESCALAS!$A$25:$B$30,2,0),"?"))</f>
        <v/>
      </c>
      <c r="AE295" s="22" t="str">
        <f>IF(DATOS_FORMS!AE295="","",IFERROR(VLOOKUP(TRIM(DATOS_FORMS!AE295),ESCALAS!$A$25:$B$30,2,0),"?"))</f>
        <v/>
      </c>
      <c r="AF295" s="22" t="str">
        <f>IF(DATOS_FORMS!AF295="","",IFERROR(VLOOKUP(TRIM(DATOS_FORMS!AF295),ESCALAS!$A$25:$B$30,2,0),"?"))</f>
        <v/>
      </c>
      <c r="AG295" s="22" t="str">
        <f>IF(DATOS_FORMS!AG295="","",IFERROR(VLOOKUP(TRIM(DATOS_FORMS!AG295),ESCALAS!$A$25:$B$30,2,0),"?"))</f>
        <v/>
      </c>
      <c r="AH295" s="22" t="str">
        <f>IF(DATOS_FORMS!AH295="","",IFERROR(VLOOKUP(TRIM(DATOS_FORMS!AH295),ESCALAS!$A$25:$B$30,2,0),"?"))</f>
        <v/>
      </c>
      <c r="AI295" s="22" t="str">
        <f>IF(DATOS_FORMS!AI295="","",IFERROR(VLOOKUP(TRIM(DATOS_FORMS!AI295),ESCALAS!$A$25:$B$30,2,0),"?"))</f>
        <v/>
      </c>
      <c r="AJ295" s="22" t="str">
        <f>IF(DATOS_FORMS!AJ295="","",IFERROR(VLOOKUP(TRIM(DATOS_FORMS!AJ295),ESCALAS!$A$25:$B$30,2,0),"?"))</f>
        <v/>
      </c>
      <c r="AK295" s="22" t="str">
        <f>IF(DATOS_FORMS!AK295="","",IFERROR(VLOOKUP(TRIM(DATOS_FORMS!AK295),ESCALAS!$A$25:$B$30,2,0),"?"))</f>
        <v/>
      </c>
      <c r="AL295" s="22" t="str">
        <f>IF(DATOS_FORMS!AL295="","",IFERROR(VLOOKUP(TRIM(DATOS_FORMS!AL295),ESCALAS!$A$25:$B$30,2,0),"?"))</f>
        <v/>
      </c>
      <c r="AM295" s="22" t="str">
        <f>IF(DATOS_FORMS!AM295="","",IFERROR(VLOOKUP(TRIM(DATOS_FORMS!AM295),ESCALAS!$A$35:$B$41,2,0),"?"))</f>
        <v/>
      </c>
      <c r="AN295" s="22" t="str">
        <f>IF(DATOS_FORMS!AN295="","",IFERROR(VLOOKUP(TRIM(DATOS_FORMS!AN295),ESCALAS!$A$35:$B$41,2,0),"?"))</f>
        <v/>
      </c>
      <c r="AO295" s="22" t="str">
        <f>IF(DATOS_FORMS!AO295="","",IFERROR(VLOOKUP(TRIM(DATOS_FORMS!AO295),ESCALAS!$A$35:$B$41,2,0),"?"))</f>
        <v/>
      </c>
      <c r="AP295" s="22" t="str">
        <f>IF(DATOS_FORMS!AP295="","",IFERROR(VLOOKUP(TRIM(DATOS_FORMS!AP295),ESCALAS!$A$35:$B$41,2,0),"?"))</f>
        <v/>
      </c>
      <c r="AQ295" s="22" t="str">
        <f>IF(DATOS_FORMS!AQ295="","",IFERROR(VLOOKUP(TRIM(DATOS_FORMS!AQ295),ESCALAS!$A$35:$B$41,2,0),"?"))</f>
        <v/>
      </c>
      <c r="AR295" s="22" t="str">
        <f>IF(DATOS_FORMS!AR295="","",IFERROR(VLOOKUP(TRIM(DATOS_FORMS!AR295),ESCALAS!$A$35:$B$41,2,0),"?"))</f>
        <v/>
      </c>
      <c r="AS295" s="22" t="str">
        <f>IF(DATOS_FORMS!AS295="","",IFERROR(VLOOKUP(TRIM(DATOS_FORMS!AS295),ESCALAS!$A$35:$B$41,2,0),"?"))</f>
        <v/>
      </c>
      <c r="AT295" s="22" t="str">
        <f>IF(DATOS_FORMS!AT295="","",IFERROR(VLOOKUP(TRIM(DATOS_FORMS!AT295),ESCALAS!$A$35:$B$41,2,0),"?"))</f>
        <v/>
      </c>
      <c r="AU295" s="22" t="str">
        <f>IF(DATOS_FORMS!AU295="","",IFERROR(VLOOKUP(TRIM(DATOS_FORMS!AU295),ESCALAS!$A$35:$B$41,2,0),"?"))</f>
        <v/>
      </c>
      <c r="AV295" s="22" t="str">
        <f>IF(DATOS_FORMS!AV295="","",IFERROR(VLOOKUP(TRIM(DATOS_FORMS!AV295),ESCALAS!$A$46:$B$49,2,0),"?"))</f>
        <v/>
      </c>
      <c r="AW295" s="22" t="str">
        <f>IF(DATOS_FORMS!AW295="","",IFERROR(VLOOKUP(TRIM(DATOS_FORMS!AW295),ESCALAS!$A$46:$B$49,2,0),"?"))</f>
        <v/>
      </c>
      <c r="AX295" s="22" t="str">
        <f>IF(DATOS_FORMS!AX295="","",IFERROR(VLOOKUP(TRIM(DATOS_FORMS!AX295),ESCALAS!$A$46:$B$49,2,0),"?"))</f>
        <v/>
      </c>
      <c r="AY295" s="22" t="str">
        <f>IF(DATOS_FORMS!AY295="","",IFERROR(VLOOKUP(TRIM(DATOS_FORMS!AY295),ESCALAS!$A$46:$B$49,2,0),"?"))</f>
        <v/>
      </c>
      <c r="AZ295" s="22" t="str">
        <f>IF(DATOS_FORMS!AZ295="","",IFERROR(VLOOKUP(TRIM(DATOS_FORMS!AZ295),ESCALAS!$A$46:$B$49,2,0),"?"))</f>
        <v/>
      </c>
      <c r="BA295" s="22" t="str">
        <f>IF(DATOS_FORMS!BA295="","",IFERROR(VLOOKUP(TRIM(DATOS_FORMS!BA295),ESCALAS!$A$46:$B$49,2,0),"?"))</f>
        <v/>
      </c>
      <c r="BB295" s="22" t="str">
        <f>IF(DATOS_FORMS!BB295="","",IFERROR(VLOOKUP(TRIM(DATOS_FORMS!BB295),ESCALAS!$A$46:$B$49,2,0),"?"))</f>
        <v/>
      </c>
      <c r="BC295" s="22" t="str">
        <f>IF(DATOS_FORMS!BC295="","",IFERROR(VLOOKUP(TRIM(DATOS_FORMS!BC295),ESCALAS!$A$46:$B$49,2,0),"?"))</f>
        <v/>
      </c>
      <c r="BD295" s="22" t="str">
        <f>IF(DATOS_FORMS!BD295="","",IFERROR(VLOOKUP(TRIM(DATOS_FORMS!BD295),ESCALAS!$A$46:$B$49,2,0),"?"))</f>
        <v/>
      </c>
      <c r="BE295" s="22" t="str">
        <f>IF(DATOS_FORMS!BE295="","",IFERROR(VLOOKUP(TRIM(DATOS_FORMS!BE295),ESCALAS!$A$46:$B$49,2,0),"?"))</f>
        <v/>
      </c>
      <c r="BF295" s="22" t="str">
        <f>IF(DATOS_FORMS!BF295="","",IFERROR(VLOOKUP(TRIM(DATOS_FORMS!BF295),ESCALAS!$A$46:$B$49,2,0),"?"))</f>
        <v/>
      </c>
      <c r="BG295" s="22" t="str">
        <f>IF(DATOS_FORMS!BG295="","",IFERROR(VLOOKUP(TRIM(DATOS_FORMS!BG295),ESCALAS!$A$46:$B$49,2,0),"?"))</f>
        <v/>
      </c>
      <c r="BH295" s="22" t="str">
        <f>IF(DATOS_FORMS!BH295="","",IFERROR(VLOOKUP(TRIM(DATOS_FORMS!BH295),ESCALAS!$A$46:$B$49,2,0),"?"))</f>
        <v/>
      </c>
      <c r="BI295" s="22" t="str">
        <f>IF(DATOS_FORMS!BI295="","",IFERROR(VLOOKUP(TRIM(DATOS_FORMS!BI295),ESCALAS!$A$46:$B$49,2,0),"?"))</f>
        <v/>
      </c>
      <c r="BJ295" s="22" t="str">
        <f>IF(DATOS_FORMS!BJ295="","",IFERROR(VLOOKUP(TRIM(DATOS_FORMS!BJ295),ESCALAS!$A$46:$B$49,2,0),"?"))</f>
        <v/>
      </c>
    </row>
    <row r="296" spans="1:62" x14ac:dyDescent="0.25">
      <c r="A296" s="22" t="str">
        <f>IF(DATOS_FORMS!B296="","",ROW()-1)</f>
        <v/>
      </c>
      <c r="B296" s="22" t="str">
        <f>IF(DATOS_FORMS!B296="","",IFERROR(VALUE(TRIM(DATOS_FORMS!B296)),IFERROR(VALUE(LEFT(TRIM(DATOS_FORMS!B296),FIND(" ",TRIM(DATOS_FORMS!B296)&amp;" ")-1)),"?")))</f>
        <v/>
      </c>
      <c r="C296" s="22" t="str">
        <f>IF(DATOS_FORMS!C296="","",IFERROR(VLOOKUP(TRIM(DATOS_FORMS!C296),ESCALAS!$A$54:$B$55,2,0),"?"))</f>
        <v/>
      </c>
      <c r="D296" s="22" t="str">
        <f>IF(DATOS_FORMS!D296="","",IFERROR(VLOOKUP(TRIM(DATOS_FORMS!D296),ESCALAS!$A$67:$B$68,2,0),"?"))</f>
        <v/>
      </c>
      <c r="E296" s="23" t="str">
        <f>IF(DATOS_FORMS!E296="","",DATOS_FORMS!E296)</f>
        <v/>
      </c>
      <c r="F296" s="23" t="str">
        <f>IF(DATOS_FORMS!F296="","",DATOS_FORMS!F296)</f>
        <v/>
      </c>
      <c r="G296" s="22" t="str">
        <f>IF(DATOS_FORMS!G296="","",IFERROR(VLOOKUP(TRIM(DATOS_FORMS!G296),ESCALAS!$A$60:$B$62,2,0),"?"))</f>
        <v/>
      </c>
      <c r="H296" s="23" t="str">
        <f>IF(DATOS_FORMS!H296="","",DATOS_FORMS!H296)</f>
        <v/>
      </c>
      <c r="I296" s="22" t="str">
        <f>IF(DATOS_FORMS!I296="","",IFERROR(VLOOKUP(TRIM(DATOS_FORMS!I296),ESCALAS!$A$60:$B$62,2,0),"?"))</f>
        <v/>
      </c>
      <c r="J296" s="22" t="str">
        <f>IF(DATOS_FORMS!J296="","",IFERROR(VLOOKUP(TRIM(DATOS_FORMS!J296),ESCALAS!$A$73:$B$86,2,0),7))</f>
        <v/>
      </c>
      <c r="K296" s="22" t="str">
        <f>IF(DATOS_FORMS!K296="","",IFERROR(VLOOKUP(TRIM(DATOS_FORMS!K296),ESCALAS!$A$6:$B$12,2,0),"?"))</f>
        <v/>
      </c>
      <c r="L296" s="22" t="str">
        <f>IF(DATOS_FORMS!L296="","",IFERROR(VLOOKUP(TRIM(DATOS_FORMS!L296),ESCALAS!$A$6:$B$12,2,0),"?"))</f>
        <v/>
      </c>
      <c r="M296" s="22" t="str">
        <f>IF(DATOS_FORMS!M296="","",IFERROR(VLOOKUP(TRIM(DATOS_FORMS!M296),ESCALAS!$A$6:$B$12,2,0),"?"))</f>
        <v/>
      </c>
      <c r="N296" s="22" t="str">
        <f>IF(DATOS_FORMS!N296="","",IFERROR(VLOOKUP(TRIM(DATOS_FORMS!N296),ESCALAS!$A$6:$B$12,2,0),"?"))</f>
        <v/>
      </c>
      <c r="O296" s="22" t="str">
        <f>IF(DATOS_FORMS!O296="","",IFERROR(VLOOKUP(TRIM(DATOS_FORMS!O296),ESCALAS!$A$6:$B$12,2,0),"?"))</f>
        <v/>
      </c>
      <c r="P296" s="22" t="str">
        <f>IF(DATOS_FORMS!P296="","",IFERROR(VLOOKUP(TRIM(DATOS_FORMS!P296),ESCALAS!$A$6:$B$12,2,0),"?"))</f>
        <v/>
      </c>
      <c r="Q296" s="22" t="str">
        <f>IF(DATOS_FORMS!Q296="","",IFERROR(VLOOKUP(TRIM(DATOS_FORMS!Q296),ESCALAS!$A$6:$B$12,2,0),"?"))</f>
        <v/>
      </c>
      <c r="R296" s="22" t="str">
        <f>IF(DATOS_FORMS!R296="","",IFERROR(VLOOKUP(TRIM(DATOS_FORMS!R296),ESCALAS!$A$6:$B$12,2,0),"?"))</f>
        <v/>
      </c>
      <c r="S296" s="22" t="str">
        <f>IF(DATOS_FORMS!S296="","",IFERROR(VLOOKUP(TRIM(DATOS_FORMS!S296),ESCALAS!$A$6:$B$12,2,0),"?"))</f>
        <v/>
      </c>
      <c r="T296" s="22" t="str">
        <f>IF(DATOS_FORMS!T296="","",IFERROR(VLOOKUP(TRIM(DATOS_FORMS!T296),ESCALAS!$A$6:$B$12,2,0),"?"))</f>
        <v/>
      </c>
      <c r="U296" s="22" t="str">
        <f>IF(DATOS_FORMS!U296="","",IFERROR(VLOOKUP(TRIM(DATOS_FORMS!U296),ESCALAS!$A$17:$B$20,2,0),"?"))</f>
        <v/>
      </c>
      <c r="V296" s="22" t="str">
        <f>IF(DATOS_FORMS!V296="","",IFERROR(VLOOKUP(TRIM(DATOS_FORMS!V296),ESCALAS!$A$17:$B$20,2,0),"?"))</f>
        <v/>
      </c>
      <c r="W296" s="22" t="str">
        <f>IF(DATOS_FORMS!W296="","",IFERROR(VLOOKUP(TRIM(DATOS_FORMS!W296),ESCALAS!$A$17:$B$20,2,0),"?"))</f>
        <v/>
      </c>
      <c r="X296" s="22" t="str">
        <f>IF(DATOS_FORMS!X296="","",IFERROR(VLOOKUP(TRIM(DATOS_FORMS!X296),ESCALAS!$A$17:$B$20,2,0),"?"))</f>
        <v/>
      </c>
      <c r="Y296" s="22" t="str">
        <f>IF(DATOS_FORMS!Y296="","",IFERROR(VLOOKUP(TRIM(DATOS_FORMS!Y296),ESCALAS!$A$17:$B$20,2,0),"?"))</f>
        <v/>
      </c>
      <c r="Z296" s="22" t="str">
        <f>IF(DATOS_FORMS!Z296="","",IFERROR(VLOOKUP(TRIM(DATOS_FORMS!Z296),ESCALAS!$A$17:$B$20,2,0),"?"))</f>
        <v/>
      </c>
      <c r="AA296" s="22" t="str">
        <f>IF(DATOS_FORMS!AA296="","",IFERROR(VLOOKUP(TRIM(DATOS_FORMS!AA296),ESCALAS!$A$17:$B$20,2,0),"?"))</f>
        <v/>
      </c>
      <c r="AB296" s="22" t="str">
        <f>IF(DATOS_FORMS!AB296="","",IFERROR(VLOOKUP(TRIM(DATOS_FORMS!AB296),ESCALAS!$A$17:$B$20,2,0),"?"))</f>
        <v/>
      </c>
      <c r="AC296" s="22" t="str">
        <f>IF(DATOS_FORMS!AC296="","",IFERROR(VLOOKUP(TRIM(DATOS_FORMS!AC296),ESCALAS!$A$25:$B$30,2,0),"?"))</f>
        <v/>
      </c>
      <c r="AD296" s="22" t="str">
        <f>IF(DATOS_FORMS!AD296="","",IFERROR(VLOOKUP(TRIM(DATOS_FORMS!AD296),ESCALAS!$A$25:$B$30,2,0),"?"))</f>
        <v/>
      </c>
      <c r="AE296" s="22" t="str">
        <f>IF(DATOS_FORMS!AE296="","",IFERROR(VLOOKUP(TRIM(DATOS_FORMS!AE296),ESCALAS!$A$25:$B$30,2,0),"?"))</f>
        <v/>
      </c>
      <c r="AF296" s="22" t="str">
        <f>IF(DATOS_FORMS!AF296="","",IFERROR(VLOOKUP(TRIM(DATOS_FORMS!AF296),ESCALAS!$A$25:$B$30,2,0),"?"))</f>
        <v/>
      </c>
      <c r="AG296" s="22" t="str">
        <f>IF(DATOS_FORMS!AG296="","",IFERROR(VLOOKUP(TRIM(DATOS_FORMS!AG296),ESCALAS!$A$25:$B$30,2,0),"?"))</f>
        <v/>
      </c>
      <c r="AH296" s="22" t="str">
        <f>IF(DATOS_FORMS!AH296="","",IFERROR(VLOOKUP(TRIM(DATOS_FORMS!AH296),ESCALAS!$A$25:$B$30,2,0),"?"))</f>
        <v/>
      </c>
      <c r="AI296" s="22" t="str">
        <f>IF(DATOS_FORMS!AI296="","",IFERROR(VLOOKUP(TRIM(DATOS_FORMS!AI296),ESCALAS!$A$25:$B$30,2,0),"?"))</f>
        <v/>
      </c>
      <c r="AJ296" s="22" t="str">
        <f>IF(DATOS_FORMS!AJ296="","",IFERROR(VLOOKUP(TRIM(DATOS_FORMS!AJ296),ESCALAS!$A$25:$B$30,2,0),"?"))</f>
        <v/>
      </c>
      <c r="AK296" s="22" t="str">
        <f>IF(DATOS_FORMS!AK296="","",IFERROR(VLOOKUP(TRIM(DATOS_FORMS!AK296),ESCALAS!$A$25:$B$30,2,0),"?"))</f>
        <v/>
      </c>
      <c r="AL296" s="22" t="str">
        <f>IF(DATOS_FORMS!AL296="","",IFERROR(VLOOKUP(TRIM(DATOS_FORMS!AL296),ESCALAS!$A$25:$B$30,2,0),"?"))</f>
        <v/>
      </c>
      <c r="AM296" s="22" t="str">
        <f>IF(DATOS_FORMS!AM296="","",IFERROR(VLOOKUP(TRIM(DATOS_FORMS!AM296),ESCALAS!$A$35:$B$41,2,0),"?"))</f>
        <v/>
      </c>
      <c r="AN296" s="22" t="str">
        <f>IF(DATOS_FORMS!AN296="","",IFERROR(VLOOKUP(TRIM(DATOS_FORMS!AN296),ESCALAS!$A$35:$B$41,2,0),"?"))</f>
        <v/>
      </c>
      <c r="AO296" s="22" t="str">
        <f>IF(DATOS_FORMS!AO296="","",IFERROR(VLOOKUP(TRIM(DATOS_FORMS!AO296),ESCALAS!$A$35:$B$41,2,0),"?"))</f>
        <v/>
      </c>
      <c r="AP296" s="22" t="str">
        <f>IF(DATOS_FORMS!AP296="","",IFERROR(VLOOKUP(TRIM(DATOS_FORMS!AP296),ESCALAS!$A$35:$B$41,2,0),"?"))</f>
        <v/>
      </c>
      <c r="AQ296" s="22" t="str">
        <f>IF(DATOS_FORMS!AQ296="","",IFERROR(VLOOKUP(TRIM(DATOS_FORMS!AQ296),ESCALAS!$A$35:$B$41,2,0),"?"))</f>
        <v/>
      </c>
      <c r="AR296" s="22" t="str">
        <f>IF(DATOS_FORMS!AR296="","",IFERROR(VLOOKUP(TRIM(DATOS_FORMS!AR296),ESCALAS!$A$35:$B$41,2,0),"?"))</f>
        <v/>
      </c>
      <c r="AS296" s="22" t="str">
        <f>IF(DATOS_FORMS!AS296="","",IFERROR(VLOOKUP(TRIM(DATOS_FORMS!AS296),ESCALAS!$A$35:$B$41,2,0),"?"))</f>
        <v/>
      </c>
      <c r="AT296" s="22" t="str">
        <f>IF(DATOS_FORMS!AT296="","",IFERROR(VLOOKUP(TRIM(DATOS_FORMS!AT296),ESCALAS!$A$35:$B$41,2,0),"?"))</f>
        <v/>
      </c>
      <c r="AU296" s="22" t="str">
        <f>IF(DATOS_FORMS!AU296="","",IFERROR(VLOOKUP(TRIM(DATOS_FORMS!AU296),ESCALAS!$A$35:$B$41,2,0),"?"))</f>
        <v/>
      </c>
      <c r="AV296" s="22" t="str">
        <f>IF(DATOS_FORMS!AV296="","",IFERROR(VLOOKUP(TRIM(DATOS_FORMS!AV296),ESCALAS!$A$46:$B$49,2,0),"?"))</f>
        <v/>
      </c>
      <c r="AW296" s="22" t="str">
        <f>IF(DATOS_FORMS!AW296="","",IFERROR(VLOOKUP(TRIM(DATOS_FORMS!AW296),ESCALAS!$A$46:$B$49,2,0),"?"))</f>
        <v/>
      </c>
      <c r="AX296" s="22" t="str">
        <f>IF(DATOS_FORMS!AX296="","",IFERROR(VLOOKUP(TRIM(DATOS_FORMS!AX296),ESCALAS!$A$46:$B$49,2,0),"?"))</f>
        <v/>
      </c>
      <c r="AY296" s="22" t="str">
        <f>IF(DATOS_FORMS!AY296="","",IFERROR(VLOOKUP(TRIM(DATOS_FORMS!AY296),ESCALAS!$A$46:$B$49,2,0),"?"))</f>
        <v/>
      </c>
      <c r="AZ296" s="22" t="str">
        <f>IF(DATOS_FORMS!AZ296="","",IFERROR(VLOOKUP(TRIM(DATOS_FORMS!AZ296),ESCALAS!$A$46:$B$49,2,0),"?"))</f>
        <v/>
      </c>
      <c r="BA296" s="22" t="str">
        <f>IF(DATOS_FORMS!BA296="","",IFERROR(VLOOKUP(TRIM(DATOS_FORMS!BA296),ESCALAS!$A$46:$B$49,2,0),"?"))</f>
        <v/>
      </c>
      <c r="BB296" s="22" t="str">
        <f>IF(DATOS_FORMS!BB296="","",IFERROR(VLOOKUP(TRIM(DATOS_FORMS!BB296),ESCALAS!$A$46:$B$49,2,0),"?"))</f>
        <v/>
      </c>
      <c r="BC296" s="22" t="str">
        <f>IF(DATOS_FORMS!BC296="","",IFERROR(VLOOKUP(TRIM(DATOS_FORMS!BC296),ESCALAS!$A$46:$B$49,2,0),"?"))</f>
        <v/>
      </c>
      <c r="BD296" s="22" t="str">
        <f>IF(DATOS_FORMS!BD296="","",IFERROR(VLOOKUP(TRIM(DATOS_FORMS!BD296),ESCALAS!$A$46:$B$49,2,0),"?"))</f>
        <v/>
      </c>
      <c r="BE296" s="22" t="str">
        <f>IF(DATOS_FORMS!BE296="","",IFERROR(VLOOKUP(TRIM(DATOS_FORMS!BE296),ESCALAS!$A$46:$B$49,2,0),"?"))</f>
        <v/>
      </c>
      <c r="BF296" s="22" t="str">
        <f>IF(DATOS_FORMS!BF296="","",IFERROR(VLOOKUP(TRIM(DATOS_FORMS!BF296),ESCALAS!$A$46:$B$49,2,0),"?"))</f>
        <v/>
      </c>
      <c r="BG296" s="22" t="str">
        <f>IF(DATOS_FORMS!BG296="","",IFERROR(VLOOKUP(TRIM(DATOS_FORMS!BG296),ESCALAS!$A$46:$B$49,2,0),"?"))</f>
        <v/>
      </c>
      <c r="BH296" s="22" t="str">
        <f>IF(DATOS_FORMS!BH296="","",IFERROR(VLOOKUP(TRIM(DATOS_FORMS!BH296),ESCALAS!$A$46:$B$49,2,0),"?"))</f>
        <v/>
      </c>
      <c r="BI296" s="22" t="str">
        <f>IF(DATOS_FORMS!BI296="","",IFERROR(VLOOKUP(TRIM(DATOS_FORMS!BI296),ESCALAS!$A$46:$B$49,2,0),"?"))</f>
        <v/>
      </c>
      <c r="BJ296" s="22" t="str">
        <f>IF(DATOS_FORMS!BJ296="","",IFERROR(VLOOKUP(TRIM(DATOS_FORMS!BJ296),ESCALAS!$A$46:$B$49,2,0),"?"))</f>
        <v/>
      </c>
    </row>
    <row r="297" spans="1:62" x14ac:dyDescent="0.25">
      <c r="A297" s="22" t="str">
        <f>IF(DATOS_FORMS!B297="","",ROW()-1)</f>
        <v/>
      </c>
      <c r="B297" s="22" t="str">
        <f>IF(DATOS_FORMS!B297="","",IFERROR(VALUE(TRIM(DATOS_FORMS!B297)),IFERROR(VALUE(LEFT(TRIM(DATOS_FORMS!B297),FIND(" ",TRIM(DATOS_FORMS!B297)&amp;" ")-1)),"?")))</f>
        <v/>
      </c>
      <c r="C297" s="22" t="str">
        <f>IF(DATOS_FORMS!C297="","",IFERROR(VLOOKUP(TRIM(DATOS_FORMS!C297),ESCALAS!$A$54:$B$55,2,0),"?"))</f>
        <v/>
      </c>
      <c r="D297" s="22" t="str">
        <f>IF(DATOS_FORMS!D297="","",IFERROR(VLOOKUP(TRIM(DATOS_FORMS!D297),ESCALAS!$A$67:$B$68,2,0),"?"))</f>
        <v/>
      </c>
      <c r="E297" s="23" t="str">
        <f>IF(DATOS_FORMS!E297="","",DATOS_FORMS!E297)</f>
        <v/>
      </c>
      <c r="F297" s="23" t="str">
        <f>IF(DATOS_FORMS!F297="","",DATOS_FORMS!F297)</f>
        <v/>
      </c>
      <c r="G297" s="22" t="str">
        <f>IF(DATOS_FORMS!G297="","",IFERROR(VLOOKUP(TRIM(DATOS_FORMS!G297),ESCALAS!$A$60:$B$62,2,0),"?"))</f>
        <v/>
      </c>
      <c r="H297" s="23" t="str">
        <f>IF(DATOS_FORMS!H297="","",DATOS_FORMS!H297)</f>
        <v/>
      </c>
      <c r="I297" s="22" t="str">
        <f>IF(DATOS_FORMS!I297="","",IFERROR(VLOOKUP(TRIM(DATOS_FORMS!I297),ESCALAS!$A$60:$B$62,2,0),"?"))</f>
        <v/>
      </c>
      <c r="J297" s="22" t="str">
        <f>IF(DATOS_FORMS!J297="","",IFERROR(VLOOKUP(TRIM(DATOS_FORMS!J297),ESCALAS!$A$73:$B$86,2,0),7))</f>
        <v/>
      </c>
      <c r="K297" s="22" t="str">
        <f>IF(DATOS_FORMS!K297="","",IFERROR(VLOOKUP(TRIM(DATOS_FORMS!K297),ESCALAS!$A$6:$B$12,2,0),"?"))</f>
        <v/>
      </c>
      <c r="L297" s="22" t="str">
        <f>IF(DATOS_FORMS!L297="","",IFERROR(VLOOKUP(TRIM(DATOS_FORMS!L297),ESCALAS!$A$6:$B$12,2,0),"?"))</f>
        <v/>
      </c>
      <c r="M297" s="22" t="str">
        <f>IF(DATOS_FORMS!M297="","",IFERROR(VLOOKUP(TRIM(DATOS_FORMS!M297),ESCALAS!$A$6:$B$12,2,0),"?"))</f>
        <v/>
      </c>
      <c r="N297" s="22" t="str">
        <f>IF(DATOS_FORMS!N297="","",IFERROR(VLOOKUP(TRIM(DATOS_FORMS!N297),ESCALAS!$A$6:$B$12,2,0),"?"))</f>
        <v/>
      </c>
      <c r="O297" s="22" t="str">
        <f>IF(DATOS_FORMS!O297="","",IFERROR(VLOOKUP(TRIM(DATOS_FORMS!O297),ESCALAS!$A$6:$B$12,2,0),"?"))</f>
        <v/>
      </c>
      <c r="P297" s="22" t="str">
        <f>IF(DATOS_FORMS!P297="","",IFERROR(VLOOKUP(TRIM(DATOS_FORMS!P297),ESCALAS!$A$6:$B$12,2,0),"?"))</f>
        <v/>
      </c>
      <c r="Q297" s="22" t="str">
        <f>IF(DATOS_FORMS!Q297="","",IFERROR(VLOOKUP(TRIM(DATOS_FORMS!Q297),ESCALAS!$A$6:$B$12,2,0),"?"))</f>
        <v/>
      </c>
      <c r="R297" s="22" t="str">
        <f>IF(DATOS_FORMS!R297="","",IFERROR(VLOOKUP(TRIM(DATOS_FORMS!R297),ESCALAS!$A$6:$B$12,2,0),"?"))</f>
        <v/>
      </c>
      <c r="S297" s="22" t="str">
        <f>IF(DATOS_FORMS!S297="","",IFERROR(VLOOKUP(TRIM(DATOS_FORMS!S297),ESCALAS!$A$6:$B$12,2,0),"?"))</f>
        <v/>
      </c>
      <c r="T297" s="22" t="str">
        <f>IF(DATOS_FORMS!T297="","",IFERROR(VLOOKUP(TRIM(DATOS_FORMS!T297),ESCALAS!$A$6:$B$12,2,0),"?"))</f>
        <v/>
      </c>
      <c r="U297" s="22" t="str">
        <f>IF(DATOS_FORMS!U297="","",IFERROR(VLOOKUP(TRIM(DATOS_FORMS!U297),ESCALAS!$A$17:$B$20,2,0),"?"))</f>
        <v/>
      </c>
      <c r="V297" s="22" t="str">
        <f>IF(DATOS_FORMS!V297="","",IFERROR(VLOOKUP(TRIM(DATOS_FORMS!V297),ESCALAS!$A$17:$B$20,2,0),"?"))</f>
        <v/>
      </c>
      <c r="W297" s="22" t="str">
        <f>IF(DATOS_FORMS!W297="","",IFERROR(VLOOKUP(TRIM(DATOS_FORMS!W297),ESCALAS!$A$17:$B$20,2,0),"?"))</f>
        <v/>
      </c>
      <c r="X297" s="22" t="str">
        <f>IF(DATOS_FORMS!X297="","",IFERROR(VLOOKUP(TRIM(DATOS_FORMS!X297),ESCALAS!$A$17:$B$20,2,0),"?"))</f>
        <v/>
      </c>
      <c r="Y297" s="22" t="str">
        <f>IF(DATOS_FORMS!Y297="","",IFERROR(VLOOKUP(TRIM(DATOS_FORMS!Y297),ESCALAS!$A$17:$B$20,2,0),"?"))</f>
        <v/>
      </c>
      <c r="Z297" s="22" t="str">
        <f>IF(DATOS_FORMS!Z297="","",IFERROR(VLOOKUP(TRIM(DATOS_FORMS!Z297),ESCALAS!$A$17:$B$20,2,0),"?"))</f>
        <v/>
      </c>
      <c r="AA297" s="22" t="str">
        <f>IF(DATOS_FORMS!AA297="","",IFERROR(VLOOKUP(TRIM(DATOS_FORMS!AA297),ESCALAS!$A$17:$B$20,2,0),"?"))</f>
        <v/>
      </c>
      <c r="AB297" s="22" t="str">
        <f>IF(DATOS_FORMS!AB297="","",IFERROR(VLOOKUP(TRIM(DATOS_FORMS!AB297),ESCALAS!$A$17:$B$20,2,0),"?"))</f>
        <v/>
      </c>
      <c r="AC297" s="22" t="str">
        <f>IF(DATOS_FORMS!AC297="","",IFERROR(VLOOKUP(TRIM(DATOS_FORMS!AC297),ESCALAS!$A$25:$B$30,2,0),"?"))</f>
        <v/>
      </c>
      <c r="AD297" s="22" t="str">
        <f>IF(DATOS_FORMS!AD297="","",IFERROR(VLOOKUP(TRIM(DATOS_FORMS!AD297),ESCALAS!$A$25:$B$30,2,0),"?"))</f>
        <v/>
      </c>
      <c r="AE297" s="22" t="str">
        <f>IF(DATOS_FORMS!AE297="","",IFERROR(VLOOKUP(TRIM(DATOS_FORMS!AE297),ESCALAS!$A$25:$B$30,2,0),"?"))</f>
        <v/>
      </c>
      <c r="AF297" s="22" t="str">
        <f>IF(DATOS_FORMS!AF297="","",IFERROR(VLOOKUP(TRIM(DATOS_FORMS!AF297),ESCALAS!$A$25:$B$30,2,0),"?"))</f>
        <v/>
      </c>
      <c r="AG297" s="22" t="str">
        <f>IF(DATOS_FORMS!AG297="","",IFERROR(VLOOKUP(TRIM(DATOS_FORMS!AG297),ESCALAS!$A$25:$B$30,2,0),"?"))</f>
        <v/>
      </c>
      <c r="AH297" s="22" t="str">
        <f>IF(DATOS_FORMS!AH297="","",IFERROR(VLOOKUP(TRIM(DATOS_FORMS!AH297),ESCALAS!$A$25:$B$30,2,0),"?"))</f>
        <v/>
      </c>
      <c r="AI297" s="22" t="str">
        <f>IF(DATOS_FORMS!AI297="","",IFERROR(VLOOKUP(TRIM(DATOS_FORMS!AI297),ESCALAS!$A$25:$B$30,2,0),"?"))</f>
        <v/>
      </c>
      <c r="AJ297" s="22" t="str">
        <f>IF(DATOS_FORMS!AJ297="","",IFERROR(VLOOKUP(TRIM(DATOS_FORMS!AJ297),ESCALAS!$A$25:$B$30,2,0),"?"))</f>
        <v/>
      </c>
      <c r="AK297" s="22" t="str">
        <f>IF(DATOS_FORMS!AK297="","",IFERROR(VLOOKUP(TRIM(DATOS_FORMS!AK297),ESCALAS!$A$25:$B$30,2,0),"?"))</f>
        <v/>
      </c>
      <c r="AL297" s="22" t="str">
        <f>IF(DATOS_FORMS!AL297="","",IFERROR(VLOOKUP(TRIM(DATOS_FORMS!AL297),ESCALAS!$A$25:$B$30,2,0),"?"))</f>
        <v/>
      </c>
      <c r="AM297" s="22" t="str">
        <f>IF(DATOS_FORMS!AM297="","",IFERROR(VLOOKUP(TRIM(DATOS_FORMS!AM297),ESCALAS!$A$35:$B$41,2,0),"?"))</f>
        <v/>
      </c>
      <c r="AN297" s="22" t="str">
        <f>IF(DATOS_FORMS!AN297="","",IFERROR(VLOOKUP(TRIM(DATOS_FORMS!AN297),ESCALAS!$A$35:$B$41,2,0),"?"))</f>
        <v/>
      </c>
      <c r="AO297" s="22" t="str">
        <f>IF(DATOS_FORMS!AO297="","",IFERROR(VLOOKUP(TRIM(DATOS_FORMS!AO297),ESCALAS!$A$35:$B$41,2,0),"?"))</f>
        <v/>
      </c>
      <c r="AP297" s="22" t="str">
        <f>IF(DATOS_FORMS!AP297="","",IFERROR(VLOOKUP(TRIM(DATOS_FORMS!AP297),ESCALAS!$A$35:$B$41,2,0),"?"))</f>
        <v/>
      </c>
      <c r="AQ297" s="22" t="str">
        <f>IF(DATOS_FORMS!AQ297="","",IFERROR(VLOOKUP(TRIM(DATOS_FORMS!AQ297),ESCALAS!$A$35:$B$41,2,0),"?"))</f>
        <v/>
      </c>
      <c r="AR297" s="22" t="str">
        <f>IF(DATOS_FORMS!AR297="","",IFERROR(VLOOKUP(TRIM(DATOS_FORMS!AR297),ESCALAS!$A$35:$B$41,2,0),"?"))</f>
        <v/>
      </c>
      <c r="AS297" s="22" t="str">
        <f>IF(DATOS_FORMS!AS297="","",IFERROR(VLOOKUP(TRIM(DATOS_FORMS!AS297),ESCALAS!$A$35:$B$41,2,0),"?"))</f>
        <v/>
      </c>
      <c r="AT297" s="22" t="str">
        <f>IF(DATOS_FORMS!AT297="","",IFERROR(VLOOKUP(TRIM(DATOS_FORMS!AT297),ESCALAS!$A$35:$B$41,2,0),"?"))</f>
        <v/>
      </c>
      <c r="AU297" s="22" t="str">
        <f>IF(DATOS_FORMS!AU297="","",IFERROR(VLOOKUP(TRIM(DATOS_FORMS!AU297),ESCALAS!$A$35:$B$41,2,0),"?"))</f>
        <v/>
      </c>
      <c r="AV297" s="22" t="str">
        <f>IF(DATOS_FORMS!AV297="","",IFERROR(VLOOKUP(TRIM(DATOS_FORMS!AV297),ESCALAS!$A$46:$B$49,2,0),"?"))</f>
        <v/>
      </c>
      <c r="AW297" s="22" t="str">
        <f>IF(DATOS_FORMS!AW297="","",IFERROR(VLOOKUP(TRIM(DATOS_FORMS!AW297),ESCALAS!$A$46:$B$49,2,0),"?"))</f>
        <v/>
      </c>
      <c r="AX297" s="22" t="str">
        <f>IF(DATOS_FORMS!AX297="","",IFERROR(VLOOKUP(TRIM(DATOS_FORMS!AX297),ESCALAS!$A$46:$B$49,2,0),"?"))</f>
        <v/>
      </c>
      <c r="AY297" s="22" t="str">
        <f>IF(DATOS_FORMS!AY297="","",IFERROR(VLOOKUP(TRIM(DATOS_FORMS!AY297),ESCALAS!$A$46:$B$49,2,0),"?"))</f>
        <v/>
      </c>
      <c r="AZ297" s="22" t="str">
        <f>IF(DATOS_FORMS!AZ297="","",IFERROR(VLOOKUP(TRIM(DATOS_FORMS!AZ297),ESCALAS!$A$46:$B$49,2,0),"?"))</f>
        <v/>
      </c>
      <c r="BA297" s="22" t="str">
        <f>IF(DATOS_FORMS!BA297="","",IFERROR(VLOOKUP(TRIM(DATOS_FORMS!BA297),ESCALAS!$A$46:$B$49,2,0),"?"))</f>
        <v/>
      </c>
      <c r="BB297" s="22" t="str">
        <f>IF(DATOS_FORMS!BB297="","",IFERROR(VLOOKUP(TRIM(DATOS_FORMS!BB297),ESCALAS!$A$46:$B$49,2,0),"?"))</f>
        <v/>
      </c>
      <c r="BC297" s="22" t="str">
        <f>IF(DATOS_FORMS!BC297="","",IFERROR(VLOOKUP(TRIM(DATOS_FORMS!BC297),ESCALAS!$A$46:$B$49,2,0),"?"))</f>
        <v/>
      </c>
      <c r="BD297" s="22" t="str">
        <f>IF(DATOS_FORMS!BD297="","",IFERROR(VLOOKUP(TRIM(DATOS_FORMS!BD297),ESCALAS!$A$46:$B$49,2,0),"?"))</f>
        <v/>
      </c>
      <c r="BE297" s="22" t="str">
        <f>IF(DATOS_FORMS!BE297="","",IFERROR(VLOOKUP(TRIM(DATOS_FORMS!BE297),ESCALAS!$A$46:$B$49,2,0),"?"))</f>
        <v/>
      </c>
      <c r="BF297" s="22" t="str">
        <f>IF(DATOS_FORMS!BF297="","",IFERROR(VLOOKUP(TRIM(DATOS_FORMS!BF297),ESCALAS!$A$46:$B$49,2,0),"?"))</f>
        <v/>
      </c>
      <c r="BG297" s="22" t="str">
        <f>IF(DATOS_FORMS!BG297="","",IFERROR(VLOOKUP(TRIM(DATOS_FORMS!BG297),ESCALAS!$A$46:$B$49,2,0),"?"))</f>
        <v/>
      </c>
      <c r="BH297" s="22" t="str">
        <f>IF(DATOS_FORMS!BH297="","",IFERROR(VLOOKUP(TRIM(DATOS_FORMS!BH297),ESCALAS!$A$46:$B$49,2,0),"?"))</f>
        <v/>
      </c>
      <c r="BI297" s="22" t="str">
        <f>IF(DATOS_FORMS!BI297="","",IFERROR(VLOOKUP(TRIM(DATOS_FORMS!BI297),ESCALAS!$A$46:$B$49,2,0),"?"))</f>
        <v/>
      </c>
      <c r="BJ297" s="22" t="str">
        <f>IF(DATOS_FORMS!BJ297="","",IFERROR(VLOOKUP(TRIM(DATOS_FORMS!BJ297),ESCALAS!$A$46:$B$49,2,0),"?"))</f>
        <v/>
      </c>
    </row>
    <row r="298" spans="1:62" x14ac:dyDescent="0.25">
      <c r="A298" s="22" t="str">
        <f>IF(DATOS_FORMS!B298="","",ROW()-1)</f>
        <v/>
      </c>
      <c r="B298" s="22" t="str">
        <f>IF(DATOS_FORMS!B298="","",IFERROR(VALUE(TRIM(DATOS_FORMS!B298)),IFERROR(VALUE(LEFT(TRIM(DATOS_FORMS!B298),FIND(" ",TRIM(DATOS_FORMS!B298)&amp;" ")-1)),"?")))</f>
        <v/>
      </c>
      <c r="C298" s="22" t="str">
        <f>IF(DATOS_FORMS!C298="","",IFERROR(VLOOKUP(TRIM(DATOS_FORMS!C298),ESCALAS!$A$54:$B$55,2,0),"?"))</f>
        <v/>
      </c>
      <c r="D298" s="22" t="str">
        <f>IF(DATOS_FORMS!D298="","",IFERROR(VLOOKUP(TRIM(DATOS_FORMS!D298),ESCALAS!$A$67:$B$68,2,0),"?"))</f>
        <v/>
      </c>
      <c r="E298" s="23" t="str">
        <f>IF(DATOS_FORMS!E298="","",DATOS_FORMS!E298)</f>
        <v/>
      </c>
      <c r="F298" s="23" t="str">
        <f>IF(DATOS_FORMS!F298="","",DATOS_FORMS!F298)</f>
        <v/>
      </c>
      <c r="G298" s="22" t="str">
        <f>IF(DATOS_FORMS!G298="","",IFERROR(VLOOKUP(TRIM(DATOS_FORMS!G298),ESCALAS!$A$60:$B$62,2,0),"?"))</f>
        <v/>
      </c>
      <c r="H298" s="23" t="str">
        <f>IF(DATOS_FORMS!H298="","",DATOS_FORMS!H298)</f>
        <v/>
      </c>
      <c r="I298" s="22" t="str">
        <f>IF(DATOS_FORMS!I298="","",IFERROR(VLOOKUP(TRIM(DATOS_FORMS!I298),ESCALAS!$A$60:$B$62,2,0),"?"))</f>
        <v/>
      </c>
      <c r="J298" s="22" t="str">
        <f>IF(DATOS_FORMS!J298="","",IFERROR(VLOOKUP(TRIM(DATOS_FORMS!J298),ESCALAS!$A$73:$B$86,2,0),7))</f>
        <v/>
      </c>
      <c r="K298" s="22" t="str">
        <f>IF(DATOS_FORMS!K298="","",IFERROR(VLOOKUP(TRIM(DATOS_FORMS!K298),ESCALAS!$A$6:$B$12,2,0),"?"))</f>
        <v/>
      </c>
      <c r="L298" s="22" t="str">
        <f>IF(DATOS_FORMS!L298="","",IFERROR(VLOOKUP(TRIM(DATOS_FORMS!L298),ESCALAS!$A$6:$B$12,2,0),"?"))</f>
        <v/>
      </c>
      <c r="M298" s="22" t="str">
        <f>IF(DATOS_FORMS!M298="","",IFERROR(VLOOKUP(TRIM(DATOS_FORMS!M298),ESCALAS!$A$6:$B$12,2,0),"?"))</f>
        <v/>
      </c>
      <c r="N298" s="22" t="str">
        <f>IF(DATOS_FORMS!N298="","",IFERROR(VLOOKUP(TRIM(DATOS_FORMS!N298),ESCALAS!$A$6:$B$12,2,0),"?"))</f>
        <v/>
      </c>
      <c r="O298" s="22" t="str">
        <f>IF(DATOS_FORMS!O298="","",IFERROR(VLOOKUP(TRIM(DATOS_FORMS!O298),ESCALAS!$A$6:$B$12,2,0),"?"))</f>
        <v/>
      </c>
      <c r="P298" s="22" t="str">
        <f>IF(DATOS_FORMS!P298="","",IFERROR(VLOOKUP(TRIM(DATOS_FORMS!P298),ESCALAS!$A$6:$B$12,2,0),"?"))</f>
        <v/>
      </c>
      <c r="Q298" s="22" t="str">
        <f>IF(DATOS_FORMS!Q298="","",IFERROR(VLOOKUP(TRIM(DATOS_FORMS!Q298),ESCALAS!$A$6:$B$12,2,0),"?"))</f>
        <v/>
      </c>
      <c r="R298" s="22" t="str">
        <f>IF(DATOS_FORMS!R298="","",IFERROR(VLOOKUP(TRIM(DATOS_FORMS!R298),ESCALAS!$A$6:$B$12,2,0),"?"))</f>
        <v/>
      </c>
      <c r="S298" s="22" t="str">
        <f>IF(DATOS_FORMS!S298="","",IFERROR(VLOOKUP(TRIM(DATOS_FORMS!S298),ESCALAS!$A$6:$B$12,2,0),"?"))</f>
        <v/>
      </c>
      <c r="T298" s="22" t="str">
        <f>IF(DATOS_FORMS!T298="","",IFERROR(VLOOKUP(TRIM(DATOS_FORMS!T298),ESCALAS!$A$6:$B$12,2,0),"?"))</f>
        <v/>
      </c>
      <c r="U298" s="22" t="str">
        <f>IF(DATOS_FORMS!U298="","",IFERROR(VLOOKUP(TRIM(DATOS_FORMS!U298),ESCALAS!$A$17:$B$20,2,0),"?"))</f>
        <v/>
      </c>
      <c r="V298" s="22" t="str">
        <f>IF(DATOS_FORMS!V298="","",IFERROR(VLOOKUP(TRIM(DATOS_FORMS!V298),ESCALAS!$A$17:$B$20,2,0),"?"))</f>
        <v/>
      </c>
      <c r="W298" s="22" t="str">
        <f>IF(DATOS_FORMS!W298="","",IFERROR(VLOOKUP(TRIM(DATOS_FORMS!W298),ESCALAS!$A$17:$B$20,2,0),"?"))</f>
        <v/>
      </c>
      <c r="X298" s="22" t="str">
        <f>IF(DATOS_FORMS!X298="","",IFERROR(VLOOKUP(TRIM(DATOS_FORMS!X298),ESCALAS!$A$17:$B$20,2,0),"?"))</f>
        <v/>
      </c>
      <c r="Y298" s="22" t="str">
        <f>IF(DATOS_FORMS!Y298="","",IFERROR(VLOOKUP(TRIM(DATOS_FORMS!Y298),ESCALAS!$A$17:$B$20,2,0),"?"))</f>
        <v/>
      </c>
      <c r="Z298" s="22" t="str">
        <f>IF(DATOS_FORMS!Z298="","",IFERROR(VLOOKUP(TRIM(DATOS_FORMS!Z298),ESCALAS!$A$17:$B$20,2,0),"?"))</f>
        <v/>
      </c>
      <c r="AA298" s="22" t="str">
        <f>IF(DATOS_FORMS!AA298="","",IFERROR(VLOOKUP(TRIM(DATOS_FORMS!AA298),ESCALAS!$A$17:$B$20,2,0),"?"))</f>
        <v/>
      </c>
      <c r="AB298" s="22" t="str">
        <f>IF(DATOS_FORMS!AB298="","",IFERROR(VLOOKUP(TRIM(DATOS_FORMS!AB298),ESCALAS!$A$17:$B$20,2,0),"?"))</f>
        <v/>
      </c>
      <c r="AC298" s="22" t="str">
        <f>IF(DATOS_FORMS!AC298="","",IFERROR(VLOOKUP(TRIM(DATOS_FORMS!AC298),ESCALAS!$A$25:$B$30,2,0),"?"))</f>
        <v/>
      </c>
      <c r="AD298" s="22" t="str">
        <f>IF(DATOS_FORMS!AD298="","",IFERROR(VLOOKUP(TRIM(DATOS_FORMS!AD298),ESCALAS!$A$25:$B$30,2,0),"?"))</f>
        <v/>
      </c>
      <c r="AE298" s="22" t="str">
        <f>IF(DATOS_FORMS!AE298="","",IFERROR(VLOOKUP(TRIM(DATOS_FORMS!AE298),ESCALAS!$A$25:$B$30,2,0),"?"))</f>
        <v/>
      </c>
      <c r="AF298" s="22" t="str">
        <f>IF(DATOS_FORMS!AF298="","",IFERROR(VLOOKUP(TRIM(DATOS_FORMS!AF298),ESCALAS!$A$25:$B$30,2,0),"?"))</f>
        <v/>
      </c>
      <c r="AG298" s="22" t="str">
        <f>IF(DATOS_FORMS!AG298="","",IFERROR(VLOOKUP(TRIM(DATOS_FORMS!AG298),ESCALAS!$A$25:$B$30,2,0),"?"))</f>
        <v/>
      </c>
      <c r="AH298" s="22" t="str">
        <f>IF(DATOS_FORMS!AH298="","",IFERROR(VLOOKUP(TRIM(DATOS_FORMS!AH298),ESCALAS!$A$25:$B$30,2,0),"?"))</f>
        <v/>
      </c>
      <c r="AI298" s="22" t="str">
        <f>IF(DATOS_FORMS!AI298="","",IFERROR(VLOOKUP(TRIM(DATOS_FORMS!AI298),ESCALAS!$A$25:$B$30,2,0),"?"))</f>
        <v/>
      </c>
      <c r="AJ298" s="22" t="str">
        <f>IF(DATOS_FORMS!AJ298="","",IFERROR(VLOOKUP(TRIM(DATOS_FORMS!AJ298),ESCALAS!$A$25:$B$30,2,0),"?"))</f>
        <v/>
      </c>
      <c r="AK298" s="22" t="str">
        <f>IF(DATOS_FORMS!AK298="","",IFERROR(VLOOKUP(TRIM(DATOS_FORMS!AK298),ESCALAS!$A$25:$B$30,2,0),"?"))</f>
        <v/>
      </c>
      <c r="AL298" s="22" t="str">
        <f>IF(DATOS_FORMS!AL298="","",IFERROR(VLOOKUP(TRIM(DATOS_FORMS!AL298),ESCALAS!$A$25:$B$30,2,0),"?"))</f>
        <v/>
      </c>
      <c r="AM298" s="22" t="str">
        <f>IF(DATOS_FORMS!AM298="","",IFERROR(VLOOKUP(TRIM(DATOS_FORMS!AM298),ESCALAS!$A$35:$B$41,2,0),"?"))</f>
        <v/>
      </c>
      <c r="AN298" s="22" t="str">
        <f>IF(DATOS_FORMS!AN298="","",IFERROR(VLOOKUP(TRIM(DATOS_FORMS!AN298),ESCALAS!$A$35:$B$41,2,0),"?"))</f>
        <v/>
      </c>
      <c r="AO298" s="22" t="str">
        <f>IF(DATOS_FORMS!AO298="","",IFERROR(VLOOKUP(TRIM(DATOS_FORMS!AO298),ESCALAS!$A$35:$B$41,2,0),"?"))</f>
        <v/>
      </c>
      <c r="AP298" s="22" t="str">
        <f>IF(DATOS_FORMS!AP298="","",IFERROR(VLOOKUP(TRIM(DATOS_FORMS!AP298),ESCALAS!$A$35:$B$41,2,0),"?"))</f>
        <v/>
      </c>
      <c r="AQ298" s="22" t="str">
        <f>IF(DATOS_FORMS!AQ298="","",IFERROR(VLOOKUP(TRIM(DATOS_FORMS!AQ298),ESCALAS!$A$35:$B$41,2,0),"?"))</f>
        <v/>
      </c>
      <c r="AR298" s="22" t="str">
        <f>IF(DATOS_FORMS!AR298="","",IFERROR(VLOOKUP(TRIM(DATOS_FORMS!AR298),ESCALAS!$A$35:$B$41,2,0),"?"))</f>
        <v/>
      </c>
      <c r="AS298" s="22" t="str">
        <f>IF(DATOS_FORMS!AS298="","",IFERROR(VLOOKUP(TRIM(DATOS_FORMS!AS298),ESCALAS!$A$35:$B$41,2,0),"?"))</f>
        <v/>
      </c>
      <c r="AT298" s="22" t="str">
        <f>IF(DATOS_FORMS!AT298="","",IFERROR(VLOOKUP(TRIM(DATOS_FORMS!AT298),ESCALAS!$A$35:$B$41,2,0),"?"))</f>
        <v/>
      </c>
      <c r="AU298" s="22" t="str">
        <f>IF(DATOS_FORMS!AU298="","",IFERROR(VLOOKUP(TRIM(DATOS_FORMS!AU298),ESCALAS!$A$35:$B$41,2,0),"?"))</f>
        <v/>
      </c>
      <c r="AV298" s="22" t="str">
        <f>IF(DATOS_FORMS!AV298="","",IFERROR(VLOOKUP(TRIM(DATOS_FORMS!AV298),ESCALAS!$A$46:$B$49,2,0),"?"))</f>
        <v/>
      </c>
      <c r="AW298" s="22" t="str">
        <f>IF(DATOS_FORMS!AW298="","",IFERROR(VLOOKUP(TRIM(DATOS_FORMS!AW298),ESCALAS!$A$46:$B$49,2,0),"?"))</f>
        <v/>
      </c>
      <c r="AX298" s="22" t="str">
        <f>IF(DATOS_FORMS!AX298="","",IFERROR(VLOOKUP(TRIM(DATOS_FORMS!AX298),ESCALAS!$A$46:$B$49,2,0),"?"))</f>
        <v/>
      </c>
      <c r="AY298" s="22" t="str">
        <f>IF(DATOS_FORMS!AY298="","",IFERROR(VLOOKUP(TRIM(DATOS_FORMS!AY298),ESCALAS!$A$46:$B$49,2,0),"?"))</f>
        <v/>
      </c>
      <c r="AZ298" s="22" t="str">
        <f>IF(DATOS_FORMS!AZ298="","",IFERROR(VLOOKUP(TRIM(DATOS_FORMS!AZ298),ESCALAS!$A$46:$B$49,2,0),"?"))</f>
        <v/>
      </c>
      <c r="BA298" s="22" t="str">
        <f>IF(DATOS_FORMS!BA298="","",IFERROR(VLOOKUP(TRIM(DATOS_FORMS!BA298),ESCALAS!$A$46:$B$49,2,0),"?"))</f>
        <v/>
      </c>
      <c r="BB298" s="22" t="str">
        <f>IF(DATOS_FORMS!BB298="","",IFERROR(VLOOKUP(TRIM(DATOS_FORMS!BB298),ESCALAS!$A$46:$B$49,2,0),"?"))</f>
        <v/>
      </c>
      <c r="BC298" s="22" t="str">
        <f>IF(DATOS_FORMS!BC298="","",IFERROR(VLOOKUP(TRIM(DATOS_FORMS!BC298),ESCALAS!$A$46:$B$49,2,0),"?"))</f>
        <v/>
      </c>
      <c r="BD298" s="22" t="str">
        <f>IF(DATOS_FORMS!BD298="","",IFERROR(VLOOKUP(TRIM(DATOS_FORMS!BD298),ESCALAS!$A$46:$B$49,2,0),"?"))</f>
        <v/>
      </c>
      <c r="BE298" s="22" t="str">
        <f>IF(DATOS_FORMS!BE298="","",IFERROR(VLOOKUP(TRIM(DATOS_FORMS!BE298),ESCALAS!$A$46:$B$49,2,0),"?"))</f>
        <v/>
      </c>
      <c r="BF298" s="22" t="str">
        <f>IF(DATOS_FORMS!BF298="","",IFERROR(VLOOKUP(TRIM(DATOS_FORMS!BF298),ESCALAS!$A$46:$B$49,2,0),"?"))</f>
        <v/>
      </c>
      <c r="BG298" s="22" t="str">
        <f>IF(DATOS_FORMS!BG298="","",IFERROR(VLOOKUP(TRIM(DATOS_FORMS!BG298),ESCALAS!$A$46:$B$49,2,0),"?"))</f>
        <v/>
      </c>
      <c r="BH298" s="22" t="str">
        <f>IF(DATOS_FORMS!BH298="","",IFERROR(VLOOKUP(TRIM(DATOS_FORMS!BH298),ESCALAS!$A$46:$B$49,2,0),"?"))</f>
        <v/>
      </c>
      <c r="BI298" s="22" t="str">
        <f>IF(DATOS_FORMS!BI298="","",IFERROR(VLOOKUP(TRIM(DATOS_FORMS!BI298),ESCALAS!$A$46:$B$49,2,0),"?"))</f>
        <v/>
      </c>
      <c r="BJ298" s="22" t="str">
        <f>IF(DATOS_FORMS!BJ298="","",IFERROR(VLOOKUP(TRIM(DATOS_FORMS!BJ298),ESCALAS!$A$46:$B$49,2,0),"?"))</f>
        <v/>
      </c>
    </row>
    <row r="299" spans="1:62" x14ac:dyDescent="0.25">
      <c r="A299" s="22" t="str">
        <f>IF(DATOS_FORMS!B299="","",ROW()-1)</f>
        <v/>
      </c>
      <c r="B299" s="22" t="str">
        <f>IF(DATOS_FORMS!B299="","",IFERROR(VALUE(TRIM(DATOS_FORMS!B299)),IFERROR(VALUE(LEFT(TRIM(DATOS_FORMS!B299),FIND(" ",TRIM(DATOS_FORMS!B299)&amp;" ")-1)),"?")))</f>
        <v/>
      </c>
      <c r="C299" s="22" t="str">
        <f>IF(DATOS_FORMS!C299="","",IFERROR(VLOOKUP(TRIM(DATOS_FORMS!C299),ESCALAS!$A$54:$B$55,2,0),"?"))</f>
        <v/>
      </c>
      <c r="D299" s="22" t="str">
        <f>IF(DATOS_FORMS!D299="","",IFERROR(VLOOKUP(TRIM(DATOS_FORMS!D299),ESCALAS!$A$67:$B$68,2,0),"?"))</f>
        <v/>
      </c>
      <c r="E299" s="23" t="str">
        <f>IF(DATOS_FORMS!E299="","",DATOS_FORMS!E299)</f>
        <v/>
      </c>
      <c r="F299" s="23" t="str">
        <f>IF(DATOS_FORMS!F299="","",DATOS_FORMS!F299)</f>
        <v/>
      </c>
      <c r="G299" s="22" t="str">
        <f>IF(DATOS_FORMS!G299="","",IFERROR(VLOOKUP(TRIM(DATOS_FORMS!G299),ESCALAS!$A$60:$B$62,2,0),"?"))</f>
        <v/>
      </c>
      <c r="H299" s="23" t="str">
        <f>IF(DATOS_FORMS!H299="","",DATOS_FORMS!H299)</f>
        <v/>
      </c>
      <c r="I299" s="22" t="str">
        <f>IF(DATOS_FORMS!I299="","",IFERROR(VLOOKUP(TRIM(DATOS_FORMS!I299),ESCALAS!$A$60:$B$62,2,0),"?"))</f>
        <v/>
      </c>
      <c r="J299" s="22" t="str">
        <f>IF(DATOS_FORMS!J299="","",IFERROR(VLOOKUP(TRIM(DATOS_FORMS!J299),ESCALAS!$A$73:$B$86,2,0),7))</f>
        <v/>
      </c>
      <c r="K299" s="22" t="str">
        <f>IF(DATOS_FORMS!K299="","",IFERROR(VLOOKUP(TRIM(DATOS_FORMS!K299),ESCALAS!$A$6:$B$12,2,0),"?"))</f>
        <v/>
      </c>
      <c r="L299" s="22" t="str">
        <f>IF(DATOS_FORMS!L299="","",IFERROR(VLOOKUP(TRIM(DATOS_FORMS!L299),ESCALAS!$A$6:$B$12,2,0),"?"))</f>
        <v/>
      </c>
      <c r="M299" s="22" t="str">
        <f>IF(DATOS_FORMS!M299="","",IFERROR(VLOOKUP(TRIM(DATOS_FORMS!M299),ESCALAS!$A$6:$B$12,2,0),"?"))</f>
        <v/>
      </c>
      <c r="N299" s="22" t="str">
        <f>IF(DATOS_FORMS!N299="","",IFERROR(VLOOKUP(TRIM(DATOS_FORMS!N299),ESCALAS!$A$6:$B$12,2,0),"?"))</f>
        <v/>
      </c>
      <c r="O299" s="22" t="str">
        <f>IF(DATOS_FORMS!O299="","",IFERROR(VLOOKUP(TRIM(DATOS_FORMS!O299),ESCALAS!$A$6:$B$12,2,0),"?"))</f>
        <v/>
      </c>
      <c r="P299" s="22" t="str">
        <f>IF(DATOS_FORMS!P299="","",IFERROR(VLOOKUP(TRIM(DATOS_FORMS!P299),ESCALAS!$A$6:$B$12,2,0),"?"))</f>
        <v/>
      </c>
      <c r="Q299" s="22" t="str">
        <f>IF(DATOS_FORMS!Q299="","",IFERROR(VLOOKUP(TRIM(DATOS_FORMS!Q299),ESCALAS!$A$6:$B$12,2,0),"?"))</f>
        <v/>
      </c>
      <c r="R299" s="22" t="str">
        <f>IF(DATOS_FORMS!R299="","",IFERROR(VLOOKUP(TRIM(DATOS_FORMS!R299),ESCALAS!$A$6:$B$12,2,0),"?"))</f>
        <v/>
      </c>
      <c r="S299" s="22" t="str">
        <f>IF(DATOS_FORMS!S299="","",IFERROR(VLOOKUP(TRIM(DATOS_FORMS!S299),ESCALAS!$A$6:$B$12,2,0),"?"))</f>
        <v/>
      </c>
      <c r="T299" s="22" t="str">
        <f>IF(DATOS_FORMS!T299="","",IFERROR(VLOOKUP(TRIM(DATOS_FORMS!T299),ESCALAS!$A$6:$B$12,2,0),"?"))</f>
        <v/>
      </c>
      <c r="U299" s="22" t="str">
        <f>IF(DATOS_FORMS!U299="","",IFERROR(VLOOKUP(TRIM(DATOS_FORMS!U299),ESCALAS!$A$17:$B$20,2,0),"?"))</f>
        <v/>
      </c>
      <c r="V299" s="22" t="str">
        <f>IF(DATOS_FORMS!V299="","",IFERROR(VLOOKUP(TRIM(DATOS_FORMS!V299),ESCALAS!$A$17:$B$20,2,0),"?"))</f>
        <v/>
      </c>
      <c r="W299" s="22" t="str">
        <f>IF(DATOS_FORMS!W299="","",IFERROR(VLOOKUP(TRIM(DATOS_FORMS!W299),ESCALAS!$A$17:$B$20,2,0),"?"))</f>
        <v/>
      </c>
      <c r="X299" s="22" t="str">
        <f>IF(DATOS_FORMS!X299="","",IFERROR(VLOOKUP(TRIM(DATOS_FORMS!X299),ESCALAS!$A$17:$B$20,2,0),"?"))</f>
        <v/>
      </c>
      <c r="Y299" s="22" t="str">
        <f>IF(DATOS_FORMS!Y299="","",IFERROR(VLOOKUP(TRIM(DATOS_FORMS!Y299),ESCALAS!$A$17:$B$20,2,0),"?"))</f>
        <v/>
      </c>
      <c r="Z299" s="22" t="str">
        <f>IF(DATOS_FORMS!Z299="","",IFERROR(VLOOKUP(TRIM(DATOS_FORMS!Z299),ESCALAS!$A$17:$B$20,2,0),"?"))</f>
        <v/>
      </c>
      <c r="AA299" s="22" t="str">
        <f>IF(DATOS_FORMS!AA299="","",IFERROR(VLOOKUP(TRIM(DATOS_FORMS!AA299),ESCALAS!$A$17:$B$20,2,0),"?"))</f>
        <v/>
      </c>
      <c r="AB299" s="22" t="str">
        <f>IF(DATOS_FORMS!AB299="","",IFERROR(VLOOKUP(TRIM(DATOS_FORMS!AB299),ESCALAS!$A$17:$B$20,2,0),"?"))</f>
        <v/>
      </c>
      <c r="AC299" s="22" t="str">
        <f>IF(DATOS_FORMS!AC299="","",IFERROR(VLOOKUP(TRIM(DATOS_FORMS!AC299),ESCALAS!$A$25:$B$30,2,0),"?"))</f>
        <v/>
      </c>
      <c r="AD299" s="22" t="str">
        <f>IF(DATOS_FORMS!AD299="","",IFERROR(VLOOKUP(TRIM(DATOS_FORMS!AD299),ESCALAS!$A$25:$B$30,2,0),"?"))</f>
        <v/>
      </c>
      <c r="AE299" s="22" t="str">
        <f>IF(DATOS_FORMS!AE299="","",IFERROR(VLOOKUP(TRIM(DATOS_FORMS!AE299),ESCALAS!$A$25:$B$30,2,0),"?"))</f>
        <v/>
      </c>
      <c r="AF299" s="22" t="str">
        <f>IF(DATOS_FORMS!AF299="","",IFERROR(VLOOKUP(TRIM(DATOS_FORMS!AF299),ESCALAS!$A$25:$B$30,2,0),"?"))</f>
        <v/>
      </c>
      <c r="AG299" s="22" t="str">
        <f>IF(DATOS_FORMS!AG299="","",IFERROR(VLOOKUP(TRIM(DATOS_FORMS!AG299),ESCALAS!$A$25:$B$30,2,0),"?"))</f>
        <v/>
      </c>
      <c r="AH299" s="22" t="str">
        <f>IF(DATOS_FORMS!AH299="","",IFERROR(VLOOKUP(TRIM(DATOS_FORMS!AH299),ESCALAS!$A$25:$B$30,2,0),"?"))</f>
        <v/>
      </c>
      <c r="AI299" s="22" t="str">
        <f>IF(DATOS_FORMS!AI299="","",IFERROR(VLOOKUP(TRIM(DATOS_FORMS!AI299),ESCALAS!$A$25:$B$30,2,0),"?"))</f>
        <v/>
      </c>
      <c r="AJ299" s="22" t="str">
        <f>IF(DATOS_FORMS!AJ299="","",IFERROR(VLOOKUP(TRIM(DATOS_FORMS!AJ299),ESCALAS!$A$25:$B$30,2,0),"?"))</f>
        <v/>
      </c>
      <c r="AK299" s="22" t="str">
        <f>IF(DATOS_FORMS!AK299="","",IFERROR(VLOOKUP(TRIM(DATOS_FORMS!AK299),ESCALAS!$A$25:$B$30,2,0),"?"))</f>
        <v/>
      </c>
      <c r="AL299" s="22" t="str">
        <f>IF(DATOS_FORMS!AL299="","",IFERROR(VLOOKUP(TRIM(DATOS_FORMS!AL299),ESCALAS!$A$25:$B$30,2,0),"?"))</f>
        <v/>
      </c>
      <c r="AM299" s="22" t="str">
        <f>IF(DATOS_FORMS!AM299="","",IFERROR(VLOOKUP(TRIM(DATOS_FORMS!AM299),ESCALAS!$A$35:$B$41,2,0),"?"))</f>
        <v/>
      </c>
      <c r="AN299" s="22" t="str">
        <f>IF(DATOS_FORMS!AN299="","",IFERROR(VLOOKUP(TRIM(DATOS_FORMS!AN299),ESCALAS!$A$35:$B$41,2,0),"?"))</f>
        <v/>
      </c>
      <c r="AO299" s="22" t="str">
        <f>IF(DATOS_FORMS!AO299="","",IFERROR(VLOOKUP(TRIM(DATOS_FORMS!AO299),ESCALAS!$A$35:$B$41,2,0),"?"))</f>
        <v/>
      </c>
      <c r="AP299" s="22" t="str">
        <f>IF(DATOS_FORMS!AP299="","",IFERROR(VLOOKUP(TRIM(DATOS_FORMS!AP299),ESCALAS!$A$35:$B$41,2,0),"?"))</f>
        <v/>
      </c>
      <c r="AQ299" s="22" t="str">
        <f>IF(DATOS_FORMS!AQ299="","",IFERROR(VLOOKUP(TRIM(DATOS_FORMS!AQ299),ESCALAS!$A$35:$B$41,2,0),"?"))</f>
        <v/>
      </c>
      <c r="AR299" s="22" t="str">
        <f>IF(DATOS_FORMS!AR299="","",IFERROR(VLOOKUP(TRIM(DATOS_FORMS!AR299),ESCALAS!$A$35:$B$41,2,0),"?"))</f>
        <v/>
      </c>
      <c r="AS299" s="22" t="str">
        <f>IF(DATOS_FORMS!AS299="","",IFERROR(VLOOKUP(TRIM(DATOS_FORMS!AS299),ESCALAS!$A$35:$B$41,2,0),"?"))</f>
        <v/>
      </c>
      <c r="AT299" s="22" t="str">
        <f>IF(DATOS_FORMS!AT299="","",IFERROR(VLOOKUP(TRIM(DATOS_FORMS!AT299),ESCALAS!$A$35:$B$41,2,0),"?"))</f>
        <v/>
      </c>
      <c r="AU299" s="22" t="str">
        <f>IF(DATOS_FORMS!AU299="","",IFERROR(VLOOKUP(TRIM(DATOS_FORMS!AU299),ESCALAS!$A$35:$B$41,2,0),"?"))</f>
        <v/>
      </c>
      <c r="AV299" s="22" t="str">
        <f>IF(DATOS_FORMS!AV299="","",IFERROR(VLOOKUP(TRIM(DATOS_FORMS!AV299),ESCALAS!$A$46:$B$49,2,0),"?"))</f>
        <v/>
      </c>
      <c r="AW299" s="22" t="str">
        <f>IF(DATOS_FORMS!AW299="","",IFERROR(VLOOKUP(TRIM(DATOS_FORMS!AW299),ESCALAS!$A$46:$B$49,2,0),"?"))</f>
        <v/>
      </c>
      <c r="AX299" s="22" t="str">
        <f>IF(DATOS_FORMS!AX299="","",IFERROR(VLOOKUP(TRIM(DATOS_FORMS!AX299),ESCALAS!$A$46:$B$49,2,0),"?"))</f>
        <v/>
      </c>
      <c r="AY299" s="22" t="str">
        <f>IF(DATOS_FORMS!AY299="","",IFERROR(VLOOKUP(TRIM(DATOS_FORMS!AY299),ESCALAS!$A$46:$B$49,2,0),"?"))</f>
        <v/>
      </c>
      <c r="AZ299" s="22" t="str">
        <f>IF(DATOS_FORMS!AZ299="","",IFERROR(VLOOKUP(TRIM(DATOS_FORMS!AZ299),ESCALAS!$A$46:$B$49,2,0),"?"))</f>
        <v/>
      </c>
      <c r="BA299" s="22" t="str">
        <f>IF(DATOS_FORMS!BA299="","",IFERROR(VLOOKUP(TRIM(DATOS_FORMS!BA299),ESCALAS!$A$46:$B$49,2,0),"?"))</f>
        <v/>
      </c>
      <c r="BB299" s="22" t="str">
        <f>IF(DATOS_FORMS!BB299="","",IFERROR(VLOOKUP(TRIM(DATOS_FORMS!BB299),ESCALAS!$A$46:$B$49,2,0),"?"))</f>
        <v/>
      </c>
      <c r="BC299" s="22" t="str">
        <f>IF(DATOS_FORMS!BC299="","",IFERROR(VLOOKUP(TRIM(DATOS_FORMS!BC299),ESCALAS!$A$46:$B$49,2,0),"?"))</f>
        <v/>
      </c>
      <c r="BD299" s="22" t="str">
        <f>IF(DATOS_FORMS!BD299="","",IFERROR(VLOOKUP(TRIM(DATOS_FORMS!BD299),ESCALAS!$A$46:$B$49,2,0),"?"))</f>
        <v/>
      </c>
      <c r="BE299" s="22" t="str">
        <f>IF(DATOS_FORMS!BE299="","",IFERROR(VLOOKUP(TRIM(DATOS_FORMS!BE299),ESCALAS!$A$46:$B$49,2,0),"?"))</f>
        <v/>
      </c>
      <c r="BF299" s="22" t="str">
        <f>IF(DATOS_FORMS!BF299="","",IFERROR(VLOOKUP(TRIM(DATOS_FORMS!BF299),ESCALAS!$A$46:$B$49,2,0),"?"))</f>
        <v/>
      </c>
      <c r="BG299" s="22" t="str">
        <f>IF(DATOS_FORMS!BG299="","",IFERROR(VLOOKUP(TRIM(DATOS_FORMS!BG299),ESCALAS!$A$46:$B$49,2,0),"?"))</f>
        <v/>
      </c>
      <c r="BH299" s="22" t="str">
        <f>IF(DATOS_FORMS!BH299="","",IFERROR(VLOOKUP(TRIM(DATOS_FORMS!BH299),ESCALAS!$A$46:$B$49,2,0),"?"))</f>
        <v/>
      </c>
      <c r="BI299" s="22" t="str">
        <f>IF(DATOS_FORMS!BI299="","",IFERROR(VLOOKUP(TRIM(DATOS_FORMS!BI299),ESCALAS!$A$46:$B$49,2,0),"?"))</f>
        <v/>
      </c>
      <c r="BJ299" s="22" t="str">
        <f>IF(DATOS_FORMS!BJ299="","",IFERROR(VLOOKUP(TRIM(DATOS_FORMS!BJ299),ESCALAS!$A$46:$B$49,2,0),"?"))</f>
        <v/>
      </c>
    </row>
    <row r="300" spans="1:62" x14ac:dyDescent="0.25">
      <c r="A300" s="22" t="str">
        <f>IF(DATOS_FORMS!B300="","",ROW()-1)</f>
        <v/>
      </c>
      <c r="B300" s="22" t="str">
        <f>IF(DATOS_FORMS!B300="","",IFERROR(VALUE(TRIM(DATOS_FORMS!B300)),IFERROR(VALUE(LEFT(TRIM(DATOS_FORMS!B300),FIND(" ",TRIM(DATOS_FORMS!B300)&amp;" ")-1)),"?")))</f>
        <v/>
      </c>
      <c r="C300" s="22" t="str">
        <f>IF(DATOS_FORMS!C300="","",IFERROR(VLOOKUP(TRIM(DATOS_FORMS!C300),ESCALAS!$A$54:$B$55,2,0),"?"))</f>
        <v/>
      </c>
      <c r="D300" s="22" t="str">
        <f>IF(DATOS_FORMS!D300="","",IFERROR(VLOOKUP(TRIM(DATOS_FORMS!D300),ESCALAS!$A$67:$B$68,2,0),"?"))</f>
        <v/>
      </c>
      <c r="E300" s="23" t="str">
        <f>IF(DATOS_FORMS!E300="","",DATOS_FORMS!E300)</f>
        <v/>
      </c>
      <c r="F300" s="23" t="str">
        <f>IF(DATOS_FORMS!F300="","",DATOS_FORMS!F300)</f>
        <v/>
      </c>
      <c r="G300" s="22" t="str">
        <f>IF(DATOS_FORMS!G300="","",IFERROR(VLOOKUP(TRIM(DATOS_FORMS!G300),ESCALAS!$A$60:$B$62,2,0),"?"))</f>
        <v/>
      </c>
      <c r="H300" s="23" t="str">
        <f>IF(DATOS_FORMS!H300="","",DATOS_FORMS!H300)</f>
        <v/>
      </c>
      <c r="I300" s="22" t="str">
        <f>IF(DATOS_FORMS!I300="","",IFERROR(VLOOKUP(TRIM(DATOS_FORMS!I300),ESCALAS!$A$60:$B$62,2,0),"?"))</f>
        <v/>
      </c>
      <c r="J300" s="22" t="str">
        <f>IF(DATOS_FORMS!J300="","",IFERROR(VLOOKUP(TRIM(DATOS_FORMS!J300),ESCALAS!$A$73:$B$86,2,0),7))</f>
        <v/>
      </c>
      <c r="K300" s="22" t="str">
        <f>IF(DATOS_FORMS!K300="","",IFERROR(VLOOKUP(TRIM(DATOS_FORMS!K300),ESCALAS!$A$6:$B$12,2,0),"?"))</f>
        <v/>
      </c>
      <c r="L300" s="22" t="str">
        <f>IF(DATOS_FORMS!L300="","",IFERROR(VLOOKUP(TRIM(DATOS_FORMS!L300),ESCALAS!$A$6:$B$12,2,0),"?"))</f>
        <v/>
      </c>
      <c r="M300" s="22" t="str">
        <f>IF(DATOS_FORMS!M300="","",IFERROR(VLOOKUP(TRIM(DATOS_FORMS!M300),ESCALAS!$A$6:$B$12,2,0),"?"))</f>
        <v/>
      </c>
      <c r="N300" s="22" t="str">
        <f>IF(DATOS_FORMS!N300="","",IFERROR(VLOOKUP(TRIM(DATOS_FORMS!N300),ESCALAS!$A$6:$B$12,2,0),"?"))</f>
        <v/>
      </c>
      <c r="O300" s="22" t="str">
        <f>IF(DATOS_FORMS!O300="","",IFERROR(VLOOKUP(TRIM(DATOS_FORMS!O300),ESCALAS!$A$6:$B$12,2,0),"?"))</f>
        <v/>
      </c>
      <c r="P300" s="22" t="str">
        <f>IF(DATOS_FORMS!P300="","",IFERROR(VLOOKUP(TRIM(DATOS_FORMS!P300),ESCALAS!$A$6:$B$12,2,0),"?"))</f>
        <v/>
      </c>
      <c r="Q300" s="22" t="str">
        <f>IF(DATOS_FORMS!Q300="","",IFERROR(VLOOKUP(TRIM(DATOS_FORMS!Q300),ESCALAS!$A$6:$B$12,2,0),"?"))</f>
        <v/>
      </c>
      <c r="R300" s="22" t="str">
        <f>IF(DATOS_FORMS!R300="","",IFERROR(VLOOKUP(TRIM(DATOS_FORMS!R300),ESCALAS!$A$6:$B$12,2,0),"?"))</f>
        <v/>
      </c>
      <c r="S300" s="22" t="str">
        <f>IF(DATOS_FORMS!S300="","",IFERROR(VLOOKUP(TRIM(DATOS_FORMS!S300),ESCALAS!$A$6:$B$12,2,0),"?"))</f>
        <v/>
      </c>
      <c r="T300" s="22" t="str">
        <f>IF(DATOS_FORMS!T300="","",IFERROR(VLOOKUP(TRIM(DATOS_FORMS!T300),ESCALAS!$A$6:$B$12,2,0),"?"))</f>
        <v/>
      </c>
      <c r="U300" s="22" t="str">
        <f>IF(DATOS_FORMS!U300="","",IFERROR(VLOOKUP(TRIM(DATOS_FORMS!U300),ESCALAS!$A$17:$B$20,2,0),"?"))</f>
        <v/>
      </c>
      <c r="V300" s="22" t="str">
        <f>IF(DATOS_FORMS!V300="","",IFERROR(VLOOKUP(TRIM(DATOS_FORMS!V300),ESCALAS!$A$17:$B$20,2,0),"?"))</f>
        <v/>
      </c>
      <c r="W300" s="22" t="str">
        <f>IF(DATOS_FORMS!W300="","",IFERROR(VLOOKUP(TRIM(DATOS_FORMS!W300),ESCALAS!$A$17:$B$20,2,0),"?"))</f>
        <v/>
      </c>
      <c r="X300" s="22" t="str">
        <f>IF(DATOS_FORMS!X300="","",IFERROR(VLOOKUP(TRIM(DATOS_FORMS!X300),ESCALAS!$A$17:$B$20,2,0),"?"))</f>
        <v/>
      </c>
      <c r="Y300" s="22" t="str">
        <f>IF(DATOS_FORMS!Y300="","",IFERROR(VLOOKUP(TRIM(DATOS_FORMS!Y300),ESCALAS!$A$17:$B$20,2,0),"?"))</f>
        <v/>
      </c>
      <c r="Z300" s="22" t="str">
        <f>IF(DATOS_FORMS!Z300="","",IFERROR(VLOOKUP(TRIM(DATOS_FORMS!Z300),ESCALAS!$A$17:$B$20,2,0),"?"))</f>
        <v/>
      </c>
      <c r="AA300" s="22" t="str">
        <f>IF(DATOS_FORMS!AA300="","",IFERROR(VLOOKUP(TRIM(DATOS_FORMS!AA300),ESCALAS!$A$17:$B$20,2,0),"?"))</f>
        <v/>
      </c>
      <c r="AB300" s="22" t="str">
        <f>IF(DATOS_FORMS!AB300="","",IFERROR(VLOOKUP(TRIM(DATOS_FORMS!AB300),ESCALAS!$A$17:$B$20,2,0),"?"))</f>
        <v/>
      </c>
      <c r="AC300" s="22" t="str">
        <f>IF(DATOS_FORMS!AC300="","",IFERROR(VLOOKUP(TRIM(DATOS_FORMS!AC300),ESCALAS!$A$25:$B$30,2,0),"?"))</f>
        <v/>
      </c>
      <c r="AD300" s="22" t="str">
        <f>IF(DATOS_FORMS!AD300="","",IFERROR(VLOOKUP(TRIM(DATOS_FORMS!AD300),ESCALAS!$A$25:$B$30,2,0),"?"))</f>
        <v/>
      </c>
      <c r="AE300" s="22" t="str">
        <f>IF(DATOS_FORMS!AE300="","",IFERROR(VLOOKUP(TRIM(DATOS_FORMS!AE300),ESCALAS!$A$25:$B$30,2,0),"?"))</f>
        <v/>
      </c>
      <c r="AF300" s="22" t="str">
        <f>IF(DATOS_FORMS!AF300="","",IFERROR(VLOOKUP(TRIM(DATOS_FORMS!AF300),ESCALAS!$A$25:$B$30,2,0),"?"))</f>
        <v/>
      </c>
      <c r="AG300" s="22" t="str">
        <f>IF(DATOS_FORMS!AG300="","",IFERROR(VLOOKUP(TRIM(DATOS_FORMS!AG300),ESCALAS!$A$25:$B$30,2,0),"?"))</f>
        <v/>
      </c>
      <c r="AH300" s="22" t="str">
        <f>IF(DATOS_FORMS!AH300="","",IFERROR(VLOOKUP(TRIM(DATOS_FORMS!AH300),ESCALAS!$A$25:$B$30,2,0),"?"))</f>
        <v/>
      </c>
      <c r="AI300" s="22" t="str">
        <f>IF(DATOS_FORMS!AI300="","",IFERROR(VLOOKUP(TRIM(DATOS_FORMS!AI300),ESCALAS!$A$25:$B$30,2,0),"?"))</f>
        <v/>
      </c>
      <c r="AJ300" s="22" t="str">
        <f>IF(DATOS_FORMS!AJ300="","",IFERROR(VLOOKUP(TRIM(DATOS_FORMS!AJ300),ESCALAS!$A$25:$B$30,2,0),"?"))</f>
        <v/>
      </c>
      <c r="AK300" s="22" t="str">
        <f>IF(DATOS_FORMS!AK300="","",IFERROR(VLOOKUP(TRIM(DATOS_FORMS!AK300),ESCALAS!$A$25:$B$30,2,0),"?"))</f>
        <v/>
      </c>
      <c r="AL300" s="22" t="str">
        <f>IF(DATOS_FORMS!AL300="","",IFERROR(VLOOKUP(TRIM(DATOS_FORMS!AL300),ESCALAS!$A$25:$B$30,2,0),"?"))</f>
        <v/>
      </c>
      <c r="AM300" s="22" t="str">
        <f>IF(DATOS_FORMS!AM300="","",IFERROR(VLOOKUP(TRIM(DATOS_FORMS!AM300),ESCALAS!$A$35:$B$41,2,0),"?"))</f>
        <v/>
      </c>
      <c r="AN300" s="22" t="str">
        <f>IF(DATOS_FORMS!AN300="","",IFERROR(VLOOKUP(TRIM(DATOS_FORMS!AN300),ESCALAS!$A$35:$B$41,2,0),"?"))</f>
        <v/>
      </c>
      <c r="AO300" s="22" t="str">
        <f>IF(DATOS_FORMS!AO300="","",IFERROR(VLOOKUP(TRIM(DATOS_FORMS!AO300),ESCALAS!$A$35:$B$41,2,0),"?"))</f>
        <v/>
      </c>
      <c r="AP300" s="22" t="str">
        <f>IF(DATOS_FORMS!AP300="","",IFERROR(VLOOKUP(TRIM(DATOS_FORMS!AP300),ESCALAS!$A$35:$B$41,2,0),"?"))</f>
        <v/>
      </c>
      <c r="AQ300" s="22" t="str">
        <f>IF(DATOS_FORMS!AQ300="","",IFERROR(VLOOKUP(TRIM(DATOS_FORMS!AQ300),ESCALAS!$A$35:$B$41,2,0),"?"))</f>
        <v/>
      </c>
      <c r="AR300" s="22" t="str">
        <f>IF(DATOS_FORMS!AR300="","",IFERROR(VLOOKUP(TRIM(DATOS_FORMS!AR300),ESCALAS!$A$35:$B$41,2,0),"?"))</f>
        <v/>
      </c>
      <c r="AS300" s="22" t="str">
        <f>IF(DATOS_FORMS!AS300="","",IFERROR(VLOOKUP(TRIM(DATOS_FORMS!AS300),ESCALAS!$A$35:$B$41,2,0),"?"))</f>
        <v/>
      </c>
      <c r="AT300" s="22" t="str">
        <f>IF(DATOS_FORMS!AT300="","",IFERROR(VLOOKUP(TRIM(DATOS_FORMS!AT300),ESCALAS!$A$35:$B$41,2,0),"?"))</f>
        <v/>
      </c>
      <c r="AU300" s="22" t="str">
        <f>IF(DATOS_FORMS!AU300="","",IFERROR(VLOOKUP(TRIM(DATOS_FORMS!AU300),ESCALAS!$A$35:$B$41,2,0),"?"))</f>
        <v/>
      </c>
      <c r="AV300" s="22" t="str">
        <f>IF(DATOS_FORMS!AV300="","",IFERROR(VLOOKUP(TRIM(DATOS_FORMS!AV300),ESCALAS!$A$46:$B$49,2,0),"?"))</f>
        <v/>
      </c>
      <c r="AW300" s="22" t="str">
        <f>IF(DATOS_FORMS!AW300="","",IFERROR(VLOOKUP(TRIM(DATOS_FORMS!AW300),ESCALAS!$A$46:$B$49,2,0),"?"))</f>
        <v/>
      </c>
      <c r="AX300" s="22" t="str">
        <f>IF(DATOS_FORMS!AX300="","",IFERROR(VLOOKUP(TRIM(DATOS_FORMS!AX300),ESCALAS!$A$46:$B$49,2,0),"?"))</f>
        <v/>
      </c>
      <c r="AY300" s="22" t="str">
        <f>IF(DATOS_FORMS!AY300="","",IFERROR(VLOOKUP(TRIM(DATOS_FORMS!AY300),ESCALAS!$A$46:$B$49,2,0),"?"))</f>
        <v/>
      </c>
      <c r="AZ300" s="22" t="str">
        <f>IF(DATOS_FORMS!AZ300="","",IFERROR(VLOOKUP(TRIM(DATOS_FORMS!AZ300),ESCALAS!$A$46:$B$49,2,0),"?"))</f>
        <v/>
      </c>
      <c r="BA300" s="22" t="str">
        <f>IF(DATOS_FORMS!BA300="","",IFERROR(VLOOKUP(TRIM(DATOS_FORMS!BA300),ESCALAS!$A$46:$B$49,2,0),"?"))</f>
        <v/>
      </c>
      <c r="BB300" s="22" t="str">
        <f>IF(DATOS_FORMS!BB300="","",IFERROR(VLOOKUP(TRIM(DATOS_FORMS!BB300),ESCALAS!$A$46:$B$49,2,0),"?"))</f>
        <v/>
      </c>
      <c r="BC300" s="22" t="str">
        <f>IF(DATOS_FORMS!BC300="","",IFERROR(VLOOKUP(TRIM(DATOS_FORMS!BC300),ESCALAS!$A$46:$B$49,2,0),"?"))</f>
        <v/>
      </c>
      <c r="BD300" s="22" t="str">
        <f>IF(DATOS_FORMS!BD300="","",IFERROR(VLOOKUP(TRIM(DATOS_FORMS!BD300),ESCALAS!$A$46:$B$49,2,0),"?"))</f>
        <v/>
      </c>
      <c r="BE300" s="22" t="str">
        <f>IF(DATOS_FORMS!BE300="","",IFERROR(VLOOKUP(TRIM(DATOS_FORMS!BE300),ESCALAS!$A$46:$B$49,2,0),"?"))</f>
        <v/>
      </c>
      <c r="BF300" s="22" t="str">
        <f>IF(DATOS_FORMS!BF300="","",IFERROR(VLOOKUP(TRIM(DATOS_FORMS!BF300),ESCALAS!$A$46:$B$49,2,0),"?"))</f>
        <v/>
      </c>
      <c r="BG300" s="22" t="str">
        <f>IF(DATOS_FORMS!BG300="","",IFERROR(VLOOKUP(TRIM(DATOS_FORMS!BG300),ESCALAS!$A$46:$B$49,2,0),"?"))</f>
        <v/>
      </c>
      <c r="BH300" s="22" t="str">
        <f>IF(DATOS_FORMS!BH300="","",IFERROR(VLOOKUP(TRIM(DATOS_FORMS!BH300),ESCALAS!$A$46:$B$49,2,0),"?"))</f>
        <v/>
      </c>
      <c r="BI300" s="22" t="str">
        <f>IF(DATOS_FORMS!BI300="","",IFERROR(VLOOKUP(TRIM(DATOS_FORMS!BI300),ESCALAS!$A$46:$B$49,2,0),"?"))</f>
        <v/>
      </c>
      <c r="BJ300" s="22" t="str">
        <f>IF(DATOS_FORMS!BJ300="","",IFERROR(VLOOKUP(TRIM(DATOS_FORMS!BJ300),ESCALAS!$A$46:$B$49,2,0),"?"))</f>
        <v/>
      </c>
    </row>
    <row r="301" spans="1:62" x14ac:dyDescent="0.25">
      <c r="A301" s="22" t="str">
        <f>IF(DATOS_FORMS!B301="","",ROW()-1)</f>
        <v/>
      </c>
      <c r="B301" s="22" t="str">
        <f>IF(DATOS_FORMS!B301="","",IFERROR(VALUE(TRIM(DATOS_FORMS!B301)),IFERROR(VALUE(LEFT(TRIM(DATOS_FORMS!B301),FIND(" ",TRIM(DATOS_FORMS!B301)&amp;" ")-1)),"?")))</f>
        <v/>
      </c>
      <c r="C301" s="22" t="str">
        <f>IF(DATOS_FORMS!C301="","",IFERROR(VLOOKUP(TRIM(DATOS_FORMS!C301),ESCALAS!$A$54:$B$55,2,0),"?"))</f>
        <v/>
      </c>
      <c r="D301" s="22" t="str">
        <f>IF(DATOS_FORMS!D301="","",IFERROR(VLOOKUP(TRIM(DATOS_FORMS!D301),ESCALAS!$A$67:$B$68,2,0),"?"))</f>
        <v/>
      </c>
      <c r="E301" s="23" t="str">
        <f>IF(DATOS_FORMS!E301="","",DATOS_FORMS!E301)</f>
        <v/>
      </c>
      <c r="F301" s="23" t="str">
        <f>IF(DATOS_FORMS!F301="","",DATOS_FORMS!F301)</f>
        <v/>
      </c>
      <c r="G301" s="22" t="str">
        <f>IF(DATOS_FORMS!G301="","",IFERROR(VLOOKUP(TRIM(DATOS_FORMS!G301),ESCALAS!$A$60:$B$62,2,0),"?"))</f>
        <v/>
      </c>
      <c r="H301" s="23" t="str">
        <f>IF(DATOS_FORMS!H301="","",DATOS_FORMS!H301)</f>
        <v/>
      </c>
      <c r="I301" s="22" t="str">
        <f>IF(DATOS_FORMS!I301="","",IFERROR(VLOOKUP(TRIM(DATOS_FORMS!I301),ESCALAS!$A$60:$B$62,2,0),"?"))</f>
        <v/>
      </c>
      <c r="J301" s="22" t="str">
        <f>IF(DATOS_FORMS!J301="","",IFERROR(VLOOKUP(TRIM(DATOS_FORMS!J301),ESCALAS!$A$73:$B$86,2,0),7))</f>
        <v/>
      </c>
      <c r="K301" s="22" t="str">
        <f>IF(DATOS_FORMS!K301="","",IFERROR(VLOOKUP(TRIM(DATOS_FORMS!K301),ESCALAS!$A$6:$B$12,2,0),"?"))</f>
        <v/>
      </c>
      <c r="L301" s="22" t="str">
        <f>IF(DATOS_FORMS!L301="","",IFERROR(VLOOKUP(TRIM(DATOS_FORMS!L301),ESCALAS!$A$6:$B$12,2,0),"?"))</f>
        <v/>
      </c>
      <c r="M301" s="22" t="str">
        <f>IF(DATOS_FORMS!M301="","",IFERROR(VLOOKUP(TRIM(DATOS_FORMS!M301),ESCALAS!$A$6:$B$12,2,0),"?"))</f>
        <v/>
      </c>
      <c r="N301" s="22" t="str">
        <f>IF(DATOS_FORMS!N301="","",IFERROR(VLOOKUP(TRIM(DATOS_FORMS!N301),ESCALAS!$A$6:$B$12,2,0),"?"))</f>
        <v/>
      </c>
      <c r="O301" s="22" t="str">
        <f>IF(DATOS_FORMS!O301="","",IFERROR(VLOOKUP(TRIM(DATOS_FORMS!O301),ESCALAS!$A$6:$B$12,2,0),"?"))</f>
        <v/>
      </c>
      <c r="P301" s="22" t="str">
        <f>IF(DATOS_FORMS!P301="","",IFERROR(VLOOKUP(TRIM(DATOS_FORMS!P301),ESCALAS!$A$6:$B$12,2,0),"?"))</f>
        <v/>
      </c>
      <c r="Q301" s="22" t="str">
        <f>IF(DATOS_FORMS!Q301="","",IFERROR(VLOOKUP(TRIM(DATOS_FORMS!Q301),ESCALAS!$A$6:$B$12,2,0),"?"))</f>
        <v/>
      </c>
      <c r="R301" s="22" t="str">
        <f>IF(DATOS_FORMS!R301="","",IFERROR(VLOOKUP(TRIM(DATOS_FORMS!R301),ESCALAS!$A$6:$B$12,2,0),"?"))</f>
        <v/>
      </c>
      <c r="S301" s="22" t="str">
        <f>IF(DATOS_FORMS!S301="","",IFERROR(VLOOKUP(TRIM(DATOS_FORMS!S301),ESCALAS!$A$6:$B$12,2,0),"?"))</f>
        <v/>
      </c>
      <c r="T301" s="22" t="str">
        <f>IF(DATOS_FORMS!T301="","",IFERROR(VLOOKUP(TRIM(DATOS_FORMS!T301),ESCALAS!$A$6:$B$12,2,0),"?"))</f>
        <v/>
      </c>
      <c r="U301" s="22" t="str">
        <f>IF(DATOS_FORMS!U301="","",IFERROR(VLOOKUP(TRIM(DATOS_FORMS!U301),ESCALAS!$A$17:$B$20,2,0),"?"))</f>
        <v/>
      </c>
      <c r="V301" s="22" t="str">
        <f>IF(DATOS_FORMS!V301="","",IFERROR(VLOOKUP(TRIM(DATOS_FORMS!V301),ESCALAS!$A$17:$B$20,2,0),"?"))</f>
        <v/>
      </c>
      <c r="W301" s="22" t="str">
        <f>IF(DATOS_FORMS!W301="","",IFERROR(VLOOKUP(TRIM(DATOS_FORMS!W301),ESCALAS!$A$17:$B$20,2,0),"?"))</f>
        <v/>
      </c>
      <c r="X301" s="22" t="str">
        <f>IF(DATOS_FORMS!X301="","",IFERROR(VLOOKUP(TRIM(DATOS_FORMS!X301),ESCALAS!$A$17:$B$20,2,0),"?"))</f>
        <v/>
      </c>
      <c r="Y301" s="22" t="str">
        <f>IF(DATOS_FORMS!Y301="","",IFERROR(VLOOKUP(TRIM(DATOS_FORMS!Y301),ESCALAS!$A$17:$B$20,2,0),"?"))</f>
        <v/>
      </c>
      <c r="Z301" s="22" t="str">
        <f>IF(DATOS_FORMS!Z301="","",IFERROR(VLOOKUP(TRIM(DATOS_FORMS!Z301),ESCALAS!$A$17:$B$20,2,0),"?"))</f>
        <v/>
      </c>
      <c r="AA301" s="22" t="str">
        <f>IF(DATOS_FORMS!AA301="","",IFERROR(VLOOKUP(TRIM(DATOS_FORMS!AA301),ESCALAS!$A$17:$B$20,2,0),"?"))</f>
        <v/>
      </c>
      <c r="AB301" s="22" t="str">
        <f>IF(DATOS_FORMS!AB301="","",IFERROR(VLOOKUP(TRIM(DATOS_FORMS!AB301),ESCALAS!$A$17:$B$20,2,0),"?"))</f>
        <v/>
      </c>
      <c r="AC301" s="22" t="str">
        <f>IF(DATOS_FORMS!AC301="","",IFERROR(VLOOKUP(TRIM(DATOS_FORMS!AC301),ESCALAS!$A$25:$B$30,2,0),"?"))</f>
        <v/>
      </c>
      <c r="AD301" s="22" t="str">
        <f>IF(DATOS_FORMS!AD301="","",IFERROR(VLOOKUP(TRIM(DATOS_FORMS!AD301),ESCALAS!$A$25:$B$30,2,0),"?"))</f>
        <v/>
      </c>
      <c r="AE301" s="22" t="str">
        <f>IF(DATOS_FORMS!AE301="","",IFERROR(VLOOKUP(TRIM(DATOS_FORMS!AE301),ESCALAS!$A$25:$B$30,2,0),"?"))</f>
        <v/>
      </c>
      <c r="AF301" s="22" t="str">
        <f>IF(DATOS_FORMS!AF301="","",IFERROR(VLOOKUP(TRIM(DATOS_FORMS!AF301),ESCALAS!$A$25:$B$30,2,0),"?"))</f>
        <v/>
      </c>
      <c r="AG301" s="22" t="str">
        <f>IF(DATOS_FORMS!AG301="","",IFERROR(VLOOKUP(TRIM(DATOS_FORMS!AG301),ESCALAS!$A$25:$B$30,2,0),"?"))</f>
        <v/>
      </c>
      <c r="AH301" s="22" t="str">
        <f>IF(DATOS_FORMS!AH301="","",IFERROR(VLOOKUP(TRIM(DATOS_FORMS!AH301),ESCALAS!$A$25:$B$30,2,0),"?"))</f>
        <v/>
      </c>
      <c r="AI301" s="22" t="str">
        <f>IF(DATOS_FORMS!AI301="","",IFERROR(VLOOKUP(TRIM(DATOS_FORMS!AI301),ESCALAS!$A$25:$B$30,2,0),"?"))</f>
        <v/>
      </c>
      <c r="AJ301" s="22" t="str">
        <f>IF(DATOS_FORMS!AJ301="","",IFERROR(VLOOKUP(TRIM(DATOS_FORMS!AJ301),ESCALAS!$A$25:$B$30,2,0),"?"))</f>
        <v/>
      </c>
      <c r="AK301" s="22" t="str">
        <f>IF(DATOS_FORMS!AK301="","",IFERROR(VLOOKUP(TRIM(DATOS_FORMS!AK301),ESCALAS!$A$25:$B$30,2,0),"?"))</f>
        <v/>
      </c>
      <c r="AL301" s="22" t="str">
        <f>IF(DATOS_FORMS!AL301="","",IFERROR(VLOOKUP(TRIM(DATOS_FORMS!AL301),ESCALAS!$A$25:$B$30,2,0),"?"))</f>
        <v/>
      </c>
      <c r="AM301" s="22" t="str">
        <f>IF(DATOS_FORMS!AM301="","",IFERROR(VLOOKUP(TRIM(DATOS_FORMS!AM301),ESCALAS!$A$35:$B$41,2,0),"?"))</f>
        <v/>
      </c>
      <c r="AN301" s="22" t="str">
        <f>IF(DATOS_FORMS!AN301="","",IFERROR(VLOOKUP(TRIM(DATOS_FORMS!AN301),ESCALAS!$A$35:$B$41,2,0),"?"))</f>
        <v/>
      </c>
      <c r="AO301" s="22" t="str">
        <f>IF(DATOS_FORMS!AO301="","",IFERROR(VLOOKUP(TRIM(DATOS_FORMS!AO301),ESCALAS!$A$35:$B$41,2,0),"?"))</f>
        <v/>
      </c>
      <c r="AP301" s="22" t="str">
        <f>IF(DATOS_FORMS!AP301="","",IFERROR(VLOOKUP(TRIM(DATOS_FORMS!AP301),ESCALAS!$A$35:$B$41,2,0),"?"))</f>
        <v/>
      </c>
      <c r="AQ301" s="22" t="str">
        <f>IF(DATOS_FORMS!AQ301="","",IFERROR(VLOOKUP(TRIM(DATOS_FORMS!AQ301),ESCALAS!$A$35:$B$41,2,0),"?"))</f>
        <v/>
      </c>
      <c r="AR301" s="22" t="str">
        <f>IF(DATOS_FORMS!AR301="","",IFERROR(VLOOKUP(TRIM(DATOS_FORMS!AR301),ESCALAS!$A$35:$B$41,2,0),"?"))</f>
        <v/>
      </c>
      <c r="AS301" s="22" t="str">
        <f>IF(DATOS_FORMS!AS301="","",IFERROR(VLOOKUP(TRIM(DATOS_FORMS!AS301),ESCALAS!$A$35:$B$41,2,0),"?"))</f>
        <v/>
      </c>
      <c r="AT301" s="22" t="str">
        <f>IF(DATOS_FORMS!AT301="","",IFERROR(VLOOKUP(TRIM(DATOS_FORMS!AT301),ESCALAS!$A$35:$B$41,2,0),"?"))</f>
        <v/>
      </c>
      <c r="AU301" s="22" t="str">
        <f>IF(DATOS_FORMS!AU301="","",IFERROR(VLOOKUP(TRIM(DATOS_FORMS!AU301),ESCALAS!$A$35:$B$41,2,0),"?"))</f>
        <v/>
      </c>
      <c r="AV301" s="22" t="str">
        <f>IF(DATOS_FORMS!AV301="","",IFERROR(VLOOKUP(TRIM(DATOS_FORMS!AV301),ESCALAS!$A$46:$B$49,2,0),"?"))</f>
        <v/>
      </c>
      <c r="AW301" s="22" t="str">
        <f>IF(DATOS_FORMS!AW301="","",IFERROR(VLOOKUP(TRIM(DATOS_FORMS!AW301),ESCALAS!$A$46:$B$49,2,0),"?"))</f>
        <v/>
      </c>
      <c r="AX301" s="22" t="str">
        <f>IF(DATOS_FORMS!AX301="","",IFERROR(VLOOKUP(TRIM(DATOS_FORMS!AX301),ESCALAS!$A$46:$B$49,2,0),"?"))</f>
        <v/>
      </c>
      <c r="AY301" s="22" t="str">
        <f>IF(DATOS_FORMS!AY301="","",IFERROR(VLOOKUP(TRIM(DATOS_FORMS!AY301),ESCALAS!$A$46:$B$49,2,0),"?"))</f>
        <v/>
      </c>
      <c r="AZ301" s="22" t="str">
        <f>IF(DATOS_FORMS!AZ301="","",IFERROR(VLOOKUP(TRIM(DATOS_FORMS!AZ301),ESCALAS!$A$46:$B$49,2,0),"?"))</f>
        <v/>
      </c>
      <c r="BA301" s="22" t="str">
        <f>IF(DATOS_FORMS!BA301="","",IFERROR(VLOOKUP(TRIM(DATOS_FORMS!BA301),ESCALAS!$A$46:$B$49,2,0),"?"))</f>
        <v/>
      </c>
      <c r="BB301" s="22" t="str">
        <f>IF(DATOS_FORMS!BB301="","",IFERROR(VLOOKUP(TRIM(DATOS_FORMS!BB301),ESCALAS!$A$46:$B$49,2,0),"?"))</f>
        <v/>
      </c>
      <c r="BC301" s="22" t="str">
        <f>IF(DATOS_FORMS!BC301="","",IFERROR(VLOOKUP(TRIM(DATOS_FORMS!BC301),ESCALAS!$A$46:$B$49,2,0),"?"))</f>
        <v/>
      </c>
      <c r="BD301" s="22" t="str">
        <f>IF(DATOS_FORMS!BD301="","",IFERROR(VLOOKUP(TRIM(DATOS_FORMS!BD301),ESCALAS!$A$46:$B$49,2,0),"?"))</f>
        <v/>
      </c>
      <c r="BE301" s="22" t="str">
        <f>IF(DATOS_FORMS!BE301="","",IFERROR(VLOOKUP(TRIM(DATOS_FORMS!BE301),ESCALAS!$A$46:$B$49,2,0),"?"))</f>
        <v/>
      </c>
      <c r="BF301" s="22" t="str">
        <f>IF(DATOS_FORMS!BF301="","",IFERROR(VLOOKUP(TRIM(DATOS_FORMS!BF301),ESCALAS!$A$46:$B$49,2,0),"?"))</f>
        <v/>
      </c>
      <c r="BG301" s="22" t="str">
        <f>IF(DATOS_FORMS!BG301="","",IFERROR(VLOOKUP(TRIM(DATOS_FORMS!BG301),ESCALAS!$A$46:$B$49,2,0),"?"))</f>
        <v/>
      </c>
      <c r="BH301" s="22" t="str">
        <f>IF(DATOS_FORMS!BH301="","",IFERROR(VLOOKUP(TRIM(DATOS_FORMS!BH301),ESCALAS!$A$46:$B$49,2,0),"?"))</f>
        <v/>
      </c>
      <c r="BI301" s="22" t="str">
        <f>IF(DATOS_FORMS!BI301="","",IFERROR(VLOOKUP(TRIM(DATOS_FORMS!BI301),ESCALAS!$A$46:$B$49,2,0),"?"))</f>
        <v/>
      </c>
      <c r="BJ301" s="22" t="str">
        <f>IF(DATOS_FORMS!BJ301="","",IFERROR(VLOOKUP(TRIM(DATOS_FORMS!BJ301),ESCALAS!$A$46:$B$49,2,0),"?"))</f>
        <v/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AD47"/>
  </sheetPr>
  <dimension ref="A1:U312"/>
  <sheetViews>
    <sheetView showGridLines="0" zoomScaleNormal="100" workbookViewId="0"/>
  </sheetViews>
  <sheetFormatPr baseColWidth="10" defaultColWidth="8.7109375" defaultRowHeight="15" x14ac:dyDescent="0.25"/>
  <cols>
    <col min="1" max="21" width="13" customWidth="1"/>
  </cols>
  <sheetData>
    <row r="1" spans="1:21" ht="16.5" x14ac:dyDescent="0.25">
      <c r="A1" s="15" t="s">
        <v>244</v>
      </c>
    </row>
    <row r="3" spans="1:21" x14ac:dyDescent="0.25">
      <c r="A3" s="24" t="s">
        <v>245</v>
      </c>
    </row>
    <row r="4" spans="1:21" x14ac:dyDescent="0.25">
      <c r="A4" s="18" t="s">
        <v>246</v>
      </c>
      <c r="B4" s="25">
        <v>0.113</v>
      </c>
    </row>
    <row r="5" spans="1:21" x14ac:dyDescent="0.25">
      <c r="A5" s="18" t="s">
        <v>247</v>
      </c>
      <c r="B5" s="25">
        <v>0.34399999999999997</v>
      </c>
    </row>
    <row r="6" spans="1:21" x14ac:dyDescent="0.25">
      <c r="A6" s="18" t="s">
        <v>248</v>
      </c>
      <c r="B6" s="25">
        <v>8.1000000000000003E-2</v>
      </c>
    </row>
    <row r="7" spans="1:21" x14ac:dyDescent="0.25">
      <c r="A7" s="18" t="s">
        <v>249</v>
      </c>
      <c r="B7" s="25">
        <v>0.52800000000000002</v>
      </c>
    </row>
    <row r="9" spans="1:21" x14ac:dyDescent="0.25">
      <c r="A9" s="24" t="s">
        <v>250</v>
      </c>
    </row>
    <row r="10" spans="1:21" x14ac:dyDescent="0.25">
      <c r="A10" s="18" t="s">
        <v>251</v>
      </c>
      <c r="B10" s="26" t="str">
        <f>IFERROR(PERCENTILE(S13:S312,0.33),"")</f>
        <v/>
      </c>
    </row>
    <row r="11" spans="1:21" x14ac:dyDescent="0.25">
      <c r="A11" s="18" t="s">
        <v>252</v>
      </c>
      <c r="B11" s="26" t="str">
        <f>IFERROR(PERCENTILE(S13:S312,0.66),"")</f>
        <v/>
      </c>
    </row>
    <row r="12" spans="1:21" ht="36" x14ac:dyDescent="0.25">
      <c r="A12" s="27" t="s">
        <v>34</v>
      </c>
      <c r="B12" s="27" t="s">
        <v>38</v>
      </c>
      <c r="C12" s="27" t="s">
        <v>41</v>
      </c>
      <c r="D12" s="27" t="s">
        <v>44</v>
      </c>
      <c r="E12" s="27" t="s">
        <v>52</v>
      </c>
      <c r="F12" s="27" t="s">
        <v>57</v>
      </c>
      <c r="G12" s="27" t="s">
        <v>59</v>
      </c>
      <c r="H12" s="27" t="s">
        <v>253</v>
      </c>
      <c r="I12" s="27" t="s">
        <v>254</v>
      </c>
      <c r="J12" s="27" t="s">
        <v>255</v>
      </c>
      <c r="K12" s="27" t="s">
        <v>256</v>
      </c>
      <c r="L12" s="27" t="s">
        <v>257</v>
      </c>
      <c r="M12" s="27" t="s">
        <v>258</v>
      </c>
      <c r="N12" s="27" t="s">
        <v>259</v>
      </c>
      <c r="O12" s="27" t="s">
        <v>260</v>
      </c>
      <c r="P12" s="27" t="s">
        <v>261</v>
      </c>
      <c r="Q12" s="27" t="s">
        <v>262</v>
      </c>
      <c r="R12" s="27" t="s">
        <v>263</v>
      </c>
      <c r="S12" s="27" t="s">
        <v>264</v>
      </c>
      <c r="T12" s="27" t="s">
        <v>265</v>
      </c>
      <c r="U12" s="27" t="s">
        <v>266</v>
      </c>
    </row>
    <row r="13" spans="1:21" x14ac:dyDescent="0.25">
      <c r="A13" s="22">
        <f>IF(DATOS_NUMERICOS!A2="","",DATOS_NUMERICOS!A2)</f>
        <v>1</v>
      </c>
      <c r="B13" s="22">
        <f>IF($A13="","",DATOS_NUMERICOS!B2)</f>
        <v>20</v>
      </c>
      <c r="C13" s="22">
        <f>IF($A13="","",DATOS_NUMERICOS!C2)</f>
        <v>2</v>
      </c>
      <c r="D13" s="22">
        <f>IF($A13="","",DATOS_NUMERICOS!D2)</f>
        <v>2</v>
      </c>
      <c r="E13" s="22">
        <f>IF($A13="","",DATOS_NUMERICOS!G2)</f>
        <v>1</v>
      </c>
      <c r="F13" s="22">
        <f>IF($A13="","",DATOS_NUMERICOS!I2)</f>
        <v>2</v>
      </c>
      <c r="G13" s="22">
        <f>IF($A13="","",DATOS_NUMERICOS!J2)</f>
        <v>1</v>
      </c>
      <c r="H13" s="23">
        <f>IF($A13="","",(DATOS_NUMERICOS!K2+DATOS_NUMERICOS!N2+DATOS_NUMERICOS!O2+DATOS_NUMERICOS!P2+(8-DATOS_NUMERICOS!S2)))</f>
        <v>23</v>
      </c>
      <c r="I13" s="23">
        <f>IF($A13="","",(DATOS_NUMERICOS!L2+DATOS_NUMERICOS!M2+DATOS_NUMERICOS!Q2+DATOS_NUMERICOS!R2+DATOS_NUMERICOS!T2))</f>
        <v>25</v>
      </c>
      <c r="J13" s="23">
        <f>IF($A13="","",(DATOS_NUMERICOS!U2+DATOS_NUMERICOS!V2+DATOS_NUMERICOS!W2+DATOS_NUMERICOS!X2+DATOS_NUMERICOS!Y2+DATOS_NUMERICOS!Z2+DATOS_NUMERICOS!AA2+DATOS_NUMERICOS!AB2))</f>
        <v>16</v>
      </c>
      <c r="K13" s="23">
        <f>IF($A13="","",(DATOS_NUMERICOS!AC2+DATOS_NUMERICOS!AD2+DATOS_NUMERICOS!AE2+DATOS_NUMERICOS!AF2+DATOS_NUMERICOS!AG2+DATOS_NUMERICOS!AH2+DATOS_NUMERICOS!AI2+DATOS_NUMERICOS!AJ2+DATOS_NUMERICOS!AK2+DATOS_NUMERICOS!AL2))</f>
        <v>30</v>
      </c>
      <c r="L13" s="23">
        <f>IF($A13="","",(DATOS_NUMERICOS!AM2+DATOS_NUMERICOS!AN2+DATOS_NUMERICOS!AO2+DATOS_NUMERICOS!AP2+DATOS_NUMERICOS!AQ2+DATOS_NUMERICOS!AR2+DATOS_NUMERICOS!AS2+DATOS_NUMERICOS!AT2+DATOS_NUMERICOS!AU2))</f>
        <v>36</v>
      </c>
      <c r="M13" s="23">
        <f>IF($A13="","",(DATOS_NUMERICOS!AV2+DATOS_NUMERICOS!AW2+DATOS_NUMERICOS!AX2+(5-DATOS_NUMERICOS!AY2)+DATOS_NUMERICOS!AZ2+DATOS_NUMERICOS!BA2+DATOS_NUMERICOS!BB2+(5-DATOS_NUMERICOS!BC2)+DATOS_NUMERICOS!BD2+(5-DATOS_NUMERICOS!BE2)+DATOS_NUMERICOS!BF2+DATOS_NUMERICOS!BG2+(5-DATOS_NUMERICOS!BH2)+(5-DATOS_NUMERICOS!BI2)+DATOS_NUMERICOS!BJ2))</f>
        <v>40</v>
      </c>
      <c r="N13" s="28" t="str">
        <f t="shared" ref="N13:N76" si="0">IF($A13="","",IFERROR(STANDARDIZE(H13,AVERAGE($H$13:$H$312),STDEV($H$13:$H$312)),"N insuf."))</f>
        <v>N insuf.</v>
      </c>
      <c r="O13" s="28" t="str">
        <f t="shared" ref="O13:O76" si="1">IF($A13="","",IFERROR(STANDARDIZE(M13,AVERAGE($M$13:$M$312),STDEV($M$13:$M$312)),"N insuf."))</f>
        <v>N insuf.</v>
      </c>
      <c r="P13" s="28" t="str">
        <f t="shared" ref="P13:P76" si="2">IF($A13="","",IFERROR(STANDARDIZE(J13,AVERAGE($J$13:$J$312),STDEV($J$13:$J$312)),"N insuf."))</f>
        <v>N insuf.</v>
      </c>
      <c r="Q13" s="28" t="str">
        <f t="shared" ref="Q13:Q76" si="3">IF($A13="","",IFERROR(STANDARDIZE(L13,AVERAGE($L$13:$L$312),STDEV($L$13:$L$312)),"N insuf."))</f>
        <v>N insuf.</v>
      </c>
      <c r="R13" s="28" t="str">
        <f t="shared" ref="R13:R76" si="4">IF($A13="","",IFERROR(($B$4*N13+$B$5*O13+$B$6*P13+$B$7*Q13),"N insuf."))</f>
        <v>N insuf.</v>
      </c>
      <c r="S13" s="28" t="str">
        <f t="shared" ref="S13:S76" si="5">IF($A13="","",IFERROR(STANDARDIZE(R13,AVERAGE($R$13:$R$312),STDEV($R$13:$R$312)),"N insuf."))</f>
        <v>N insuf.</v>
      </c>
      <c r="T13" s="23" t="str">
        <f t="shared" ref="T13:T76" si="6">IF($A13="","",IFERROR(IF(S13&lt;=$B$10,"Bajo",IF(S13&lt;=$B$11,"Moderado","Alto")),""))</f>
        <v>Alto</v>
      </c>
      <c r="U13" s="23">
        <f t="shared" ref="U13:U76" si="7">IF($A13="","",IFERROR(IF(T13="Bajo",1,IF(T13="Moderado",2,IF(T13="Alto",3,""))),""))</f>
        <v>3</v>
      </c>
    </row>
    <row r="14" spans="1:21" x14ac:dyDescent="0.25">
      <c r="A14" s="23" t="str">
        <f>IF(DATOS_NUMERICOS!A3="","",DATOS_NUMERICOS!A3)</f>
        <v/>
      </c>
      <c r="B14" s="23" t="str">
        <f>IF($A14="","",DATOS_NUMERICOS!B3)</f>
        <v/>
      </c>
      <c r="C14" s="23" t="str">
        <f>IF($A14="","",DATOS_NUMERICOS!C3)</f>
        <v/>
      </c>
      <c r="D14" s="23" t="str">
        <f>IF($A14="","",DATOS_NUMERICOS!D3)</f>
        <v/>
      </c>
      <c r="E14" s="23" t="str">
        <f>IF($A14="","",DATOS_NUMERICOS!G3)</f>
        <v/>
      </c>
      <c r="F14" s="23" t="str">
        <f>IF($A14="","",DATOS_NUMERICOS!I3)</f>
        <v/>
      </c>
      <c r="G14" s="23" t="str">
        <f>IF($A14="","",DATOS_NUMERICOS!J3)</f>
        <v/>
      </c>
      <c r="H14" s="23" t="str">
        <f>IF($A14="","",(DATOS_NUMERICOS!K3+DATOS_NUMERICOS!N3+DATOS_NUMERICOS!O3+DATOS_NUMERICOS!P3+(8-DATOS_NUMERICOS!S3)))</f>
        <v/>
      </c>
      <c r="I14" s="23" t="str">
        <f>IF($A14="","",(DATOS_NUMERICOS!L3+DATOS_NUMERICOS!M3+DATOS_NUMERICOS!Q3+DATOS_NUMERICOS!R3+DATOS_NUMERICOS!T3))</f>
        <v/>
      </c>
      <c r="J14" s="23" t="str">
        <f>IF($A14="","",(DATOS_NUMERICOS!U3+DATOS_NUMERICOS!V3+DATOS_NUMERICOS!W3+DATOS_NUMERICOS!X3+DATOS_NUMERICOS!Y3+DATOS_NUMERICOS!Z3+DATOS_NUMERICOS!AA3+DATOS_NUMERICOS!AB3))</f>
        <v/>
      </c>
      <c r="K14" s="23" t="str">
        <f>IF($A14="","",(DATOS_NUMERICOS!AC3+DATOS_NUMERICOS!AD3+DATOS_NUMERICOS!AE3+DATOS_NUMERICOS!AF3+DATOS_NUMERICOS!AG3+DATOS_NUMERICOS!AH3+DATOS_NUMERICOS!AI3+DATOS_NUMERICOS!AJ3+DATOS_NUMERICOS!AK3+DATOS_NUMERICOS!AL3))</f>
        <v/>
      </c>
      <c r="L14" s="23" t="str">
        <f>IF($A14="","",(DATOS_NUMERICOS!AM3+DATOS_NUMERICOS!AN3+DATOS_NUMERICOS!AO3+DATOS_NUMERICOS!AP3+DATOS_NUMERICOS!AQ3+DATOS_NUMERICOS!AR3+DATOS_NUMERICOS!AS3+DATOS_NUMERICOS!AT3+DATOS_NUMERICOS!AU3))</f>
        <v/>
      </c>
      <c r="M14" s="23" t="str">
        <f>IF($A14="","",(DATOS_NUMERICOS!AV3+DATOS_NUMERICOS!AW3+DATOS_NUMERICOS!AX3+(5-DATOS_NUMERICOS!AY3)+DATOS_NUMERICOS!AZ3+DATOS_NUMERICOS!BA3+DATOS_NUMERICOS!BB3+(5-DATOS_NUMERICOS!BC3)+DATOS_NUMERICOS!BD3+(5-DATOS_NUMERICOS!BE3)+DATOS_NUMERICOS!BF3+DATOS_NUMERICOS!BG3+(5-DATOS_NUMERICOS!BH3)+(5-DATOS_NUMERICOS!BI3)+DATOS_NUMERICOS!BJ3))</f>
        <v/>
      </c>
      <c r="N14" s="28" t="str">
        <f t="shared" si="0"/>
        <v/>
      </c>
      <c r="O14" s="28" t="str">
        <f t="shared" si="1"/>
        <v/>
      </c>
      <c r="P14" s="28" t="str">
        <f t="shared" si="2"/>
        <v/>
      </c>
      <c r="Q14" s="28" t="str">
        <f t="shared" si="3"/>
        <v/>
      </c>
      <c r="R14" s="28" t="str">
        <f t="shared" si="4"/>
        <v/>
      </c>
      <c r="S14" s="28" t="str">
        <f t="shared" si="5"/>
        <v/>
      </c>
      <c r="T14" s="23" t="str">
        <f t="shared" si="6"/>
        <v/>
      </c>
      <c r="U14" s="23" t="str">
        <f t="shared" si="7"/>
        <v/>
      </c>
    </row>
    <row r="15" spans="1:21" x14ac:dyDescent="0.25">
      <c r="A15" s="23" t="str">
        <f>IF(DATOS_NUMERICOS!A4="","",DATOS_NUMERICOS!A4)</f>
        <v/>
      </c>
      <c r="B15" s="23" t="str">
        <f>IF($A15="","",DATOS_NUMERICOS!B4)</f>
        <v/>
      </c>
      <c r="C15" s="23" t="str">
        <f>IF($A15="","",DATOS_NUMERICOS!C4)</f>
        <v/>
      </c>
      <c r="D15" s="23" t="str">
        <f>IF($A15="","",DATOS_NUMERICOS!D4)</f>
        <v/>
      </c>
      <c r="E15" s="23" t="str">
        <f>IF($A15="","",DATOS_NUMERICOS!G4)</f>
        <v/>
      </c>
      <c r="F15" s="23" t="str">
        <f>IF($A15="","",DATOS_NUMERICOS!I4)</f>
        <v/>
      </c>
      <c r="G15" s="23" t="str">
        <f>IF($A15="","",DATOS_NUMERICOS!J4)</f>
        <v/>
      </c>
      <c r="H15" s="23" t="str">
        <f>IF($A15="","",(DATOS_NUMERICOS!K4+DATOS_NUMERICOS!N4+DATOS_NUMERICOS!O4+DATOS_NUMERICOS!P4+(8-DATOS_NUMERICOS!S4)))</f>
        <v/>
      </c>
      <c r="I15" s="23" t="str">
        <f>IF($A15="","",(DATOS_NUMERICOS!L4+DATOS_NUMERICOS!M4+DATOS_NUMERICOS!Q4+DATOS_NUMERICOS!R4+DATOS_NUMERICOS!T4))</f>
        <v/>
      </c>
      <c r="J15" s="23" t="str">
        <f>IF($A15="","",(DATOS_NUMERICOS!U4+DATOS_NUMERICOS!V4+DATOS_NUMERICOS!W4+DATOS_NUMERICOS!X4+DATOS_NUMERICOS!Y4+DATOS_NUMERICOS!Z4+DATOS_NUMERICOS!AA4+DATOS_NUMERICOS!AB4))</f>
        <v/>
      </c>
      <c r="K15" s="23" t="str">
        <f>IF($A15="","",(DATOS_NUMERICOS!AC4+DATOS_NUMERICOS!AD4+DATOS_NUMERICOS!AE4+DATOS_NUMERICOS!AF4+DATOS_NUMERICOS!AG4+DATOS_NUMERICOS!AH4+DATOS_NUMERICOS!AI4+DATOS_NUMERICOS!AJ4+DATOS_NUMERICOS!AK4+DATOS_NUMERICOS!AL4))</f>
        <v/>
      </c>
      <c r="L15" s="23" t="str">
        <f>IF($A15="","",(DATOS_NUMERICOS!AM4+DATOS_NUMERICOS!AN4+DATOS_NUMERICOS!AO4+DATOS_NUMERICOS!AP4+DATOS_NUMERICOS!AQ4+DATOS_NUMERICOS!AR4+DATOS_NUMERICOS!AS4+DATOS_NUMERICOS!AT4+DATOS_NUMERICOS!AU4))</f>
        <v/>
      </c>
      <c r="M15" s="23" t="str">
        <f>IF($A15="","",(DATOS_NUMERICOS!AV4+DATOS_NUMERICOS!AW4+DATOS_NUMERICOS!AX4+(5-DATOS_NUMERICOS!AY4)+DATOS_NUMERICOS!AZ4+DATOS_NUMERICOS!BA4+DATOS_NUMERICOS!BB4+(5-DATOS_NUMERICOS!BC4)+DATOS_NUMERICOS!BD4+(5-DATOS_NUMERICOS!BE4)+DATOS_NUMERICOS!BF4+DATOS_NUMERICOS!BG4+(5-DATOS_NUMERICOS!BH4)+(5-DATOS_NUMERICOS!BI4)+DATOS_NUMERICOS!BJ4))</f>
        <v/>
      </c>
      <c r="N15" s="28" t="str">
        <f t="shared" si="0"/>
        <v/>
      </c>
      <c r="O15" s="28" t="str">
        <f t="shared" si="1"/>
        <v/>
      </c>
      <c r="P15" s="28" t="str">
        <f t="shared" si="2"/>
        <v/>
      </c>
      <c r="Q15" s="28" t="str">
        <f t="shared" si="3"/>
        <v/>
      </c>
      <c r="R15" s="28" t="str">
        <f t="shared" si="4"/>
        <v/>
      </c>
      <c r="S15" s="28" t="str">
        <f t="shared" si="5"/>
        <v/>
      </c>
      <c r="T15" s="23" t="str">
        <f t="shared" si="6"/>
        <v/>
      </c>
      <c r="U15" s="23" t="str">
        <f t="shared" si="7"/>
        <v/>
      </c>
    </row>
    <row r="16" spans="1:21" x14ac:dyDescent="0.25">
      <c r="A16" s="23" t="str">
        <f>IF(DATOS_NUMERICOS!A5="","",DATOS_NUMERICOS!A5)</f>
        <v/>
      </c>
      <c r="B16" s="23" t="str">
        <f>IF($A16="","",DATOS_NUMERICOS!B5)</f>
        <v/>
      </c>
      <c r="C16" s="23" t="str">
        <f>IF($A16="","",DATOS_NUMERICOS!C5)</f>
        <v/>
      </c>
      <c r="D16" s="23" t="str">
        <f>IF($A16="","",DATOS_NUMERICOS!D5)</f>
        <v/>
      </c>
      <c r="E16" s="23" t="str">
        <f>IF($A16="","",DATOS_NUMERICOS!G5)</f>
        <v/>
      </c>
      <c r="F16" s="23" t="str">
        <f>IF($A16="","",DATOS_NUMERICOS!I5)</f>
        <v/>
      </c>
      <c r="G16" s="23" t="str">
        <f>IF($A16="","",DATOS_NUMERICOS!J5)</f>
        <v/>
      </c>
      <c r="H16" s="23" t="str">
        <f>IF($A16="","",(DATOS_NUMERICOS!K5+DATOS_NUMERICOS!N5+DATOS_NUMERICOS!O5+DATOS_NUMERICOS!P5+(8-DATOS_NUMERICOS!S5)))</f>
        <v/>
      </c>
      <c r="I16" s="23" t="str">
        <f>IF($A16="","",(DATOS_NUMERICOS!L5+DATOS_NUMERICOS!M5+DATOS_NUMERICOS!Q5+DATOS_NUMERICOS!R5+DATOS_NUMERICOS!T5))</f>
        <v/>
      </c>
      <c r="J16" s="23" t="str">
        <f>IF($A16="","",(DATOS_NUMERICOS!U5+DATOS_NUMERICOS!V5+DATOS_NUMERICOS!W5+DATOS_NUMERICOS!X5+DATOS_NUMERICOS!Y5+DATOS_NUMERICOS!Z5+DATOS_NUMERICOS!AA5+DATOS_NUMERICOS!AB5))</f>
        <v/>
      </c>
      <c r="K16" s="23" t="str">
        <f>IF($A16="","",(DATOS_NUMERICOS!AC5+DATOS_NUMERICOS!AD5+DATOS_NUMERICOS!AE5+DATOS_NUMERICOS!AF5+DATOS_NUMERICOS!AG5+DATOS_NUMERICOS!AH5+DATOS_NUMERICOS!AI5+DATOS_NUMERICOS!AJ5+DATOS_NUMERICOS!AK5+DATOS_NUMERICOS!AL5))</f>
        <v/>
      </c>
      <c r="L16" s="23" t="str">
        <f>IF($A16="","",(DATOS_NUMERICOS!AM5+DATOS_NUMERICOS!AN5+DATOS_NUMERICOS!AO5+DATOS_NUMERICOS!AP5+DATOS_NUMERICOS!AQ5+DATOS_NUMERICOS!AR5+DATOS_NUMERICOS!AS5+DATOS_NUMERICOS!AT5+DATOS_NUMERICOS!AU5))</f>
        <v/>
      </c>
      <c r="M16" s="23" t="str">
        <f>IF($A16="","",(DATOS_NUMERICOS!AV5+DATOS_NUMERICOS!AW5+DATOS_NUMERICOS!AX5+(5-DATOS_NUMERICOS!AY5)+DATOS_NUMERICOS!AZ5+DATOS_NUMERICOS!BA5+DATOS_NUMERICOS!BB5+(5-DATOS_NUMERICOS!BC5)+DATOS_NUMERICOS!BD5+(5-DATOS_NUMERICOS!BE5)+DATOS_NUMERICOS!BF5+DATOS_NUMERICOS!BG5+(5-DATOS_NUMERICOS!BH5)+(5-DATOS_NUMERICOS!BI5)+DATOS_NUMERICOS!BJ5))</f>
        <v/>
      </c>
      <c r="N16" s="28" t="str">
        <f t="shared" si="0"/>
        <v/>
      </c>
      <c r="O16" s="28" t="str">
        <f t="shared" si="1"/>
        <v/>
      </c>
      <c r="P16" s="28" t="str">
        <f t="shared" si="2"/>
        <v/>
      </c>
      <c r="Q16" s="28" t="str">
        <f t="shared" si="3"/>
        <v/>
      </c>
      <c r="R16" s="28" t="str">
        <f t="shared" si="4"/>
        <v/>
      </c>
      <c r="S16" s="28" t="str">
        <f t="shared" si="5"/>
        <v/>
      </c>
      <c r="T16" s="23" t="str">
        <f t="shared" si="6"/>
        <v/>
      </c>
      <c r="U16" s="23" t="str">
        <f t="shared" si="7"/>
        <v/>
      </c>
    </row>
    <row r="17" spans="1:21" x14ac:dyDescent="0.25">
      <c r="A17" s="23" t="str">
        <f>IF(DATOS_NUMERICOS!A6="","",DATOS_NUMERICOS!A6)</f>
        <v/>
      </c>
      <c r="B17" s="23" t="str">
        <f>IF($A17="","",DATOS_NUMERICOS!B6)</f>
        <v/>
      </c>
      <c r="C17" s="23" t="str">
        <f>IF($A17="","",DATOS_NUMERICOS!C6)</f>
        <v/>
      </c>
      <c r="D17" s="23" t="str">
        <f>IF($A17="","",DATOS_NUMERICOS!D6)</f>
        <v/>
      </c>
      <c r="E17" s="23" t="str">
        <f>IF($A17="","",DATOS_NUMERICOS!G6)</f>
        <v/>
      </c>
      <c r="F17" s="23" t="str">
        <f>IF($A17="","",DATOS_NUMERICOS!I6)</f>
        <v/>
      </c>
      <c r="G17" s="23" t="str">
        <f>IF($A17="","",DATOS_NUMERICOS!J6)</f>
        <v/>
      </c>
      <c r="H17" s="23" t="str">
        <f>IF($A17="","",(DATOS_NUMERICOS!K6+DATOS_NUMERICOS!N6+DATOS_NUMERICOS!O6+DATOS_NUMERICOS!P6+(8-DATOS_NUMERICOS!S6)))</f>
        <v/>
      </c>
      <c r="I17" s="23" t="str">
        <f>IF($A17="","",(DATOS_NUMERICOS!L6+DATOS_NUMERICOS!M6+DATOS_NUMERICOS!Q6+DATOS_NUMERICOS!R6+DATOS_NUMERICOS!T6))</f>
        <v/>
      </c>
      <c r="J17" s="23" t="str">
        <f>IF($A17="","",(DATOS_NUMERICOS!U6+DATOS_NUMERICOS!V6+DATOS_NUMERICOS!W6+DATOS_NUMERICOS!X6+DATOS_NUMERICOS!Y6+DATOS_NUMERICOS!Z6+DATOS_NUMERICOS!AA6+DATOS_NUMERICOS!AB6))</f>
        <v/>
      </c>
      <c r="K17" s="23" t="str">
        <f>IF($A17="","",(DATOS_NUMERICOS!AC6+DATOS_NUMERICOS!AD6+DATOS_NUMERICOS!AE6+DATOS_NUMERICOS!AF6+DATOS_NUMERICOS!AG6+DATOS_NUMERICOS!AH6+DATOS_NUMERICOS!AI6+DATOS_NUMERICOS!AJ6+DATOS_NUMERICOS!AK6+DATOS_NUMERICOS!AL6))</f>
        <v/>
      </c>
      <c r="L17" s="23" t="str">
        <f>IF($A17="","",(DATOS_NUMERICOS!AM6+DATOS_NUMERICOS!AN6+DATOS_NUMERICOS!AO6+DATOS_NUMERICOS!AP6+DATOS_NUMERICOS!AQ6+DATOS_NUMERICOS!AR6+DATOS_NUMERICOS!AS6+DATOS_NUMERICOS!AT6+DATOS_NUMERICOS!AU6))</f>
        <v/>
      </c>
      <c r="M17" s="23" t="str">
        <f>IF($A17="","",(DATOS_NUMERICOS!AV6+DATOS_NUMERICOS!AW6+DATOS_NUMERICOS!AX6+(5-DATOS_NUMERICOS!AY6)+DATOS_NUMERICOS!AZ6+DATOS_NUMERICOS!BA6+DATOS_NUMERICOS!BB6+(5-DATOS_NUMERICOS!BC6)+DATOS_NUMERICOS!BD6+(5-DATOS_NUMERICOS!BE6)+DATOS_NUMERICOS!BF6+DATOS_NUMERICOS!BG6+(5-DATOS_NUMERICOS!BH6)+(5-DATOS_NUMERICOS!BI6)+DATOS_NUMERICOS!BJ6))</f>
        <v/>
      </c>
      <c r="N17" s="28" t="str">
        <f t="shared" si="0"/>
        <v/>
      </c>
      <c r="O17" s="28" t="str">
        <f t="shared" si="1"/>
        <v/>
      </c>
      <c r="P17" s="28" t="str">
        <f t="shared" si="2"/>
        <v/>
      </c>
      <c r="Q17" s="28" t="str">
        <f t="shared" si="3"/>
        <v/>
      </c>
      <c r="R17" s="28" t="str">
        <f t="shared" si="4"/>
        <v/>
      </c>
      <c r="S17" s="28" t="str">
        <f t="shared" si="5"/>
        <v/>
      </c>
      <c r="T17" s="23" t="str">
        <f t="shared" si="6"/>
        <v/>
      </c>
      <c r="U17" s="23" t="str">
        <f t="shared" si="7"/>
        <v/>
      </c>
    </row>
    <row r="18" spans="1:21" x14ac:dyDescent="0.25">
      <c r="A18" s="23" t="str">
        <f>IF(DATOS_NUMERICOS!A7="","",DATOS_NUMERICOS!A7)</f>
        <v/>
      </c>
      <c r="B18" s="23" t="str">
        <f>IF($A18="","",DATOS_NUMERICOS!B7)</f>
        <v/>
      </c>
      <c r="C18" s="23" t="str">
        <f>IF($A18="","",DATOS_NUMERICOS!C7)</f>
        <v/>
      </c>
      <c r="D18" s="23" t="str">
        <f>IF($A18="","",DATOS_NUMERICOS!D7)</f>
        <v/>
      </c>
      <c r="E18" s="23" t="str">
        <f>IF($A18="","",DATOS_NUMERICOS!G7)</f>
        <v/>
      </c>
      <c r="F18" s="23" t="str">
        <f>IF($A18="","",DATOS_NUMERICOS!I7)</f>
        <v/>
      </c>
      <c r="G18" s="23" t="str">
        <f>IF($A18="","",DATOS_NUMERICOS!J7)</f>
        <v/>
      </c>
      <c r="H18" s="23" t="str">
        <f>IF($A18="","",(DATOS_NUMERICOS!K7+DATOS_NUMERICOS!N7+DATOS_NUMERICOS!O7+DATOS_NUMERICOS!P7+(8-DATOS_NUMERICOS!S7)))</f>
        <v/>
      </c>
      <c r="I18" s="23" t="str">
        <f>IF($A18="","",(DATOS_NUMERICOS!L7+DATOS_NUMERICOS!M7+DATOS_NUMERICOS!Q7+DATOS_NUMERICOS!R7+DATOS_NUMERICOS!T7))</f>
        <v/>
      </c>
      <c r="J18" s="23" t="str">
        <f>IF($A18="","",(DATOS_NUMERICOS!U7+DATOS_NUMERICOS!V7+DATOS_NUMERICOS!W7+DATOS_NUMERICOS!X7+DATOS_NUMERICOS!Y7+DATOS_NUMERICOS!Z7+DATOS_NUMERICOS!AA7+DATOS_NUMERICOS!AB7))</f>
        <v/>
      </c>
      <c r="K18" s="23" t="str">
        <f>IF($A18="","",(DATOS_NUMERICOS!AC7+DATOS_NUMERICOS!AD7+DATOS_NUMERICOS!AE7+DATOS_NUMERICOS!AF7+DATOS_NUMERICOS!AG7+DATOS_NUMERICOS!AH7+DATOS_NUMERICOS!AI7+DATOS_NUMERICOS!AJ7+DATOS_NUMERICOS!AK7+DATOS_NUMERICOS!AL7))</f>
        <v/>
      </c>
      <c r="L18" s="23" t="str">
        <f>IF($A18="","",(DATOS_NUMERICOS!AM7+DATOS_NUMERICOS!AN7+DATOS_NUMERICOS!AO7+DATOS_NUMERICOS!AP7+DATOS_NUMERICOS!AQ7+DATOS_NUMERICOS!AR7+DATOS_NUMERICOS!AS7+DATOS_NUMERICOS!AT7+DATOS_NUMERICOS!AU7))</f>
        <v/>
      </c>
      <c r="M18" s="23" t="str">
        <f>IF($A18="","",(DATOS_NUMERICOS!AV7+DATOS_NUMERICOS!AW7+DATOS_NUMERICOS!AX7+(5-DATOS_NUMERICOS!AY7)+DATOS_NUMERICOS!AZ7+DATOS_NUMERICOS!BA7+DATOS_NUMERICOS!BB7+(5-DATOS_NUMERICOS!BC7)+DATOS_NUMERICOS!BD7+(5-DATOS_NUMERICOS!BE7)+DATOS_NUMERICOS!BF7+DATOS_NUMERICOS!BG7+(5-DATOS_NUMERICOS!BH7)+(5-DATOS_NUMERICOS!BI7)+DATOS_NUMERICOS!BJ7))</f>
        <v/>
      </c>
      <c r="N18" s="28" t="str">
        <f t="shared" si="0"/>
        <v/>
      </c>
      <c r="O18" s="28" t="str">
        <f t="shared" si="1"/>
        <v/>
      </c>
      <c r="P18" s="28" t="str">
        <f t="shared" si="2"/>
        <v/>
      </c>
      <c r="Q18" s="28" t="str">
        <f t="shared" si="3"/>
        <v/>
      </c>
      <c r="R18" s="28" t="str">
        <f t="shared" si="4"/>
        <v/>
      </c>
      <c r="S18" s="28" t="str">
        <f t="shared" si="5"/>
        <v/>
      </c>
      <c r="T18" s="23" t="str">
        <f t="shared" si="6"/>
        <v/>
      </c>
      <c r="U18" s="23" t="str">
        <f t="shared" si="7"/>
        <v/>
      </c>
    </row>
    <row r="19" spans="1:21" x14ac:dyDescent="0.25">
      <c r="A19" s="23" t="str">
        <f>IF(DATOS_NUMERICOS!A8="","",DATOS_NUMERICOS!A8)</f>
        <v/>
      </c>
      <c r="B19" s="23" t="str">
        <f>IF($A19="","",DATOS_NUMERICOS!B8)</f>
        <v/>
      </c>
      <c r="C19" s="23" t="str">
        <f>IF($A19="","",DATOS_NUMERICOS!C8)</f>
        <v/>
      </c>
      <c r="D19" s="23" t="str">
        <f>IF($A19="","",DATOS_NUMERICOS!D8)</f>
        <v/>
      </c>
      <c r="E19" s="23" t="str">
        <f>IF($A19="","",DATOS_NUMERICOS!G8)</f>
        <v/>
      </c>
      <c r="F19" s="23" t="str">
        <f>IF($A19="","",DATOS_NUMERICOS!I8)</f>
        <v/>
      </c>
      <c r="G19" s="23" t="str">
        <f>IF($A19="","",DATOS_NUMERICOS!J8)</f>
        <v/>
      </c>
      <c r="H19" s="23" t="str">
        <f>IF($A19="","",(DATOS_NUMERICOS!K8+DATOS_NUMERICOS!N8+DATOS_NUMERICOS!O8+DATOS_NUMERICOS!P8+(8-DATOS_NUMERICOS!S8)))</f>
        <v/>
      </c>
      <c r="I19" s="23" t="str">
        <f>IF($A19="","",(DATOS_NUMERICOS!L8+DATOS_NUMERICOS!M8+DATOS_NUMERICOS!Q8+DATOS_NUMERICOS!R8+DATOS_NUMERICOS!T8))</f>
        <v/>
      </c>
      <c r="J19" s="23" t="str">
        <f>IF($A19="","",(DATOS_NUMERICOS!U8+DATOS_NUMERICOS!V8+DATOS_NUMERICOS!W8+DATOS_NUMERICOS!X8+DATOS_NUMERICOS!Y8+DATOS_NUMERICOS!Z8+DATOS_NUMERICOS!AA8+DATOS_NUMERICOS!AB8))</f>
        <v/>
      </c>
      <c r="K19" s="23" t="str">
        <f>IF($A19="","",(DATOS_NUMERICOS!AC8+DATOS_NUMERICOS!AD8+DATOS_NUMERICOS!AE8+DATOS_NUMERICOS!AF8+DATOS_NUMERICOS!AG8+DATOS_NUMERICOS!AH8+DATOS_NUMERICOS!AI8+DATOS_NUMERICOS!AJ8+DATOS_NUMERICOS!AK8+DATOS_NUMERICOS!AL8))</f>
        <v/>
      </c>
      <c r="L19" s="23" t="str">
        <f>IF($A19="","",(DATOS_NUMERICOS!AM8+DATOS_NUMERICOS!AN8+DATOS_NUMERICOS!AO8+DATOS_NUMERICOS!AP8+DATOS_NUMERICOS!AQ8+DATOS_NUMERICOS!AR8+DATOS_NUMERICOS!AS8+DATOS_NUMERICOS!AT8+DATOS_NUMERICOS!AU8))</f>
        <v/>
      </c>
      <c r="M19" s="23" t="str">
        <f>IF($A19="","",(DATOS_NUMERICOS!AV8+DATOS_NUMERICOS!AW8+DATOS_NUMERICOS!AX8+(5-DATOS_NUMERICOS!AY8)+DATOS_NUMERICOS!AZ8+DATOS_NUMERICOS!BA8+DATOS_NUMERICOS!BB8+(5-DATOS_NUMERICOS!BC8)+DATOS_NUMERICOS!BD8+(5-DATOS_NUMERICOS!BE8)+DATOS_NUMERICOS!BF8+DATOS_NUMERICOS!BG8+(5-DATOS_NUMERICOS!BH8)+(5-DATOS_NUMERICOS!BI8)+DATOS_NUMERICOS!BJ8))</f>
        <v/>
      </c>
      <c r="N19" s="28" t="str">
        <f t="shared" si="0"/>
        <v/>
      </c>
      <c r="O19" s="28" t="str">
        <f t="shared" si="1"/>
        <v/>
      </c>
      <c r="P19" s="28" t="str">
        <f t="shared" si="2"/>
        <v/>
      </c>
      <c r="Q19" s="28" t="str">
        <f t="shared" si="3"/>
        <v/>
      </c>
      <c r="R19" s="28" t="str">
        <f t="shared" si="4"/>
        <v/>
      </c>
      <c r="S19" s="28" t="str">
        <f t="shared" si="5"/>
        <v/>
      </c>
      <c r="T19" s="23" t="str">
        <f t="shared" si="6"/>
        <v/>
      </c>
      <c r="U19" s="23" t="str">
        <f t="shared" si="7"/>
        <v/>
      </c>
    </row>
    <row r="20" spans="1:21" x14ac:dyDescent="0.25">
      <c r="A20" s="23" t="str">
        <f>IF(DATOS_NUMERICOS!A9="","",DATOS_NUMERICOS!A9)</f>
        <v/>
      </c>
      <c r="B20" s="23" t="str">
        <f>IF($A20="","",DATOS_NUMERICOS!B9)</f>
        <v/>
      </c>
      <c r="C20" s="23" t="str">
        <f>IF($A20="","",DATOS_NUMERICOS!C9)</f>
        <v/>
      </c>
      <c r="D20" s="23" t="str">
        <f>IF($A20="","",DATOS_NUMERICOS!D9)</f>
        <v/>
      </c>
      <c r="E20" s="23" t="str">
        <f>IF($A20="","",DATOS_NUMERICOS!G9)</f>
        <v/>
      </c>
      <c r="F20" s="23" t="str">
        <f>IF($A20="","",DATOS_NUMERICOS!I9)</f>
        <v/>
      </c>
      <c r="G20" s="23" t="str">
        <f>IF($A20="","",DATOS_NUMERICOS!J9)</f>
        <v/>
      </c>
      <c r="H20" s="23" t="str">
        <f>IF($A20="","",(DATOS_NUMERICOS!K9+DATOS_NUMERICOS!N9+DATOS_NUMERICOS!O9+DATOS_NUMERICOS!P9+(8-DATOS_NUMERICOS!S9)))</f>
        <v/>
      </c>
      <c r="I20" s="23" t="str">
        <f>IF($A20="","",(DATOS_NUMERICOS!L9+DATOS_NUMERICOS!M9+DATOS_NUMERICOS!Q9+DATOS_NUMERICOS!R9+DATOS_NUMERICOS!T9))</f>
        <v/>
      </c>
      <c r="J20" s="23" t="str">
        <f>IF($A20="","",(DATOS_NUMERICOS!U9+DATOS_NUMERICOS!V9+DATOS_NUMERICOS!W9+DATOS_NUMERICOS!X9+DATOS_NUMERICOS!Y9+DATOS_NUMERICOS!Z9+DATOS_NUMERICOS!AA9+DATOS_NUMERICOS!AB9))</f>
        <v/>
      </c>
      <c r="K20" s="23" t="str">
        <f>IF($A20="","",(DATOS_NUMERICOS!AC9+DATOS_NUMERICOS!AD9+DATOS_NUMERICOS!AE9+DATOS_NUMERICOS!AF9+DATOS_NUMERICOS!AG9+DATOS_NUMERICOS!AH9+DATOS_NUMERICOS!AI9+DATOS_NUMERICOS!AJ9+DATOS_NUMERICOS!AK9+DATOS_NUMERICOS!AL9))</f>
        <v/>
      </c>
      <c r="L20" s="23" t="str">
        <f>IF($A20="","",(DATOS_NUMERICOS!AM9+DATOS_NUMERICOS!AN9+DATOS_NUMERICOS!AO9+DATOS_NUMERICOS!AP9+DATOS_NUMERICOS!AQ9+DATOS_NUMERICOS!AR9+DATOS_NUMERICOS!AS9+DATOS_NUMERICOS!AT9+DATOS_NUMERICOS!AU9))</f>
        <v/>
      </c>
      <c r="M20" s="23" t="str">
        <f>IF($A20="","",(DATOS_NUMERICOS!AV9+DATOS_NUMERICOS!AW9+DATOS_NUMERICOS!AX9+(5-DATOS_NUMERICOS!AY9)+DATOS_NUMERICOS!AZ9+DATOS_NUMERICOS!BA9+DATOS_NUMERICOS!BB9+(5-DATOS_NUMERICOS!BC9)+DATOS_NUMERICOS!BD9+(5-DATOS_NUMERICOS!BE9)+DATOS_NUMERICOS!BF9+DATOS_NUMERICOS!BG9+(5-DATOS_NUMERICOS!BH9)+(5-DATOS_NUMERICOS!BI9)+DATOS_NUMERICOS!BJ9))</f>
        <v/>
      </c>
      <c r="N20" s="28" t="str">
        <f t="shared" si="0"/>
        <v/>
      </c>
      <c r="O20" s="28" t="str">
        <f t="shared" si="1"/>
        <v/>
      </c>
      <c r="P20" s="28" t="str">
        <f t="shared" si="2"/>
        <v/>
      </c>
      <c r="Q20" s="28" t="str">
        <f t="shared" si="3"/>
        <v/>
      </c>
      <c r="R20" s="28" t="str">
        <f t="shared" si="4"/>
        <v/>
      </c>
      <c r="S20" s="28" t="str">
        <f t="shared" si="5"/>
        <v/>
      </c>
      <c r="T20" s="23" t="str">
        <f t="shared" si="6"/>
        <v/>
      </c>
      <c r="U20" s="23" t="str">
        <f t="shared" si="7"/>
        <v/>
      </c>
    </row>
    <row r="21" spans="1:21" x14ac:dyDescent="0.25">
      <c r="A21" s="23" t="str">
        <f>IF(DATOS_NUMERICOS!A10="","",DATOS_NUMERICOS!A10)</f>
        <v/>
      </c>
      <c r="B21" s="23" t="str">
        <f>IF($A21="","",DATOS_NUMERICOS!B10)</f>
        <v/>
      </c>
      <c r="C21" s="23" t="str">
        <f>IF($A21="","",DATOS_NUMERICOS!C10)</f>
        <v/>
      </c>
      <c r="D21" s="23" t="str">
        <f>IF($A21="","",DATOS_NUMERICOS!D10)</f>
        <v/>
      </c>
      <c r="E21" s="23" t="str">
        <f>IF($A21="","",DATOS_NUMERICOS!G10)</f>
        <v/>
      </c>
      <c r="F21" s="23" t="str">
        <f>IF($A21="","",DATOS_NUMERICOS!I10)</f>
        <v/>
      </c>
      <c r="G21" s="23" t="str">
        <f>IF($A21="","",DATOS_NUMERICOS!J10)</f>
        <v/>
      </c>
      <c r="H21" s="23" t="str">
        <f>IF($A21="","",(DATOS_NUMERICOS!K10+DATOS_NUMERICOS!N10+DATOS_NUMERICOS!O10+DATOS_NUMERICOS!P10+(8-DATOS_NUMERICOS!S10)))</f>
        <v/>
      </c>
      <c r="I21" s="23" t="str">
        <f>IF($A21="","",(DATOS_NUMERICOS!L10+DATOS_NUMERICOS!M10+DATOS_NUMERICOS!Q10+DATOS_NUMERICOS!R10+DATOS_NUMERICOS!T10))</f>
        <v/>
      </c>
      <c r="J21" s="23" t="str">
        <f>IF($A21="","",(DATOS_NUMERICOS!U10+DATOS_NUMERICOS!V10+DATOS_NUMERICOS!W10+DATOS_NUMERICOS!X10+DATOS_NUMERICOS!Y10+DATOS_NUMERICOS!Z10+DATOS_NUMERICOS!AA10+DATOS_NUMERICOS!AB10))</f>
        <v/>
      </c>
      <c r="K21" s="23" t="str">
        <f>IF($A21="","",(DATOS_NUMERICOS!AC10+DATOS_NUMERICOS!AD10+DATOS_NUMERICOS!AE10+DATOS_NUMERICOS!AF10+DATOS_NUMERICOS!AG10+DATOS_NUMERICOS!AH10+DATOS_NUMERICOS!AI10+DATOS_NUMERICOS!AJ10+DATOS_NUMERICOS!AK10+DATOS_NUMERICOS!AL10))</f>
        <v/>
      </c>
      <c r="L21" s="23" t="str">
        <f>IF($A21="","",(DATOS_NUMERICOS!AM10+DATOS_NUMERICOS!AN10+DATOS_NUMERICOS!AO10+DATOS_NUMERICOS!AP10+DATOS_NUMERICOS!AQ10+DATOS_NUMERICOS!AR10+DATOS_NUMERICOS!AS10+DATOS_NUMERICOS!AT10+DATOS_NUMERICOS!AU10))</f>
        <v/>
      </c>
      <c r="M21" s="23" t="str">
        <f>IF($A21="","",(DATOS_NUMERICOS!AV10+DATOS_NUMERICOS!AW10+DATOS_NUMERICOS!AX10+(5-DATOS_NUMERICOS!AY10)+DATOS_NUMERICOS!AZ10+DATOS_NUMERICOS!BA10+DATOS_NUMERICOS!BB10+(5-DATOS_NUMERICOS!BC10)+DATOS_NUMERICOS!BD10+(5-DATOS_NUMERICOS!BE10)+DATOS_NUMERICOS!BF10+DATOS_NUMERICOS!BG10+(5-DATOS_NUMERICOS!BH10)+(5-DATOS_NUMERICOS!BI10)+DATOS_NUMERICOS!BJ10))</f>
        <v/>
      </c>
      <c r="N21" s="28" t="str">
        <f t="shared" si="0"/>
        <v/>
      </c>
      <c r="O21" s="28" t="str">
        <f t="shared" si="1"/>
        <v/>
      </c>
      <c r="P21" s="28" t="str">
        <f t="shared" si="2"/>
        <v/>
      </c>
      <c r="Q21" s="28" t="str">
        <f t="shared" si="3"/>
        <v/>
      </c>
      <c r="R21" s="28" t="str">
        <f t="shared" si="4"/>
        <v/>
      </c>
      <c r="S21" s="28" t="str">
        <f t="shared" si="5"/>
        <v/>
      </c>
      <c r="T21" s="23" t="str">
        <f t="shared" si="6"/>
        <v/>
      </c>
      <c r="U21" s="23" t="str">
        <f t="shared" si="7"/>
        <v/>
      </c>
    </row>
    <row r="22" spans="1:21" x14ac:dyDescent="0.25">
      <c r="A22" s="23" t="str">
        <f>IF(DATOS_NUMERICOS!A11="","",DATOS_NUMERICOS!A11)</f>
        <v/>
      </c>
      <c r="B22" s="23" t="str">
        <f>IF($A22="","",DATOS_NUMERICOS!B11)</f>
        <v/>
      </c>
      <c r="C22" s="23" t="str">
        <f>IF($A22="","",DATOS_NUMERICOS!C11)</f>
        <v/>
      </c>
      <c r="D22" s="23" t="str">
        <f>IF($A22="","",DATOS_NUMERICOS!D11)</f>
        <v/>
      </c>
      <c r="E22" s="23" t="str">
        <f>IF($A22="","",DATOS_NUMERICOS!G11)</f>
        <v/>
      </c>
      <c r="F22" s="23" t="str">
        <f>IF($A22="","",DATOS_NUMERICOS!I11)</f>
        <v/>
      </c>
      <c r="G22" s="23" t="str">
        <f>IF($A22="","",DATOS_NUMERICOS!J11)</f>
        <v/>
      </c>
      <c r="H22" s="23" t="str">
        <f>IF($A22="","",(DATOS_NUMERICOS!K11+DATOS_NUMERICOS!N11+DATOS_NUMERICOS!O11+DATOS_NUMERICOS!P11+(8-DATOS_NUMERICOS!S11)))</f>
        <v/>
      </c>
      <c r="I22" s="23" t="str">
        <f>IF($A22="","",(DATOS_NUMERICOS!L11+DATOS_NUMERICOS!M11+DATOS_NUMERICOS!Q11+DATOS_NUMERICOS!R11+DATOS_NUMERICOS!T11))</f>
        <v/>
      </c>
      <c r="J22" s="23" t="str">
        <f>IF($A22="","",(DATOS_NUMERICOS!U11+DATOS_NUMERICOS!V11+DATOS_NUMERICOS!W11+DATOS_NUMERICOS!X11+DATOS_NUMERICOS!Y11+DATOS_NUMERICOS!Z11+DATOS_NUMERICOS!AA11+DATOS_NUMERICOS!AB11))</f>
        <v/>
      </c>
      <c r="K22" s="23" t="str">
        <f>IF($A22="","",(DATOS_NUMERICOS!AC11+DATOS_NUMERICOS!AD11+DATOS_NUMERICOS!AE11+DATOS_NUMERICOS!AF11+DATOS_NUMERICOS!AG11+DATOS_NUMERICOS!AH11+DATOS_NUMERICOS!AI11+DATOS_NUMERICOS!AJ11+DATOS_NUMERICOS!AK11+DATOS_NUMERICOS!AL11))</f>
        <v/>
      </c>
      <c r="L22" s="23" t="str">
        <f>IF($A22="","",(DATOS_NUMERICOS!AM11+DATOS_NUMERICOS!AN11+DATOS_NUMERICOS!AO11+DATOS_NUMERICOS!AP11+DATOS_NUMERICOS!AQ11+DATOS_NUMERICOS!AR11+DATOS_NUMERICOS!AS11+DATOS_NUMERICOS!AT11+DATOS_NUMERICOS!AU11))</f>
        <v/>
      </c>
      <c r="M22" s="23" t="str">
        <f>IF($A22="","",(DATOS_NUMERICOS!AV11+DATOS_NUMERICOS!AW11+DATOS_NUMERICOS!AX11+(5-DATOS_NUMERICOS!AY11)+DATOS_NUMERICOS!AZ11+DATOS_NUMERICOS!BA11+DATOS_NUMERICOS!BB11+(5-DATOS_NUMERICOS!BC11)+DATOS_NUMERICOS!BD11+(5-DATOS_NUMERICOS!BE11)+DATOS_NUMERICOS!BF11+DATOS_NUMERICOS!BG11+(5-DATOS_NUMERICOS!BH11)+(5-DATOS_NUMERICOS!BI11)+DATOS_NUMERICOS!BJ11))</f>
        <v/>
      </c>
      <c r="N22" s="28" t="str">
        <f t="shared" si="0"/>
        <v/>
      </c>
      <c r="O22" s="28" t="str">
        <f t="shared" si="1"/>
        <v/>
      </c>
      <c r="P22" s="28" t="str">
        <f t="shared" si="2"/>
        <v/>
      </c>
      <c r="Q22" s="28" t="str">
        <f t="shared" si="3"/>
        <v/>
      </c>
      <c r="R22" s="28" t="str">
        <f t="shared" si="4"/>
        <v/>
      </c>
      <c r="S22" s="28" t="str">
        <f t="shared" si="5"/>
        <v/>
      </c>
      <c r="T22" s="23" t="str">
        <f t="shared" si="6"/>
        <v/>
      </c>
      <c r="U22" s="23" t="str">
        <f t="shared" si="7"/>
        <v/>
      </c>
    </row>
    <row r="23" spans="1:21" x14ac:dyDescent="0.25">
      <c r="A23" s="23" t="str">
        <f>IF(DATOS_NUMERICOS!A12="","",DATOS_NUMERICOS!A12)</f>
        <v/>
      </c>
      <c r="B23" s="23" t="str">
        <f>IF($A23="","",DATOS_NUMERICOS!B12)</f>
        <v/>
      </c>
      <c r="C23" s="23" t="str">
        <f>IF($A23="","",DATOS_NUMERICOS!C12)</f>
        <v/>
      </c>
      <c r="D23" s="23" t="str">
        <f>IF($A23="","",DATOS_NUMERICOS!D12)</f>
        <v/>
      </c>
      <c r="E23" s="23" t="str">
        <f>IF($A23="","",DATOS_NUMERICOS!G12)</f>
        <v/>
      </c>
      <c r="F23" s="23" t="str">
        <f>IF($A23="","",DATOS_NUMERICOS!I12)</f>
        <v/>
      </c>
      <c r="G23" s="23" t="str">
        <f>IF($A23="","",DATOS_NUMERICOS!J12)</f>
        <v/>
      </c>
      <c r="H23" s="23" t="str">
        <f>IF($A23="","",(DATOS_NUMERICOS!K12+DATOS_NUMERICOS!N12+DATOS_NUMERICOS!O12+DATOS_NUMERICOS!P12+(8-DATOS_NUMERICOS!S12)))</f>
        <v/>
      </c>
      <c r="I23" s="23" t="str">
        <f>IF($A23="","",(DATOS_NUMERICOS!L12+DATOS_NUMERICOS!M12+DATOS_NUMERICOS!Q12+DATOS_NUMERICOS!R12+DATOS_NUMERICOS!T12))</f>
        <v/>
      </c>
      <c r="J23" s="23" t="str">
        <f>IF($A23="","",(DATOS_NUMERICOS!U12+DATOS_NUMERICOS!V12+DATOS_NUMERICOS!W12+DATOS_NUMERICOS!X12+DATOS_NUMERICOS!Y12+DATOS_NUMERICOS!Z12+DATOS_NUMERICOS!AA12+DATOS_NUMERICOS!AB12))</f>
        <v/>
      </c>
      <c r="K23" s="23" t="str">
        <f>IF($A23="","",(DATOS_NUMERICOS!AC12+DATOS_NUMERICOS!AD12+DATOS_NUMERICOS!AE12+DATOS_NUMERICOS!AF12+DATOS_NUMERICOS!AG12+DATOS_NUMERICOS!AH12+DATOS_NUMERICOS!AI12+DATOS_NUMERICOS!AJ12+DATOS_NUMERICOS!AK12+DATOS_NUMERICOS!AL12))</f>
        <v/>
      </c>
      <c r="L23" s="23" t="str">
        <f>IF($A23="","",(DATOS_NUMERICOS!AM12+DATOS_NUMERICOS!AN12+DATOS_NUMERICOS!AO12+DATOS_NUMERICOS!AP12+DATOS_NUMERICOS!AQ12+DATOS_NUMERICOS!AR12+DATOS_NUMERICOS!AS12+DATOS_NUMERICOS!AT12+DATOS_NUMERICOS!AU12))</f>
        <v/>
      </c>
      <c r="M23" s="23" t="str">
        <f>IF($A23="","",(DATOS_NUMERICOS!AV12+DATOS_NUMERICOS!AW12+DATOS_NUMERICOS!AX12+(5-DATOS_NUMERICOS!AY12)+DATOS_NUMERICOS!AZ12+DATOS_NUMERICOS!BA12+DATOS_NUMERICOS!BB12+(5-DATOS_NUMERICOS!BC12)+DATOS_NUMERICOS!BD12+(5-DATOS_NUMERICOS!BE12)+DATOS_NUMERICOS!BF12+DATOS_NUMERICOS!BG12+(5-DATOS_NUMERICOS!BH12)+(5-DATOS_NUMERICOS!BI12)+DATOS_NUMERICOS!BJ12))</f>
        <v/>
      </c>
      <c r="N23" s="28" t="str">
        <f t="shared" si="0"/>
        <v/>
      </c>
      <c r="O23" s="28" t="str">
        <f t="shared" si="1"/>
        <v/>
      </c>
      <c r="P23" s="28" t="str">
        <f t="shared" si="2"/>
        <v/>
      </c>
      <c r="Q23" s="28" t="str">
        <f t="shared" si="3"/>
        <v/>
      </c>
      <c r="R23" s="28" t="str">
        <f t="shared" si="4"/>
        <v/>
      </c>
      <c r="S23" s="28" t="str">
        <f t="shared" si="5"/>
        <v/>
      </c>
      <c r="T23" s="23" t="str">
        <f t="shared" si="6"/>
        <v/>
      </c>
      <c r="U23" s="23" t="str">
        <f t="shared" si="7"/>
        <v/>
      </c>
    </row>
    <row r="24" spans="1:21" x14ac:dyDescent="0.25">
      <c r="A24" s="23" t="str">
        <f>IF(DATOS_NUMERICOS!A13="","",DATOS_NUMERICOS!A13)</f>
        <v/>
      </c>
      <c r="B24" s="23" t="str">
        <f>IF($A24="","",DATOS_NUMERICOS!B13)</f>
        <v/>
      </c>
      <c r="C24" s="23" t="str">
        <f>IF($A24="","",DATOS_NUMERICOS!C13)</f>
        <v/>
      </c>
      <c r="D24" s="23" t="str">
        <f>IF($A24="","",DATOS_NUMERICOS!D13)</f>
        <v/>
      </c>
      <c r="E24" s="23" t="str">
        <f>IF($A24="","",DATOS_NUMERICOS!G13)</f>
        <v/>
      </c>
      <c r="F24" s="23" t="str">
        <f>IF($A24="","",DATOS_NUMERICOS!I13)</f>
        <v/>
      </c>
      <c r="G24" s="23" t="str">
        <f>IF($A24="","",DATOS_NUMERICOS!J13)</f>
        <v/>
      </c>
      <c r="H24" s="23" t="str">
        <f>IF($A24="","",(DATOS_NUMERICOS!K13+DATOS_NUMERICOS!N13+DATOS_NUMERICOS!O13+DATOS_NUMERICOS!P13+(8-DATOS_NUMERICOS!S13)))</f>
        <v/>
      </c>
      <c r="I24" s="23" t="str">
        <f>IF($A24="","",(DATOS_NUMERICOS!L13+DATOS_NUMERICOS!M13+DATOS_NUMERICOS!Q13+DATOS_NUMERICOS!R13+DATOS_NUMERICOS!T13))</f>
        <v/>
      </c>
      <c r="J24" s="23" t="str">
        <f>IF($A24="","",(DATOS_NUMERICOS!U13+DATOS_NUMERICOS!V13+DATOS_NUMERICOS!W13+DATOS_NUMERICOS!X13+DATOS_NUMERICOS!Y13+DATOS_NUMERICOS!Z13+DATOS_NUMERICOS!AA13+DATOS_NUMERICOS!AB13))</f>
        <v/>
      </c>
      <c r="K24" s="23" t="str">
        <f>IF($A24="","",(DATOS_NUMERICOS!AC13+DATOS_NUMERICOS!AD13+DATOS_NUMERICOS!AE13+DATOS_NUMERICOS!AF13+DATOS_NUMERICOS!AG13+DATOS_NUMERICOS!AH13+DATOS_NUMERICOS!AI13+DATOS_NUMERICOS!AJ13+DATOS_NUMERICOS!AK13+DATOS_NUMERICOS!AL13))</f>
        <v/>
      </c>
      <c r="L24" s="23" t="str">
        <f>IF($A24="","",(DATOS_NUMERICOS!AM13+DATOS_NUMERICOS!AN13+DATOS_NUMERICOS!AO13+DATOS_NUMERICOS!AP13+DATOS_NUMERICOS!AQ13+DATOS_NUMERICOS!AR13+DATOS_NUMERICOS!AS13+DATOS_NUMERICOS!AT13+DATOS_NUMERICOS!AU13))</f>
        <v/>
      </c>
      <c r="M24" s="23" t="str">
        <f>IF($A24="","",(DATOS_NUMERICOS!AV13+DATOS_NUMERICOS!AW13+DATOS_NUMERICOS!AX13+(5-DATOS_NUMERICOS!AY13)+DATOS_NUMERICOS!AZ13+DATOS_NUMERICOS!BA13+DATOS_NUMERICOS!BB13+(5-DATOS_NUMERICOS!BC13)+DATOS_NUMERICOS!BD13+(5-DATOS_NUMERICOS!BE13)+DATOS_NUMERICOS!BF13+DATOS_NUMERICOS!BG13+(5-DATOS_NUMERICOS!BH13)+(5-DATOS_NUMERICOS!BI13)+DATOS_NUMERICOS!BJ13))</f>
        <v/>
      </c>
      <c r="N24" s="28" t="str">
        <f t="shared" si="0"/>
        <v/>
      </c>
      <c r="O24" s="28" t="str">
        <f t="shared" si="1"/>
        <v/>
      </c>
      <c r="P24" s="28" t="str">
        <f t="shared" si="2"/>
        <v/>
      </c>
      <c r="Q24" s="28" t="str">
        <f t="shared" si="3"/>
        <v/>
      </c>
      <c r="R24" s="28" t="str">
        <f t="shared" si="4"/>
        <v/>
      </c>
      <c r="S24" s="28" t="str">
        <f t="shared" si="5"/>
        <v/>
      </c>
      <c r="T24" s="23" t="str">
        <f t="shared" si="6"/>
        <v/>
      </c>
      <c r="U24" s="23" t="str">
        <f t="shared" si="7"/>
        <v/>
      </c>
    </row>
    <row r="25" spans="1:21" x14ac:dyDescent="0.25">
      <c r="A25" s="23" t="str">
        <f>IF(DATOS_NUMERICOS!A14="","",DATOS_NUMERICOS!A14)</f>
        <v/>
      </c>
      <c r="B25" s="23" t="str">
        <f>IF($A25="","",DATOS_NUMERICOS!B14)</f>
        <v/>
      </c>
      <c r="C25" s="23" t="str">
        <f>IF($A25="","",DATOS_NUMERICOS!C14)</f>
        <v/>
      </c>
      <c r="D25" s="23" t="str">
        <f>IF($A25="","",DATOS_NUMERICOS!D14)</f>
        <v/>
      </c>
      <c r="E25" s="23" t="str">
        <f>IF($A25="","",DATOS_NUMERICOS!G14)</f>
        <v/>
      </c>
      <c r="F25" s="23" t="str">
        <f>IF($A25="","",DATOS_NUMERICOS!I14)</f>
        <v/>
      </c>
      <c r="G25" s="23" t="str">
        <f>IF($A25="","",DATOS_NUMERICOS!J14)</f>
        <v/>
      </c>
      <c r="H25" s="23" t="str">
        <f>IF($A25="","",(DATOS_NUMERICOS!K14+DATOS_NUMERICOS!N14+DATOS_NUMERICOS!O14+DATOS_NUMERICOS!P14+(8-DATOS_NUMERICOS!S14)))</f>
        <v/>
      </c>
      <c r="I25" s="23" t="str">
        <f>IF($A25="","",(DATOS_NUMERICOS!L14+DATOS_NUMERICOS!M14+DATOS_NUMERICOS!Q14+DATOS_NUMERICOS!R14+DATOS_NUMERICOS!T14))</f>
        <v/>
      </c>
      <c r="J25" s="23" t="str">
        <f>IF($A25="","",(DATOS_NUMERICOS!U14+DATOS_NUMERICOS!V14+DATOS_NUMERICOS!W14+DATOS_NUMERICOS!X14+DATOS_NUMERICOS!Y14+DATOS_NUMERICOS!Z14+DATOS_NUMERICOS!AA14+DATOS_NUMERICOS!AB14))</f>
        <v/>
      </c>
      <c r="K25" s="23" t="str">
        <f>IF($A25="","",(DATOS_NUMERICOS!AC14+DATOS_NUMERICOS!AD14+DATOS_NUMERICOS!AE14+DATOS_NUMERICOS!AF14+DATOS_NUMERICOS!AG14+DATOS_NUMERICOS!AH14+DATOS_NUMERICOS!AI14+DATOS_NUMERICOS!AJ14+DATOS_NUMERICOS!AK14+DATOS_NUMERICOS!AL14))</f>
        <v/>
      </c>
      <c r="L25" s="23" t="str">
        <f>IF($A25="","",(DATOS_NUMERICOS!AM14+DATOS_NUMERICOS!AN14+DATOS_NUMERICOS!AO14+DATOS_NUMERICOS!AP14+DATOS_NUMERICOS!AQ14+DATOS_NUMERICOS!AR14+DATOS_NUMERICOS!AS14+DATOS_NUMERICOS!AT14+DATOS_NUMERICOS!AU14))</f>
        <v/>
      </c>
      <c r="M25" s="23" t="str">
        <f>IF($A25="","",(DATOS_NUMERICOS!AV14+DATOS_NUMERICOS!AW14+DATOS_NUMERICOS!AX14+(5-DATOS_NUMERICOS!AY14)+DATOS_NUMERICOS!AZ14+DATOS_NUMERICOS!BA14+DATOS_NUMERICOS!BB14+(5-DATOS_NUMERICOS!BC14)+DATOS_NUMERICOS!BD14+(5-DATOS_NUMERICOS!BE14)+DATOS_NUMERICOS!BF14+DATOS_NUMERICOS!BG14+(5-DATOS_NUMERICOS!BH14)+(5-DATOS_NUMERICOS!BI14)+DATOS_NUMERICOS!BJ14))</f>
        <v/>
      </c>
      <c r="N25" s="28" t="str">
        <f t="shared" si="0"/>
        <v/>
      </c>
      <c r="O25" s="28" t="str">
        <f t="shared" si="1"/>
        <v/>
      </c>
      <c r="P25" s="28" t="str">
        <f t="shared" si="2"/>
        <v/>
      </c>
      <c r="Q25" s="28" t="str">
        <f t="shared" si="3"/>
        <v/>
      </c>
      <c r="R25" s="28" t="str">
        <f t="shared" si="4"/>
        <v/>
      </c>
      <c r="S25" s="28" t="str">
        <f t="shared" si="5"/>
        <v/>
      </c>
      <c r="T25" s="23" t="str">
        <f t="shared" si="6"/>
        <v/>
      </c>
      <c r="U25" s="23" t="str">
        <f t="shared" si="7"/>
        <v/>
      </c>
    </row>
    <row r="26" spans="1:21" x14ac:dyDescent="0.25">
      <c r="A26" s="23" t="str">
        <f>IF(DATOS_NUMERICOS!A15="","",DATOS_NUMERICOS!A15)</f>
        <v/>
      </c>
      <c r="B26" s="23" t="str">
        <f>IF($A26="","",DATOS_NUMERICOS!B15)</f>
        <v/>
      </c>
      <c r="C26" s="23" t="str">
        <f>IF($A26="","",DATOS_NUMERICOS!C15)</f>
        <v/>
      </c>
      <c r="D26" s="23" t="str">
        <f>IF($A26="","",DATOS_NUMERICOS!D15)</f>
        <v/>
      </c>
      <c r="E26" s="23" t="str">
        <f>IF($A26="","",DATOS_NUMERICOS!G15)</f>
        <v/>
      </c>
      <c r="F26" s="23" t="str">
        <f>IF($A26="","",DATOS_NUMERICOS!I15)</f>
        <v/>
      </c>
      <c r="G26" s="23" t="str">
        <f>IF($A26="","",DATOS_NUMERICOS!J15)</f>
        <v/>
      </c>
      <c r="H26" s="23" t="str">
        <f>IF($A26="","",(DATOS_NUMERICOS!K15+DATOS_NUMERICOS!N15+DATOS_NUMERICOS!O15+DATOS_NUMERICOS!P15+(8-DATOS_NUMERICOS!S15)))</f>
        <v/>
      </c>
      <c r="I26" s="23" t="str">
        <f>IF($A26="","",(DATOS_NUMERICOS!L15+DATOS_NUMERICOS!M15+DATOS_NUMERICOS!Q15+DATOS_NUMERICOS!R15+DATOS_NUMERICOS!T15))</f>
        <v/>
      </c>
      <c r="J26" s="23" t="str">
        <f>IF($A26="","",(DATOS_NUMERICOS!U15+DATOS_NUMERICOS!V15+DATOS_NUMERICOS!W15+DATOS_NUMERICOS!X15+DATOS_NUMERICOS!Y15+DATOS_NUMERICOS!Z15+DATOS_NUMERICOS!AA15+DATOS_NUMERICOS!AB15))</f>
        <v/>
      </c>
      <c r="K26" s="23" t="str">
        <f>IF($A26="","",(DATOS_NUMERICOS!AC15+DATOS_NUMERICOS!AD15+DATOS_NUMERICOS!AE15+DATOS_NUMERICOS!AF15+DATOS_NUMERICOS!AG15+DATOS_NUMERICOS!AH15+DATOS_NUMERICOS!AI15+DATOS_NUMERICOS!AJ15+DATOS_NUMERICOS!AK15+DATOS_NUMERICOS!AL15))</f>
        <v/>
      </c>
      <c r="L26" s="23" t="str">
        <f>IF($A26="","",(DATOS_NUMERICOS!AM15+DATOS_NUMERICOS!AN15+DATOS_NUMERICOS!AO15+DATOS_NUMERICOS!AP15+DATOS_NUMERICOS!AQ15+DATOS_NUMERICOS!AR15+DATOS_NUMERICOS!AS15+DATOS_NUMERICOS!AT15+DATOS_NUMERICOS!AU15))</f>
        <v/>
      </c>
      <c r="M26" s="23" t="str">
        <f>IF($A26="","",(DATOS_NUMERICOS!AV15+DATOS_NUMERICOS!AW15+DATOS_NUMERICOS!AX15+(5-DATOS_NUMERICOS!AY15)+DATOS_NUMERICOS!AZ15+DATOS_NUMERICOS!BA15+DATOS_NUMERICOS!BB15+(5-DATOS_NUMERICOS!BC15)+DATOS_NUMERICOS!BD15+(5-DATOS_NUMERICOS!BE15)+DATOS_NUMERICOS!BF15+DATOS_NUMERICOS!BG15+(5-DATOS_NUMERICOS!BH15)+(5-DATOS_NUMERICOS!BI15)+DATOS_NUMERICOS!BJ15))</f>
        <v/>
      </c>
      <c r="N26" s="28" t="str">
        <f t="shared" si="0"/>
        <v/>
      </c>
      <c r="O26" s="28" t="str">
        <f t="shared" si="1"/>
        <v/>
      </c>
      <c r="P26" s="28" t="str">
        <f t="shared" si="2"/>
        <v/>
      </c>
      <c r="Q26" s="28" t="str">
        <f t="shared" si="3"/>
        <v/>
      </c>
      <c r="R26" s="28" t="str">
        <f t="shared" si="4"/>
        <v/>
      </c>
      <c r="S26" s="28" t="str">
        <f t="shared" si="5"/>
        <v/>
      </c>
      <c r="T26" s="23" t="str">
        <f t="shared" si="6"/>
        <v/>
      </c>
      <c r="U26" s="23" t="str">
        <f t="shared" si="7"/>
        <v/>
      </c>
    </row>
    <row r="27" spans="1:21" x14ac:dyDescent="0.25">
      <c r="A27" s="23" t="str">
        <f>IF(DATOS_NUMERICOS!A16="","",DATOS_NUMERICOS!A16)</f>
        <v/>
      </c>
      <c r="B27" s="23" t="str">
        <f>IF($A27="","",DATOS_NUMERICOS!B16)</f>
        <v/>
      </c>
      <c r="C27" s="23" t="str">
        <f>IF($A27="","",DATOS_NUMERICOS!C16)</f>
        <v/>
      </c>
      <c r="D27" s="23" t="str">
        <f>IF($A27="","",DATOS_NUMERICOS!D16)</f>
        <v/>
      </c>
      <c r="E27" s="23" t="str">
        <f>IF($A27="","",DATOS_NUMERICOS!G16)</f>
        <v/>
      </c>
      <c r="F27" s="23" t="str">
        <f>IF($A27="","",DATOS_NUMERICOS!I16)</f>
        <v/>
      </c>
      <c r="G27" s="23" t="str">
        <f>IF($A27="","",DATOS_NUMERICOS!J16)</f>
        <v/>
      </c>
      <c r="H27" s="23" t="str">
        <f>IF($A27="","",(DATOS_NUMERICOS!K16+DATOS_NUMERICOS!N16+DATOS_NUMERICOS!O16+DATOS_NUMERICOS!P16+(8-DATOS_NUMERICOS!S16)))</f>
        <v/>
      </c>
      <c r="I27" s="23" t="str">
        <f>IF($A27="","",(DATOS_NUMERICOS!L16+DATOS_NUMERICOS!M16+DATOS_NUMERICOS!Q16+DATOS_NUMERICOS!R16+DATOS_NUMERICOS!T16))</f>
        <v/>
      </c>
      <c r="J27" s="23" t="str">
        <f>IF($A27="","",(DATOS_NUMERICOS!U16+DATOS_NUMERICOS!V16+DATOS_NUMERICOS!W16+DATOS_NUMERICOS!X16+DATOS_NUMERICOS!Y16+DATOS_NUMERICOS!Z16+DATOS_NUMERICOS!AA16+DATOS_NUMERICOS!AB16))</f>
        <v/>
      </c>
      <c r="K27" s="23" t="str">
        <f>IF($A27="","",(DATOS_NUMERICOS!AC16+DATOS_NUMERICOS!AD16+DATOS_NUMERICOS!AE16+DATOS_NUMERICOS!AF16+DATOS_NUMERICOS!AG16+DATOS_NUMERICOS!AH16+DATOS_NUMERICOS!AI16+DATOS_NUMERICOS!AJ16+DATOS_NUMERICOS!AK16+DATOS_NUMERICOS!AL16))</f>
        <v/>
      </c>
      <c r="L27" s="23" t="str">
        <f>IF($A27="","",(DATOS_NUMERICOS!AM16+DATOS_NUMERICOS!AN16+DATOS_NUMERICOS!AO16+DATOS_NUMERICOS!AP16+DATOS_NUMERICOS!AQ16+DATOS_NUMERICOS!AR16+DATOS_NUMERICOS!AS16+DATOS_NUMERICOS!AT16+DATOS_NUMERICOS!AU16))</f>
        <v/>
      </c>
      <c r="M27" s="23" t="str">
        <f>IF($A27="","",(DATOS_NUMERICOS!AV16+DATOS_NUMERICOS!AW16+DATOS_NUMERICOS!AX16+(5-DATOS_NUMERICOS!AY16)+DATOS_NUMERICOS!AZ16+DATOS_NUMERICOS!BA16+DATOS_NUMERICOS!BB16+(5-DATOS_NUMERICOS!BC16)+DATOS_NUMERICOS!BD16+(5-DATOS_NUMERICOS!BE16)+DATOS_NUMERICOS!BF16+DATOS_NUMERICOS!BG16+(5-DATOS_NUMERICOS!BH16)+(5-DATOS_NUMERICOS!BI16)+DATOS_NUMERICOS!BJ16))</f>
        <v/>
      </c>
      <c r="N27" s="28" t="str">
        <f t="shared" si="0"/>
        <v/>
      </c>
      <c r="O27" s="28" t="str">
        <f t="shared" si="1"/>
        <v/>
      </c>
      <c r="P27" s="28" t="str">
        <f t="shared" si="2"/>
        <v/>
      </c>
      <c r="Q27" s="28" t="str">
        <f t="shared" si="3"/>
        <v/>
      </c>
      <c r="R27" s="28" t="str">
        <f t="shared" si="4"/>
        <v/>
      </c>
      <c r="S27" s="28" t="str">
        <f t="shared" si="5"/>
        <v/>
      </c>
      <c r="T27" s="23" t="str">
        <f t="shared" si="6"/>
        <v/>
      </c>
      <c r="U27" s="23" t="str">
        <f t="shared" si="7"/>
        <v/>
      </c>
    </row>
    <row r="28" spans="1:21" x14ac:dyDescent="0.25">
      <c r="A28" s="23" t="str">
        <f>IF(DATOS_NUMERICOS!A17="","",DATOS_NUMERICOS!A17)</f>
        <v/>
      </c>
      <c r="B28" s="23" t="str">
        <f>IF($A28="","",DATOS_NUMERICOS!B17)</f>
        <v/>
      </c>
      <c r="C28" s="23" t="str">
        <f>IF($A28="","",DATOS_NUMERICOS!C17)</f>
        <v/>
      </c>
      <c r="D28" s="23" t="str">
        <f>IF($A28="","",DATOS_NUMERICOS!D17)</f>
        <v/>
      </c>
      <c r="E28" s="23" t="str">
        <f>IF($A28="","",DATOS_NUMERICOS!G17)</f>
        <v/>
      </c>
      <c r="F28" s="23" t="str">
        <f>IF($A28="","",DATOS_NUMERICOS!I17)</f>
        <v/>
      </c>
      <c r="G28" s="23" t="str">
        <f>IF($A28="","",DATOS_NUMERICOS!J17)</f>
        <v/>
      </c>
      <c r="H28" s="23" t="str">
        <f>IF($A28="","",(DATOS_NUMERICOS!K17+DATOS_NUMERICOS!N17+DATOS_NUMERICOS!O17+DATOS_NUMERICOS!P17+(8-DATOS_NUMERICOS!S17)))</f>
        <v/>
      </c>
      <c r="I28" s="23" t="str">
        <f>IF($A28="","",(DATOS_NUMERICOS!L17+DATOS_NUMERICOS!M17+DATOS_NUMERICOS!Q17+DATOS_NUMERICOS!R17+DATOS_NUMERICOS!T17))</f>
        <v/>
      </c>
      <c r="J28" s="23" t="str">
        <f>IF($A28="","",(DATOS_NUMERICOS!U17+DATOS_NUMERICOS!V17+DATOS_NUMERICOS!W17+DATOS_NUMERICOS!X17+DATOS_NUMERICOS!Y17+DATOS_NUMERICOS!Z17+DATOS_NUMERICOS!AA17+DATOS_NUMERICOS!AB17))</f>
        <v/>
      </c>
      <c r="K28" s="23" t="str">
        <f>IF($A28="","",(DATOS_NUMERICOS!AC17+DATOS_NUMERICOS!AD17+DATOS_NUMERICOS!AE17+DATOS_NUMERICOS!AF17+DATOS_NUMERICOS!AG17+DATOS_NUMERICOS!AH17+DATOS_NUMERICOS!AI17+DATOS_NUMERICOS!AJ17+DATOS_NUMERICOS!AK17+DATOS_NUMERICOS!AL17))</f>
        <v/>
      </c>
      <c r="L28" s="23" t="str">
        <f>IF($A28="","",(DATOS_NUMERICOS!AM17+DATOS_NUMERICOS!AN17+DATOS_NUMERICOS!AO17+DATOS_NUMERICOS!AP17+DATOS_NUMERICOS!AQ17+DATOS_NUMERICOS!AR17+DATOS_NUMERICOS!AS17+DATOS_NUMERICOS!AT17+DATOS_NUMERICOS!AU17))</f>
        <v/>
      </c>
      <c r="M28" s="23" t="str">
        <f>IF($A28="","",(DATOS_NUMERICOS!AV17+DATOS_NUMERICOS!AW17+DATOS_NUMERICOS!AX17+(5-DATOS_NUMERICOS!AY17)+DATOS_NUMERICOS!AZ17+DATOS_NUMERICOS!BA17+DATOS_NUMERICOS!BB17+(5-DATOS_NUMERICOS!BC17)+DATOS_NUMERICOS!BD17+(5-DATOS_NUMERICOS!BE17)+DATOS_NUMERICOS!BF17+DATOS_NUMERICOS!BG17+(5-DATOS_NUMERICOS!BH17)+(5-DATOS_NUMERICOS!BI17)+DATOS_NUMERICOS!BJ17))</f>
        <v/>
      </c>
      <c r="N28" s="28" t="str">
        <f t="shared" si="0"/>
        <v/>
      </c>
      <c r="O28" s="28" t="str">
        <f t="shared" si="1"/>
        <v/>
      </c>
      <c r="P28" s="28" t="str">
        <f t="shared" si="2"/>
        <v/>
      </c>
      <c r="Q28" s="28" t="str">
        <f t="shared" si="3"/>
        <v/>
      </c>
      <c r="R28" s="28" t="str">
        <f t="shared" si="4"/>
        <v/>
      </c>
      <c r="S28" s="28" t="str">
        <f t="shared" si="5"/>
        <v/>
      </c>
      <c r="T28" s="23" t="str">
        <f t="shared" si="6"/>
        <v/>
      </c>
      <c r="U28" s="23" t="str">
        <f t="shared" si="7"/>
        <v/>
      </c>
    </row>
    <row r="29" spans="1:21" x14ac:dyDescent="0.25">
      <c r="A29" s="23" t="str">
        <f>IF(DATOS_NUMERICOS!A18="","",DATOS_NUMERICOS!A18)</f>
        <v/>
      </c>
      <c r="B29" s="23" t="str">
        <f>IF($A29="","",DATOS_NUMERICOS!B18)</f>
        <v/>
      </c>
      <c r="C29" s="23" t="str">
        <f>IF($A29="","",DATOS_NUMERICOS!C18)</f>
        <v/>
      </c>
      <c r="D29" s="23" t="str">
        <f>IF($A29="","",DATOS_NUMERICOS!D18)</f>
        <v/>
      </c>
      <c r="E29" s="23" t="str">
        <f>IF($A29="","",DATOS_NUMERICOS!G18)</f>
        <v/>
      </c>
      <c r="F29" s="23" t="str">
        <f>IF($A29="","",DATOS_NUMERICOS!I18)</f>
        <v/>
      </c>
      <c r="G29" s="23" t="str">
        <f>IF($A29="","",DATOS_NUMERICOS!J18)</f>
        <v/>
      </c>
      <c r="H29" s="23" t="str">
        <f>IF($A29="","",(DATOS_NUMERICOS!K18+DATOS_NUMERICOS!N18+DATOS_NUMERICOS!O18+DATOS_NUMERICOS!P18+(8-DATOS_NUMERICOS!S18)))</f>
        <v/>
      </c>
      <c r="I29" s="23" t="str">
        <f>IF($A29="","",(DATOS_NUMERICOS!L18+DATOS_NUMERICOS!M18+DATOS_NUMERICOS!Q18+DATOS_NUMERICOS!R18+DATOS_NUMERICOS!T18))</f>
        <v/>
      </c>
      <c r="J29" s="23" t="str">
        <f>IF($A29="","",(DATOS_NUMERICOS!U18+DATOS_NUMERICOS!V18+DATOS_NUMERICOS!W18+DATOS_NUMERICOS!X18+DATOS_NUMERICOS!Y18+DATOS_NUMERICOS!Z18+DATOS_NUMERICOS!AA18+DATOS_NUMERICOS!AB18))</f>
        <v/>
      </c>
      <c r="K29" s="23" t="str">
        <f>IF($A29="","",(DATOS_NUMERICOS!AC18+DATOS_NUMERICOS!AD18+DATOS_NUMERICOS!AE18+DATOS_NUMERICOS!AF18+DATOS_NUMERICOS!AG18+DATOS_NUMERICOS!AH18+DATOS_NUMERICOS!AI18+DATOS_NUMERICOS!AJ18+DATOS_NUMERICOS!AK18+DATOS_NUMERICOS!AL18))</f>
        <v/>
      </c>
      <c r="L29" s="23" t="str">
        <f>IF($A29="","",(DATOS_NUMERICOS!AM18+DATOS_NUMERICOS!AN18+DATOS_NUMERICOS!AO18+DATOS_NUMERICOS!AP18+DATOS_NUMERICOS!AQ18+DATOS_NUMERICOS!AR18+DATOS_NUMERICOS!AS18+DATOS_NUMERICOS!AT18+DATOS_NUMERICOS!AU18))</f>
        <v/>
      </c>
      <c r="M29" s="23" t="str">
        <f>IF($A29="","",(DATOS_NUMERICOS!AV18+DATOS_NUMERICOS!AW18+DATOS_NUMERICOS!AX18+(5-DATOS_NUMERICOS!AY18)+DATOS_NUMERICOS!AZ18+DATOS_NUMERICOS!BA18+DATOS_NUMERICOS!BB18+(5-DATOS_NUMERICOS!BC18)+DATOS_NUMERICOS!BD18+(5-DATOS_NUMERICOS!BE18)+DATOS_NUMERICOS!BF18+DATOS_NUMERICOS!BG18+(5-DATOS_NUMERICOS!BH18)+(5-DATOS_NUMERICOS!BI18)+DATOS_NUMERICOS!BJ18))</f>
        <v/>
      </c>
      <c r="N29" s="28" t="str">
        <f t="shared" si="0"/>
        <v/>
      </c>
      <c r="O29" s="28" t="str">
        <f t="shared" si="1"/>
        <v/>
      </c>
      <c r="P29" s="28" t="str">
        <f t="shared" si="2"/>
        <v/>
      </c>
      <c r="Q29" s="28" t="str">
        <f t="shared" si="3"/>
        <v/>
      </c>
      <c r="R29" s="28" t="str">
        <f t="shared" si="4"/>
        <v/>
      </c>
      <c r="S29" s="28" t="str">
        <f t="shared" si="5"/>
        <v/>
      </c>
      <c r="T29" s="23" t="str">
        <f t="shared" si="6"/>
        <v/>
      </c>
      <c r="U29" s="23" t="str">
        <f t="shared" si="7"/>
        <v/>
      </c>
    </row>
    <row r="30" spans="1:21" x14ac:dyDescent="0.25">
      <c r="A30" s="23" t="str">
        <f>IF(DATOS_NUMERICOS!A19="","",DATOS_NUMERICOS!A19)</f>
        <v/>
      </c>
      <c r="B30" s="23" t="str">
        <f>IF($A30="","",DATOS_NUMERICOS!B19)</f>
        <v/>
      </c>
      <c r="C30" s="23" t="str">
        <f>IF($A30="","",DATOS_NUMERICOS!C19)</f>
        <v/>
      </c>
      <c r="D30" s="23" t="str">
        <f>IF($A30="","",DATOS_NUMERICOS!D19)</f>
        <v/>
      </c>
      <c r="E30" s="23" t="str">
        <f>IF($A30="","",DATOS_NUMERICOS!G19)</f>
        <v/>
      </c>
      <c r="F30" s="23" t="str">
        <f>IF($A30="","",DATOS_NUMERICOS!I19)</f>
        <v/>
      </c>
      <c r="G30" s="23" t="str">
        <f>IF($A30="","",DATOS_NUMERICOS!J19)</f>
        <v/>
      </c>
      <c r="H30" s="23" t="str">
        <f>IF($A30="","",(DATOS_NUMERICOS!K19+DATOS_NUMERICOS!N19+DATOS_NUMERICOS!O19+DATOS_NUMERICOS!P19+(8-DATOS_NUMERICOS!S19)))</f>
        <v/>
      </c>
      <c r="I30" s="23" t="str">
        <f>IF($A30="","",(DATOS_NUMERICOS!L19+DATOS_NUMERICOS!M19+DATOS_NUMERICOS!Q19+DATOS_NUMERICOS!R19+DATOS_NUMERICOS!T19))</f>
        <v/>
      </c>
      <c r="J30" s="23" t="str">
        <f>IF($A30="","",(DATOS_NUMERICOS!U19+DATOS_NUMERICOS!V19+DATOS_NUMERICOS!W19+DATOS_NUMERICOS!X19+DATOS_NUMERICOS!Y19+DATOS_NUMERICOS!Z19+DATOS_NUMERICOS!AA19+DATOS_NUMERICOS!AB19))</f>
        <v/>
      </c>
      <c r="K30" s="23" t="str">
        <f>IF($A30="","",(DATOS_NUMERICOS!AC19+DATOS_NUMERICOS!AD19+DATOS_NUMERICOS!AE19+DATOS_NUMERICOS!AF19+DATOS_NUMERICOS!AG19+DATOS_NUMERICOS!AH19+DATOS_NUMERICOS!AI19+DATOS_NUMERICOS!AJ19+DATOS_NUMERICOS!AK19+DATOS_NUMERICOS!AL19))</f>
        <v/>
      </c>
      <c r="L30" s="23" t="str">
        <f>IF($A30="","",(DATOS_NUMERICOS!AM19+DATOS_NUMERICOS!AN19+DATOS_NUMERICOS!AO19+DATOS_NUMERICOS!AP19+DATOS_NUMERICOS!AQ19+DATOS_NUMERICOS!AR19+DATOS_NUMERICOS!AS19+DATOS_NUMERICOS!AT19+DATOS_NUMERICOS!AU19))</f>
        <v/>
      </c>
      <c r="M30" s="23" t="str">
        <f>IF($A30="","",(DATOS_NUMERICOS!AV19+DATOS_NUMERICOS!AW19+DATOS_NUMERICOS!AX19+(5-DATOS_NUMERICOS!AY19)+DATOS_NUMERICOS!AZ19+DATOS_NUMERICOS!BA19+DATOS_NUMERICOS!BB19+(5-DATOS_NUMERICOS!BC19)+DATOS_NUMERICOS!BD19+(5-DATOS_NUMERICOS!BE19)+DATOS_NUMERICOS!BF19+DATOS_NUMERICOS!BG19+(5-DATOS_NUMERICOS!BH19)+(5-DATOS_NUMERICOS!BI19)+DATOS_NUMERICOS!BJ19))</f>
        <v/>
      </c>
      <c r="N30" s="28" t="str">
        <f t="shared" si="0"/>
        <v/>
      </c>
      <c r="O30" s="28" t="str">
        <f t="shared" si="1"/>
        <v/>
      </c>
      <c r="P30" s="28" t="str">
        <f t="shared" si="2"/>
        <v/>
      </c>
      <c r="Q30" s="28" t="str">
        <f t="shared" si="3"/>
        <v/>
      </c>
      <c r="R30" s="28" t="str">
        <f t="shared" si="4"/>
        <v/>
      </c>
      <c r="S30" s="28" t="str">
        <f t="shared" si="5"/>
        <v/>
      </c>
      <c r="T30" s="23" t="str">
        <f t="shared" si="6"/>
        <v/>
      </c>
      <c r="U30" s="23" t="str">
        <f t="shared" si="7"/>
        <v/>
      </c>
    </row>
    <row r="31" spans="1:21" x14ac:dyDescent="0.25">
      <c r="A31" s="23" t="str">
        <f>IF(DATOS_NUMERICOS!A20="","",DATOS_NUMERICOS!A20)</f>
        <v/>
      </c>
      <c r="B31" s="23" t="str">
        <f>IF($A31="","",DATOS_NUMERICOS!B20)</f>
        <v/>
      </c>
      <c r="C31" s="23" t="str">
        <f>IF($A31="","",DATOS_NUMERICOS!C20)</f>
        <v/>
      </c>
      <c r="D31" s="23" t="str">
        <f>IF($A31="","",DATOS_NUMERICOS!D20)</f>
        <v/>
      </c>
      <c r="E31" s="23" t="str">
        <f>IF($A31="","",DATOS_NUMERICOS!G20)</f>
        <v/>
      </c>
      <c r="F31" s="23" t="str">
        <f>IF($A31="","",DATOS_NUMERICOS!I20)</f>
        <v/>
      </c>
      <c r="G31" s="23" t="str">
        <f>IF($A31="","",DATOS_NUMERICOS!J20)</f>
        <v/>
      </c>
      <c r="H31" s="23" t="str">
        <f>IF($A31="","",(DATOS_NUMERICOS!K20+DATOS_NUMERICOS!N20+DATOS_NUMERICOS!O20+DATOS_NUMERICOS!P20+(8-DATOS_NUMERICOS!S20)))</f>
        <v/>
      </c>
      <c r="I31" s="23" t="str">
        <f>IF($A31="","",(DATOS_NUMERICOS!L20+DATOS_NUMERICOS!M20+DATOS_NUMERICOS!Q20+DATOS_NUMERICOS!R20+DATOS_NUMERICOS!T20))</f>
        <v/>
      </c>
      <c r="J31" s="23" t="str">
        <f>IF($A31="","",(DATOS_NUMERICOS!U20+DATOS_NUMERICOS!V20+DATOS_NUMERICOS!W20+DATOS_NUMERICOS!X20+DATOS_NUMERICOS!Y20+DATOS_NUMERICOS!Z20+DATOS_NUMERICOS!AA20+DATOS_NUMERICOS!AB20))</f>
        <v/>
      </c>
      <c r="K31" s="23" t="str">
        <f>IF($A31="","",(DATOS_NUMERICOS!AC20+DATOS_NUMERICOS!AD20+DATOS_NUMERICOS!AE20+DATOS_NUMERICOS!AF20+DATOS_NUMERICOS!AG20+DATOS_NUMERICOS!AH20+DATOS_NUMERICOS!AI20+DATOS_NUMERICOS!AJ20+DATOS_NUMERICOS!AK20+DATOS_NUMERICOS!AL20))</f>
        <v/>
      </c>
      <c r="L31" s="23" t="str">
        <f>IF($A31="","",(DATOS_NUMERICOS!AM20+DATOS_NUMERICOS!AN20+DATOS_NUMERICOS!AO20+DATOS_NUMERICOS!AP20+DATOS_NUMERICOS!AQ20+DATOS_NUMERICOS!AR20+DATOS_NUMERICOS!AS20+DATOS_NUMERICOS!AT20+DATOS_NUMERICOS!AU20))</f>
        <v/>
      </c>
      <c r="M31" s="23" t="str">
        <f>IF($A31="","",(DATOS_NUMERICOS!AV20+DATOS_NUMERICOS!AW20+DATOS_NUMERICOS!AX20+(5-DATOS_NUMERICOS!AY20)+DATOS_NUMERICOS!AZ20+DATOS_NUMERICOS!BA20+DATOS_NUMERICOS!BB20+(5-DATOS_NUMERICOS!BC20)+DATOS_NUMERICOS!BD20+(5-DATOS_NUMERICOS!BE20)+DATOS_NUMERICOS!BF20+DATOS_NUMERICOS!BG20+(5-DATOS_NUMERICOS!BH20)+(5-DATOS_NUMERICOS!BI20)+DATOS_NUMERICOS!BJ20))</f>
        <v/>
      </c>
      <c r="N31" s="28" t="str">
        <f t="shared" si="0"/>
        <v/>
      </c>
      <c r="O31" s="28" t="str">
        <f t="shared" si="1"/>
        <v/>
      </c>
      <c r="P31" s="28" t="str">
        <f t="shared" si="2"/>
        <v/>
      </c>
      <c r="Q31" s="28" t="str">
        <f t="shared" si="3"/>
        <v/>
      </c>
      <c r="R31" s="28" t="str">
        <f t="shared" si="4"/>
        <v/>
      </c>
      <c r="S31" s="28" t="str">
        <f t="shared" si="5"/>
        <v/>
      </c>
      <c r="T31" s="23" t="str">
        <f t="shared" si="6"/>
        <v/>
      </c>
      <c r="U31" s="23" t="str">
        <f t="shared" si="7"/>
        <v/>
      </c>
    </row>
    <row r="32" spans="1:21" x14ac:dyDescent="0.25">
      <c r="A32" s="23" t="str">
        <f>IF(DATOS_NUMERICOS!A21="","",DATOS_NUMERICOS!A21)</f>
        <v/>
      </c>
      <c r="B32" s="23" t="str">
        <f>IF($A32="","",DATOS_NUMERICOS!B21)</f>
        <v/>
      </c>
      <c r="C32" s="23" t="str">
        <f>IF($A32="","",DATOS_NUMERICOS!C21)</f>
        <v/>
      </c>
      <c r="D32" s="23" t="str">
        <f>IF($A32="","",DATOS_NUMERICOS!D21)</f>
        <v/>
      </c>
      <c r="E32" s="23" t="str">
        <f>IF($A32="","",DATOS_NUMERICOS!G21)</f>
        <v/>
      </c>
      <c r="F32" s="23" t="str">
        <f>IF($A32="","",DATOS_NUMERICOS!I21)</f>
        <v/>
      </c>
      <c r="G32" s="23" t="str">
        <f>IF($A32="","",DATOS_NUMERICOS!J21)</f>
        <v/>
      </c>
      <c r="H32" s="23" t="str">
        <f>IF($A32="","",(DATOS_NUMERICOS!K21+DATOS_NUMERICOS!N21+DATOS_NUMERICOS!O21+DATOS_NUMERICOS!P21+(8-DATOS_NUMERICOS!S21)))</f>
        <v/>
      </c>
      <c r="I32" s="23" t="str">
        <f>IF($A32="","",(DATOS_NUMERICOS!L21+DATOS_NUMERICOS!M21+DATOS_NUMERICOS!Q21+DATOS_NUMERICOS!R21+DATOS_NUMERICOS!T21))</f>
        <v/>
      </c>
      <c r="J32" s="23" t="str">
        <f>IF($A32="","",(DATOS_NUMERICOS!U21+DATOS_NUMERICOS!V21+DATOS_NUMERICOS!W21+DATOS_NUMERICOS!X21+DATOS_NUMERICOS!Y21+DATOS_NUMERICOS!Z21+DATOS_NUMERICOS!AA21+DATOS_NUMERICOS!AB21))</f>
        <v/>
      </c>
      <c r="K32" s="23" t="str">
        <f>IF($A32="","",(DATOS_NUMERICOS!AC21+DATOS_NUMERICOS!AD21+DATOS_NUMERICOS!AE21+DATOS_NUMERICOS!AF21+DATOS_NUMERICOS!AG21+DATOS_NUMERICOS!AH21+DATOS_NUMERICOS!AI21+DATOS_NUMERICOS!AJ21+DATOS_NUMERICOS!AK21+DATOS_NUMERICOS!AL21))</f>
        <v/>
      </c>
      <c r="L32" s="23" t="str">
        <f>IF($A32="","",(DATOS_NUMERICOS!AM21+DATOS_NUMERICOS!AN21+DATOS_NUMERICOS!AO21+DATOS_NUMERICOS!AP21+DATOS_NUMERICOS!AQ21+DATOS_NUMERICOS!AR21+DATOS_NUMERICOS!AS21+DATOS_NUMERICOS!AT21+DATOS_NUMERICOS!AU21))</f>
        <v/>
      </c>
      <c r="M32" s="23" t="str">
        <f>IF($A32="","",(DATOS_NUMERICOS!AV21+DATOS_NUMERICOS!AW21+DATOS_NUMERICOS!AX21+(5-DATOS_NUMERICOS!AY21)+DATOS_NUMERICOS!AZ21+DATOS_NUMERICOS!BA21+DATOS_NUMERICOS!BB21+(5-DATOS_NUMERICOS!BC21)+DATOS_NUMERICOS!BD21+(5-DATOS_NUMERICOS!BE21)+DATOS_NUMERICOS!BF21+DATOS_NUMERICOS!BG21+(5-DATOS_NUMERICOS!BH21)+(5-DATOS_NUMERICOS!BI21)+DATOS_NUMERICOS!BJ21))</f>
        <v/>
      </c>
      <c r="N32" s="28" t="str">
        <f t="shared" si="0"/>
        <v/>
      </c>
      <c r="O32" s="28" t="str">
        <f t="shared" si="1"/>
        <v/>
      </c>
      <c r="P32" s="28" t="str">
        <f t="shared" si="2"/>
        <v/>
      </c>
      <c r="Q32" s="28" t="str">
        <f t="shared" si="3"/>
        <v/>
      </c>
      <c r="R32" s="28" t="str">
        <f t="shared" si="4"/>
        <v/>
      </c>
      <c r="S32" s="28" t="str">
        <f t="shared" si="5"/>
        <v/>
      </c>
      <c r="T32" s="23" t="str">
        <f t="shared" si="6"/>
        <v/>
      </c>
      <c r="U32" s="23" t="str">
        <f t="shared" si="7"/>
        <v/>
      </c>
    </row>
    <row r="33" spans="1:21" x14ac:dyDescent="0.25">
      <c r="A33" s="23" t="str">
        <f>IF(DATOS_NUMERICOS!A22="","",DATOS_NUMERICOS!A22)</f>
        <v/>
      </c>
      <c r="B33" s="23" t="str">
        <f>IF($A33="","",DATOS_NUMERICOS!B22)</f>
        <v/>
      </c>
      <c r="C33" s="23" t="str">
        <f>IF($A33="","",DATOS_NUMERICOS!C22)</f>
        <v/>
      </c>
      <c r="D33" s="23" t="str">
        <f>IF($A33="","",DATOS_NUMERICOS!D22)</f>
        <v/>
      </c>
      <c r="E33" s="23" t="str">
        <f>IF($A33="","",DATOS_NUMERICOS!G22)</f>
        <v/>
      </c>
      <c r="F33" s="23" t="str">
        <f>IF($A33="","",DATOS_NUMERICOS!I22)</f>
        <v/>
      </c>
      <c r="G33" s="23" t="str">
        <f>IF($A33="","",DATOS_NUMERICOS!J22)</f>
        <v/>
      </c>
      <c r="H33" s="23" t="str">
        <f>IF($A33="","",(DATOS_NUMERICOS!K22+DATOS_NUMERICOS!N22+DATOS_NUMERICOS!O22+DATOS_NUMERICOS!P22+(8-DATOS_NUMERICOS!S22)))</f>
        <v/>
      </c>
      <c r="I33" s="23" t="str">
        <f>IF($A33="","",(DATOS_NUMERICOS!L22+DATOS_NUMERICOS!M22+DATOS_NUMERICOS!Q22+DATOS_NUMERICOS!R22+DATOS_NUMERICOS!T22))</f>
        <v/>
      </c>
      <c r="J33" s="23" t="str">
        <f>IF($A33="","",(DATOS_NUMERICOS!U22+DATOS_NUMERICOS!V22+DATOS_NUMERICOS!W22+DATOS_NUMERICOS!X22+DATOS_NUMERICOS!Y22+DATOS_NUMERICOS!Z22+DATOS_NUMERICOS!AA22+DATOS_NUMERICOS!AB22))</f>
        <v/>
      </c>
      <c r="K33" s="23" t="str">
        <f>IF($A33="","",(DATOS_NUMERICOS!AC22+DATOS_NUMERICOS!AD22+DATOS_NUMERICOS!AE22+DATOS_NUMERICOS!AF22+DATOS_NUMERICOS!AG22+DATOS_NUMERICOS!AH22+DATOS_NUMERICOS!AI22+DATOS_NUMERICOS!AJ22+DATOS_NUMERICOS!AK22+DATOS_NUMERICOS!AL22))</f>
        <v/>
      </c>
      <c r="L33" s="23" t="str">
        <f>IF($A33="","",(DATOS_NUMERICOS!AM22+DATOS_NUMERICOS!AN22+DATOS_NUMERICOS!AO22+DATOS_NUMERICOS!AP22+DATOS_NUMERICOS!AQ22+DATOS_NUMERICOS!AR22+DATOS_NUMERICOS!AS22+DATOS_NUMERICOS!AT22+DATOS_NUMERICOS!AU22))</f>
        <v/>
      </c>
      <c r="M33" s="23" t="str">
        <f>IF($A33="","",(DATOS_NUMERICOS!AV22+DATOS_NUMERICOS!AW22+DATOS_NUMERICOS!AX22+(5-DATOS_NUMERICOS!AY22)+DATOS_NUMERICOS!AZ22+DATOS_NUMERICOS!BA22+DATOS_NUMERICOS!BB22+(5-DATOS_NUMERICOS!BC22)+DATOS_NUMERICOS!BD22+(5-DATOS_NUMERICOS!BE22)+DATOS_NUMERICOS!BF22+DATOS_NUMERICOS!BG22+(5-DATOS_NUMERICOS!BH22)+(5-DATOS_NUMERICOS!BI22)+DATOS_NUMERICOS!BJ22))</f>
        <v/>
      </c>
      <c r="N33" s="28" t="str">
        <f t="shared" si="0"/>
        <v/>
      </c>
      <c r="O33" s="28" t="str">
        <f t="shared" si="1"/>
        <v/>
      </c>
      <c r="P33" s="28" t="str">
        <f t="shared" si="2"/>
        <v/>
      </c>
      <c r="Q33" s="28" t="str">
        <f t="shared" si="3"/>
        <v/>
      </c>
      <c r="R33" s="28" t="str">
        <f t="shared" si="4"/>
        <v/>
      </c>
      <c r="S33" s="28" t="str">
        <f t="shared" si="5"/>
        <v/>
      </c>
      <c r="T33" s="23" t="str">
        <f t="shared" si="6"/>
        <v/>
      </c>
      <c r="U33" s="23" t="str">
        <f t="shared" si="7"/>
        <v/>
      </c>
    </row>
    <row r="34" spans="1:21" x14ac:dyDescent="0.25">
      <c r="A34" s="23" t="str">
        <f>IF(DATOS_NUMERICOS!A23="","",DATOS_NUMERICOS!A23)</f>
        <v/>
      </c>
      <c r="B34" s="23" t="str">
        <f>IF($A34="","",DATOS_NUMERICOS!B23)</f>
        <v/>
      </c>
      <c r="C34" s="23" t="str">
        <f>IF($A34="","",DATOS_NUMERICOS!C23)</f>
        <v/>
      </c>
      <c r="D34" s="23" t="str">
        <f>IF($A34="","",DATOS_NUMERICOS!D23)</f>
        <v/>
      </c>
      <c r="E34" s="23" t="str">
        <f>IF($A34="","",DATOS_NUMERICOS!G23)</f>
        <v/>
      </c>
      <c r="F34" s="23" t="str">
        <f>IF($A34="","",DATOS_NUMERICOS!I23)</f>
        <v/>
      </c>
      <c r="G34" s="23" t="str">
        <f>IF($A34="","",DATOS_NUMERICOS!J23)</f>
        <v/>
      </c>
      <c r="H34" s="23" t="str">
        <f>IF($A34="","",(DATOS_NUMERICOS!K23+DATOS_NUMERICOS!N23+DATOS_NUMERICOS!O23+DATOS_NUMERICOS!P23+(8-DATOS_NUMERICOS!S23)))</f>
        <v/>
      </c>
      <c r="I34" s="23" t="str">
        <f>IF($A34="","",(DATOS_NUMERICOS!L23+DATOS_NUMERICOS!M23+DATOS_NUMERICOS!Q23+DATOS_NUMERICOS!R23+DATOS_NUMERICOS!T23))</f>
        <v/>
      </c>
      <c r="J34" s="23" t="str">
        <f>IF($A34="","",(DATOS_NUMERICOS!U23+DATOS_NUMERICOS!V23+DATOS_NUMERICOS!W23+DATOS_NUMERICOS!X23+DATOS_NUMERICOS!Y23+DATOS_NUMERICOS!Z23+DATOS_NUMERICOS!AA23+DATOS_NUMERICOS!AB23))</f>
        <v/>
      </c>
      <c r="K34" s="23" t="str">
        <f>IF($A34="","",(DATOS_NUMERICOS!AC23+DATOS_NUMERICOS!AD23+DATOS_NUMERICOS!AE23+DATOS_NUMERICOS!AF23+DATOS_NUMERICOS!AG23+DATOS_NUMERICOS!AH23+DATOS_NUMERICOS!AI23+DATOS_NUMERICOS!AJ23+DATOS_NUMERICOS!AK23+DATOS_NUMERICOS!AL23))</f>
        <v/>
      </c>
      <c r="L34" s="23" t="str">
        <f>IF($A34="","",(DATOS_NUMERICOS!AM23+DATOS_NUMERICOS!AN23+DATOS_NUMERICOS!AO23+DATOS_NUMERICOS!AP23+DATOS_NUMERICOS!AQ23+DATOS_NUMERICOS!AR23+DATOS_NUMERICOS!AS23+DATOS_NUMERICOS!AT23+DATOS_NUMERICOS!AU23))</f>
        <v/>
      </c>
      <c r="M34" s="23" t="str">
        <f>IF($A34="","",(DATOS_NUMERICOS!AV23+DATOS_NUMERICOS!AW23+DATOS_NUMERICOS!AX23+(5-DATOS_NUMERICOS!AY23)+DATOS_NUMERICOS!AZ23+DATOS_NUMERICOS!BA23+DATOS_NUMERICOS!BB23+(5-DATOS_NUMERICOS!BC23)+DATOS_NUMERICOS!BD23+(5-DATOS_NUMERICOS!BE23)+DATOS_NUMERICOS!BF23+DATOS_NUMERICOS!BG23+(5-DATOS_NUMERICOS!BH23)+(5-DATOS_NUMERICOS!BI23)+DATOS_NUMERICOS!BJ23))</f>
        <v/>
      </c>
      <c r="N34" s="28" t="str">
        <f t="shared" si="0"/>
        <v/>
      </c>
      <c r="O34" s="28" t="str">
        <f t="shared" si="1"/>
        <v/>
      </c>
      <c r="P34" s="28" t="str">
        <f t="shared" si="2"/>
        <v/>
      </c>
      <c r="Q34" s="28" t="str">
        <f t="shared" si="3"/>
        <v/>
      </c>
      <c r="R34" s="28" t="str">
        <f t="shared" si="4"/>
        <v/>
      </c>
      <c r="S34" s="28" t="str">
        <f t="shared" si="5"/>
        <v/>
      </c>
      <c r="T34" s="23" t="str">
        <f t="shared" si="6"/>
        <v/>
      </c>
      <c r="U34" s="23" t="str">
        <f t="shared" si="7"/>
        <v/>
      </c>
    </row>
    <row r="35" spans="1:21" x14ac:dyDescent="0.25">
      <c r="A35" s="23" t="str">
        <f>IF(DATOS_NUMERICOS!A24="","",DATOS_NUMERICOS!A24)</f>
        <v/>
      </c>
      <c r="B35" s="23" t="str">
        <f>IF($A35="","",DATOS_NUMERICOS!B24)</f>
        <v/>
      </c>
      <c r="C35" s="23" t="str">
        <f>IF($A35="","",DATOS_NUMERICOS!C24)</f>
        <v/>
      </c>
      <c r="D35" s="23" t="str">
        <f>IF($A35="","",DATOS_NUMERICOS!D24)</f>
        <v/>
      </c>
      <c r="E35" s="23" t="str">
        <f>IF($A35="","",DATOS_NUMERICOS!G24)</f>
        <v/>
      </c>
      <c r="F35" s="23" t="str">
        <f>IF($A35="","",DATOS_NUMERICOS!I24)</f>
        <v/>
      </c>
      <c r="G35" s="23" t="str">
        <f>IF($A35="","",DATOS_NUMERICOS!J24)</f>
        <v/>
      </c>
      <c r="H35" s="23" t="str">
        <f>IF($A35="","",(DATOS_NUMERICOS!K24+DATOS_NUMERICOS!N24+DATOS_NUMERICOS!O24+DATOS_NUMERICOS!P24+(8-DATOS_NUMERICOS!S24)))</f>
        <v/>
      </c>
      <c r="I35" s="23" t="str">
        <f>IF($A35="","",(DATOS_NUMERICOS!L24+DATOS_NUMERICOS!M24+DATOS_NUMERICOS!Q24+DATOS_NUMERICOS!R24+DATOS_NUMERICOS!T24))</f>
        <v/>
      </c>
      <c r="J35" s="23" t="str">
        <f>IF($A35="","",(DATOS_NUMERICOS!U24+DATOS_NUMERICOS!V24+DATOS_NUMERICOS!W24+DATOS_NUMERICOS!X24+DATOS_NUMERICOS!Y24+DATOS_NUMERICOS!Z24+DATOS_NUMERICOS!AA24+DATOS_NUMERICOS!AB24))</f>
        <v/>
      </c>
      <c r="K35" s="23" t="str">
        <f>IF($A35="","",(DATOS_NUMERICOS!AC24+DATOS_NUMERICOS!AD24+DATOS_NUMERICOS!AE24+DATOS_NUMERICOS!AF24+DATOS_NUMERICOS!AG24+DATOS_NUMERICOS!AH24+DATOS_NUMERICOS!AI24+DATOS_NUMERICOS!AJ24+DATOS_NUMERICOS!AK24+DATOS_NUMERICOS!AL24))</f>
        <v/>
      </c>
      <c r="L35" s="23" t="str">
        <f>IF($A35="","",(DATOS_NUMERICOS!AM24+DATOS_NUMERICOS!AN24+DATOS_NUMERICOS!AO24+DATOS_NUMERICOS!AP24+DATOS_NUMERICOS!AQ24+DATOS_NUMERICOS!AR24+DATOS_NUMERICOS!AS24+DATOS_NUMERICOS!AT24+DATOS_NUMERICOS!AU24))</f>
        <v/>
      </c>
      <c r="M35" s="23" t="str">
        <f>IF($A35="","",(DATOS_NUMERICOS!AV24+DATOS_NUMERICOS!AW24+DATOS_NUMERICOS!AX24+(5-DATOS_NUMERICOS!AY24)+DATOS_NUMERICOS!AZ24+DATOS_NUMERICOS!BA24+DATOS_NUMERICOS!BB24+(5-DATOS_NUMERICOS!BC24)+DATOS_NUMERICOS!BD24+(5-DATOS_NUMERICOS!BE24)+DATOS_NUMERICOS!BF24+DATOS_NUMERICOS!BG24+(5-DATOS_NUMERICOS!BH24)+(5-DATOS_NUMERICOS!BI24)+DATOS_NUMERICOS!BJ24))</f>
        <v/>
      </c>
      <c r="N35" s="28" t="str">
        <f t="shared" si="0"/>
        <v/>
      </c>
      <c r="O35" s="28" t="str">
        <f t="shared" si="1"/>
        <v/>
      </c>
      <c r="P35" s="28" t="str">
        <f t="shared" si="2"/>
        <v/>
      </c>
      <c r="Q35" s="28" t="str">
        <f t="shared" si="3"/>
        <v/>
      </c>
      <c r="R35" s="28" t="str">
        <f t="shared" si="4"/>
        <v/>
      </c>
      <c r="S35" s="28" t="str">
        <f t="shared" si="5"/>
        <v/>
      </c>
      <c r="T35" s="23" t="str">
        <f t="shared" si="6"/>
        <v/>
      </c>
      <c r="U35" s="23" t="str">
        <f t="shared" si="7"/>
        <v/>
      </c>
    </row>
    <row r="36" spans="1:21" x14ac:dyDescent="0.25">
      <c r="A36" s="23" t="str">
        <f>IF(DATOS_NUMERICOS!A25="","",DATOS_NUMERICOS!A25)</f>
        <v/>
      </c>
      <c r="B36" s="23" t="str">
        <f>IF($A36="","",DATOS_NUMERICOS!B25)</f>
        <v/>
      </c>
      <c r="C36" s="23" t="str">
        <f>IF($A36="","",DATOS_NUMERICOS!C25)</f>
        <v/>
      </c>
      <c r="D36" s="23" t="str">
        <f>IF($A36="","",DATOS_NUMERICOS!D25)</f>
        <v/>
      </c>
      <c r="E36" s="23" t="str">
        <f>IF($A36="","",DATOS_NUMERICOS!G25)</f>
        <v/>
      </c>
      <c r="F36" s="23" t="str">
        <f>IF($A36="","",DATOS_NUMERICOS!I25)</f>
        <v/>
      </c>
      <c r="G36" s="23" t="str">
        <f>IF($A36="","",DATOS_NUMERICOS!J25)</f>
        <v/>
      </c>
      <c r="H36" s="23" t="str">
        <f>IF($A36="","",(DATOS_NUMERICOS!K25+DATOS_NUMERICOS!N25+DATOS_NUMERICOS!O25+DATOS_NUMERICOS!P25+(8-DATOS_NUMERICOS!S25)))</f>
        <v/>
      </c>
      <c r="I36" s="23" t="str">
        <f>IF($A36="","",(DATOS_NUMERICOS!L25+DATOS_NUMERICOS!M25+DATOS_NUMERICOS!Q25+DATOS_NUMERICOS!R25+DATOS_NUMERICOS!T25))</f>
        <v/>
      </c>
      <c r="J36" s="23" t="str">
        <f>IF($A36="","",(DATOS_NUMERICOS!U25+DATOS_NUMERICOS!V25+DATOS_NUMERICOS!W25+DATOS_NUMERICOS!X25+DATOS_NUMERICOS!Y25+DATOS_NUMERICOS!Z25+DATOS_NUMERICOS!AA25+DATOS_NUMERICOS!AB25))</f>
        <v/>
      </c>
      <c r="K36" s="23" t="str">
        <f>IF($A36="","",(DATOS_NUMERICOS!AC25+DATOS_NUMERICOS!AD25+DATOS_NUMERICOS!AE25+DATOS_NUMERICOS!AF25+DATOS_NUMERICOS!AG25+DATOS_NUMERICOS!AH25+DATOS_NUMERICOS!AI25+DATOS_NUMERICOS!AJ25+DATOS_NUMERICOS!AK25+DATOS_NUMERICOS!AL25))</f>
        <v/>
      </c>
      <c r="L36" s="23" t="str">
        <f>IF($A36="","",(DATOS_NUMERICOS!AM25+DATOS_NUMERICOS!AN25+DATOS_NUMERICOS!AO25+DATOS_NUMERICOS!AP25+DATOS_NUMERICOS!AQ25+DATOS_NUMERICOS!AR25+DATOS_NUMERICOS!AS25+DATOS_NUMERICOS!AT25+DATOS_NUMERICOS!AU25))</f>
        <v/>
      </c>
      <c r="M36" s="23" t="str">
        <f>IF($A36="","",(DATOS_NUMERICOS!AV25+DATOS_NUMERICOS!AW25+DATOS_NUMERICOS!AX25+(5-DATOS_NUMERICOS!AY25)+DATOS_NUMERICOS!AZ25+DATOS_NUMERICOS!BA25+DATOS_NUMERICOS!BB25+(5-DATOS_NUMERICOS!BC25)+DATOS_NUMERICOS!BD25+(5-DATOS_NUMERICOS!BE25)+DATOS_NUMERICOS!BF25+DATOS_NUMERICOS!BG25+(5-DATOS_NUMERICOS!BH25)+(5-DATOS_NUMERICOS!BI25)+DATOS_NUMERICOS!BJ25))</f>
        <v/>
      </c>
      <c r="N36" s="28" t="str">
        <f t="shared" si="0"/>
        <v/>
      </c>
      <c r="O36" s="28" t="str">
        <f t="shared" si="1"/>
        <v/>
      </c>
      <c r="P36" s="28" t="str">
        <f t="shared" si="2"/>
        <v/>
      </c>
      <c r="Q36" s="28" t="str">
        <f t="shared" si="3"/>
        <v/>
      </c>
      <c r="R36" s="28" t="str">
        <f t="shared" si="4"/>
        <v/>
      </c>
      <c r="S36" s="28" t="str">
        <f t="shared" si="5"/>
        <v/>
      </c>
      <c r="T36" s="23" t="str">
        <f t="shared" si="6"/>
        <v/>
      </c>
      <c r="U36" s="23" t="str">
        <f t="shared" si="7"/>
        <v/>
      </c>
    </row>
    <row r="37" spans="1:21" x14ac:dyDescent="0.25">
      <c r="A37" s="23" t="str">
        <f>IF(DATOS_NUMERICOS!A26="","",DATOS_NUMERICOS!A26)</f>
        <v/>
      </c>
      <c r="B37" s="23" t="str">
        <f>IF($A37="","",DATOS_NUMERICOS!B26)</f>
        <v/>
      </c>
      <c r="C37" s="23" t="str">
        <f>IF($A37="","",DATOS_NUMERICOS!C26)</f>
        <v/>
      </c>
      <c r="D37" s="23" t="str">
        <f>IF($A37="","",DATOS_NUMERICOS!D26)</f>
        <v/>
      </c>
      <c r="E37" s="23" t="str">
        <f>IF($A37="","",DATOS_NUMERICOS!G26)</f>
        <v/>
      </c>
      <c r="F37" s="23" t="str">
        <f>IF($A37="","",DATOS_NUMERICOS!I26)</f>
        <v/>
      </c>
      <c r="G37" s="23" t="str">
        <f>IF($A37="","",DATOS_NUMERICOS!J26)</f>
        <v/>
      </c>
      <c r="H37" s="23" t="str">
        <f>IF($A37="","",(DATOS_NUMERICOS!K26+DATOS_NUMERICOS!N26+DATOS_NUMERICOS!O26+DATOS_NUMERICOS!P26+(8-DATOS_NUMERICOS!S26)))</f>
        <v/>
      </c>
      <c r="I37" s="23" t="str">
        <f>IF($A37="","",(DATOS_NUMERICOS!L26+DATOS_NUMERICOS!M26+DATOS_NUMERICOS!Q26+DATOS_NUMERICOS!R26+DATOS_NUMERICOS!T26))</f>
        <v/>
      </c>
      <c r="J37" s="23" t="str">
        <f>IF($A37="","",(DATOS_NUMERICOS!U26+DATOS_NUMERICOS!V26+DATOS_NUMERICOS!W26+DATOS_NUMERICOS!X26+DATOS_NUMERICOS!Y26+DATOS_NUMERICOS!Z26+DATOS_NUMERICOS!AA26+DATOS_NUMERICOS!AB26))</f>
        <v/>
      </c>
      <c r="K37" s="23" t="str">
        <f>IF($A37="","",(DATOS_NUMERICOS!AC26+DATOS_NUMERICOS!AD26+DATOS_NUMERICOS!AE26+DATOS_NUMERICOS!AF26+DATOS_NUMERICOS!AG26+DATOS_NUMERICOS!AH26+DATOS_NUMERICOS!AI26+DATOS_NUMERICOS!AJ26+DATOS_NUMERICOS!AK26+DATOS_NUMERICOS!AL26))</f>
        <v/>
      </c>
      <c r="L37" s="23" t="str">
        <f>IF($A37="","",(DATOS_NUMERICOS!AM26+DATOS_NUMERICOS!AN26+DATOS_NUMERICOS!AO26+DATOS_NUMERICOS!AP26+DATOS_NUMERICOS!AQ26+DATOS_NUMERICOS!AR26+DATOS_NUMERICOS!AS26+DATOS_NUMERICOS!AT26+DATOS_NUMERICOS!AU26))</f>
        <v/>
      </c>
      <c r="M37" s="23" t="str">
        <f>IF($A37="","",(DATOS_NUMERICOS!AV26+DATOS_NUMERICOS!AW26+DATOS_NUMERICOS!AX26+(5-DATOS_NUMERICOS!AY26)+DATOS_NUMERICOS!AZ26+DATOS_NUMERICOS!BA26+DATOS_NUMERICOS!BB26+(5-DATOS_NUMERICOS!BC26)+DATOS_NUMERICOS!BD26+(5-DATOS_NUMERICOS!BE26)+DATOS_NUMERICOS!BF26+DATOS_NUMERICOS!BG26+(5-DATOS_NUMERICOS!BH26)+(5-DATOS_NUMERICOS!BI26)+DATOS_NUMERICOS!BJ26))</f>
        <v/>
      </c>
      <c r="N37" s="28" t="str">
        <f t="shared" si="0"/>
        <v/>
      </c>
      <c r="O37" s="28" t="str">
        <f t="shared" si="1"/>
        <v/>
      </c>
      <c r="P37" s="28" t="str">
        <f t="shared" si="2"/>
        <v/>
      </c>
      <c r="Q37" s="28" t="str">
        <f t="shared" si="3"/>
        <v/>
      </c>
      <c r="R37" s="28" t="str">
        <f t="shared" si="4"/>
        <v/>
      </c>
      <c r="S37" s="28" t="str">
        <f t="shared" si="5"/>
        <v/>
      </c>
      <c r="T37" s="23" t="str">
        <f t="shared" si="6"/>
        <v/>
      </c>
      <c r="U37" s="23" t="str">
        <f t="shared" si="7"/>
        <v/>
      </c>
    </row>
    <row r="38" spans="1:21" x14ac:dyDescent="0.25">
      <c r="A38" s="23" t="str">
        <f>IF(DATOS_NUMERICOS!A27="","",DATOS_NUMERICOS!A27)</f>
        <v/>
      </c>
      <c r="B38" s="23" t="str">
        <f>IF($A38="","",DATOS_NUMERICOS!B27)</f>
        <v/>
      </c>
      <c r="C38" s="23" t="str">
        <f>IF($A38="","",DATOS_NUMERICOS!C27)</f>
        <v/>
      </c>
      <c r="D38" s="23" t="str">
        <f>IF($A38="","",DATOS_NUMERICOS!D27)</f>
        <v/>
      </c>
      <c r="E38" s="23" t="str">
        <f>IF($A38="","",DATOS_NUMERICOS!G27)</f>
        <v/>
      </c>
      <c r="F38" s="23" t="str">
        <f>IF($A38="","",DATOS_NUMERICOS!I27)</f>
        <v/>
      </c>
      <c r="G38" s="23" t="str">
        <f>IF($A38="","",DATOS_NUMERICOS!J27)</f>
        <v/>
      </c>
      <c r="H38" s="23" t="str">
        <f>IF($A38="","",(DATOS_NUMERICOS!K27+DATOS_NUMERICOS!N27+DATOS_NUMERICOS!O27+DATOS_NUMERICOS!P27+(8-DATOS_NUMERICOS!S27)))</f>
        <v/>
      </c>
      <c r="I38" s="23" t="str">
        <f>IF($A38="","",(DATOS_NUMERICOS!L27+DATOS_NUMERICOS!M27+DATOS_NUMERICOS!Q27+DATOS_NUMERICOS!R27+DATOS_NUMERICOS!T27))</f>
        <v/>
      </c>
      <c r="J38" s="23" t="str">
        <f>IF($A38="","",(DATOS_NUMERICOS!U27+DATOS_NUMERICOS!V27+DATOS_NUMERICOS!W27+DATOS_NUMERICOS!X27+DATOS_NUMERICOS!Y27+DATOS_NUMERICOS!Z27+DATOS_NUMERICOS!AA27+DATOS_NUMERICOS!AB27))</f>
        <v/>
      </c>
      <c r="K38" s="23" t="str">
        <f>IF($A38="","",(DATOS_NUMERICOS!AC27+DATOS_NUMERICOS!AD27+DATOS_NUMERICOS!AE27+DATOS_NUMERICOS!AF27+DATOS_NUMERICOS!AG27+DATOS_NUMERICOS!AH27+DATOS_NUMERICOS!AI27+DATOS_NUMERICOS!AJ27+DATOS_NUMERICOS!AK27+DATOS_NUMERICOS!AL27))</f>
        <v/>
      </c>
      <c r="L38" s="23" t="str">
        <f>IF($A38="","",(DATOS_NUMERICOS!AM27+DATOS_NUMERICOS!AN27+DATOS_NUMERICOS!AO27+DATOS_NUMERICOS!AP27+DATOS_NUMERICOS!AQ27+DATOS_NUMERICOS!AR27+DATOS_NUMERICOS!AS27+DATOS_NUMERICOS!AT27+DATOS_NUMERICOS!AU27))</f>
        <v/>
      </c>
      <c r="M38" s="23" t="str">
        <f>IF($A38="","",(DATOS_NUMERICOS!AV27+DATOS_NUMERICOS!AW27+DATOS_NUMERICOS!AX27+(5-DATOS_NUMERICOS!AY27)+DATOS_NUMERICOS!AZ27+DATOS_NUMERICOS!BA27+DATOS_NUMERICOS!BB27+(5-DATOS_NUMERICOS!BC27)+DATOS_NUMERICOS!BD27+(5-DATOS_NUMERICOS!BE27)+DATOS_NUMERICOS!BF27+DATOS_NUMERICOS!BG27+(5-DATOS_NUMERICOS!BH27)+(5-DATOS_NUMERICOS!BI27)+DATOS_NUMERICOS!BJ27))</f>
        <v/>
      </c>
      <c r="N38" s="28" t="str">
        <f t="shared" si="0"/>
        <v/>
      </c>
      <c r="O38" s="28" t="str">
        <f t="shared" si="1"/>
        <v/>
      </c>
      <c r="P38" s="28" t="str">
        <f t="shared" si="2"/>
        <v/>
      </c>
      <c r="Q38" s="28" t="str">
        <f t="shared" si="3"/>
        <v/>
      </c>
      <c r="R38" s="28" t="str">
        <f t="shared" si="4"/>
        <v/>
      </c>
      <c r="S38" s="28" t="str">
        <f t="shared" si="5"/>
        <v/>
      </c>
      <c r="T38" s="23" t="str">
        <f t="shared" si="6"/>
        <v/>
      </c>
      <c r="U38" s="23" t="str">
        <f t="shared" si="7"/>
        <v/>
      </c>
    </row>
    <row r="39" spans="1:21" x14ac:dyDescent="0.25">
      <c r="A39" s="23" t="str">
        <f>IF(DATOS_NUMERICOS!A28="","",DATOS_NUMERICOS!A28)</f>
        <v/>
      </c>
      <c r="B39" s="23" t="str">
        <f>IF($A39="","",DATOS_NUMERICOS!B28)</f>
        <v/>
      </c>
      <c r="C39" s="23" t="str">
        <f>IF($A39="","",DATOS_NUMERICOS!C28)</f>
        <v/>
      </c>
      <c r="D39" s="23" t="str">
        <f>IF($A39="","",DATOS_NUMERICOS!D28)</f>
        <v/>
      </c>
      <c r="E39" s="23" t="str">
        <f>IF($A39="","",DATOS_NUMERICOS!G28)</f>
        <v/>
      </c>
      <c r="F39" s="23" t="str">
        <f>IF($A39="","",DATOS_NUMERICOS!I28)</f>
        <v/>
      </c>
      <c r="G39" s="23" t="str">
        <f>IF($A39="","",DATOS_NUMERICOS!J28)</f>
        <v/>
      </c>
      <c r="H39" s="23" t="str">
        <f>IF($A39="","",(DATOS_NUMERICOS!K28+DATOS_NUMERICOS!N28+DATOS_NUMERICOS!O28+DATOS_NUMERICOS!P28+(8-DATOS_NUMERICOS!S28)))</f>
        <v/>
      </c>
      <c r="I39" s="23" t="str">
        <f>IF($A39="","",(DATOS_NUMERICOS!L28+DATOS_NUMERICOS!M28+DATOS_NUMERICOS!Q28+DATOS_NUMERICOS!R28+DATOS_NUMERICOS!T28))</f>
        <v/>
      </c>
      <c r="J39" s="23" t="str">
        <f>IF($A39="","",(DATOS_NUMERICOS!U28+DATOS_NUMERICOS!V28+DATOS_NUMERICOS!W28+DATOS_NUMERICOS!X28+DATOS_NUMERICOS!Y28+DATOS_NUMERICOS!Z28+DATOS_NUMERICOS!AA28+DATOS_NUMERICOS!AB28))</f>
        <v/>
      </c>
      <c r="K39" s="23" t="str">
        <f>IF($A39="","",(DATOS_NUMERICOS!AC28+DATOS_NUMERICOS!AD28+DATOS_NUMERICOS!AE28+DATOS_NUMERICOS!AF28+DATOS_NUMERICOS!AG28+DATOS_NUMERICOS!AH28+DATOS_NUMERICOS!AI28+DATOS_NUMERICOS!AJ28+DATOS_NUMERICOS!AK28+DATOS_NUMERICOS!AL28))</f>
        <v/>
      </c>
      <c r="L39" s="23" t="str">
        <f>IF($A39="","",(DATOS_NUMERICOS!AM28+DATOS_NUMERICOS!AN28+DATOS_NUMERICOS!AO28+DATOS_NUMERICOS!AP28+DATOS_NUMERICOS!AQ28+DATOS_NUMERICOS!AR28+DATOS_NUMERICOS!AS28+DATOS_NUMERICOS!AT28+DATOS_NUMERICOS!AU28))</f>
        <v/>
      </c>
      <c r="M39" s="23" t="str">
        <f>IF($A39="","",(DATOS_NUMERICOS!AV28+DATOS_NUMERICOS!AW28+DATOS_NUMERICOS!AX28+(5-DATOS_NUMERICOS!AY28)+DATOS_NUMERICOS!AZ28+DATOS_NUMERICOS!BA28+DATOS_NUMERICOS!BB28+(5-DATOS_NUMERICOS!BC28)+DATOS_NUMERICOS!BD28+(5-DATOS_NUMERICOS!BE28)+DATOS_NUMERICOS!BF28+DATOS_NUMERICOS!BG28+(5-DATOS_NUMERICOS!BH28)+(5-DATOS_NUMERICOS!BI28)+DATOS_NUMERICOS!BJ28))</f>
        <v/>
      </c>
      <c r="N39" s="28" t="str">
        <f t="shared" si="0"/>
        <v/>
      </c>
      <c r="O39" s="28" t="str">
        <f t="shared" si="1"/>
        <v/>
      </c>
      <c r="P39" s="28" t="str">
        <f t="shared" si="2"/>
        <v/>
      </c>
      <c r="Q39" s="28" t="str">
        <f t="shared" si="3"/>
        <v/>
      </c>
      <c r="R39" s="28" t="str">
        <f t="shared" si="4"/>
        <v/>
      </c>
      <c r="S39" s="28" t="str">
        <f t="shared" si="5"/>
        <v/>
      </c>
      <c r="T39" s="23" t="str">
        <f t="shared" si="6"/>
        <v/>
      </c>
      <c r="U39" s="23" t="str">
        <f t="shared" si="7"/>
        <v/>
      </c>
    </row>
    <row r="40" spans="1:21" x14ac:dyDescent="0.25">
      <c r="A40" s="23" t="str">
        <f>IF(DATOS_NUMERICOS!A29="","",DATOS_NUMERICOS!A29)</f>
        <v/>
      </c>
      <c r="B40" s="23" t="str">
        <f>IF($A40="","",DATOS_NUMERICOS!B29)</f>
        <v/>
      </c>
      <c r="C40" s="23" t="str">
        <f>IF($A40="","",DATOS_NUMERICOS!C29)</f>
        <v/>
      </c>
      <c r="D40" s="23" t="str">
        <f>IF($A40="","",DATOS_NUMERICOS!D29)</f>
        <v/>
      </c>
      <c r="E40" s="23" t="str">
        <f>IF($A40="","",DATOS_NUMERICOS!G29)</f>
        <v/>
      </c>
      <c r="F40" s="23" t="str">
        <f>IF($A40="","",DATOS_NUMERICOS!I29)</f>
        <v/>
      </c>
      <c r="G40" s="23" t="str">
        <f>IF($A40="","",DATOS_NUMERICOS!J29)</f>
        <v/>
      </c>
      <c r="H40" s="23" t="str">
        <f>IF($A40="","",(DATOS_NUMERICOS!K29+DATOS_NUMERICOS!N29+DATOS_NUMERICOS!O29+DATOS_NUMERICOS!P29+(8-DATOS_NUMERICOS!S29)))</f>
        <v/>
      </c>
      <c r="I40" s="23" t="str">
        <f>IF($A40="","",(DATOS_NUMERICOS!L29+DATOS_NUMERICOS!M29+DATOS_NUMERICOS!Q29+DATOS_NUMERICOS!R29+DATOS_NUMERICOS!T29))</f>
        <v/>
      </c>
      <c r="J40" s="23" t="str">
        <f>IF($A40="","",(DATOS_NUMERICOS!U29+DATOS_NUMERICOS!V29+DATOS_NUMERICOS!W29+DATOS_NUMERICOS!X29+DATOS_NUMERICOS!Y29+DATOS_NUMERICOS!Z29+DATOS_NUMERICOS!AA29+DATOS_NUMERICOS!AB29))</f>
        <v/>
      </c>
      <c r="K40" s="23" t="str">
        <f>IF($A40="","",(DATOS_NUMERICOS!AC29+DATOS_NUMERICOS!AD29+DATOS_NUMERICOS!AE29+DATOS_NUMERICOS!AF29+DATOS_NUMERICOS!AG29+DATOS_NUMERICOS!AH29+DATOS_NUMERICOS!AI29+DATOS_NUMERICOS!AJ29+DATOS_NUMERICOS!AK29+DATOS_NUMERICOS!AL29))</f>
        <v/>
      </c>
      <c r="L40" s="23" t="str">
        <f>IF($A40="","",(DATOS_NUMERICOS!AM29+DATOS_NUMERICOS!AN29+DATOS_NUMERICOS!AO29+DATOS_NUMERICOS!AP29+DATOS_NUMERICOS!AQ29+DATOS_NUMERICOS!AR29+DATOS_NUMERICOS!AS29+DATOS_NUMERICOS!AT29+DATOS_NUMERICOS!AU29))</f>
        <v/>
      </c>
      <c r="M40" s="23" t="str">
        <f>IF($A40="","",(DATOS_NUMERICOS!AV29+DATOS_NUMERICOS!AW29+DATOS_NUMERICOS!AX29+(5-DATOS_NUMERICOS!AY29)+DATOS_NUMERICOS!AZ29+DATOS_NUMERICOS!BA29+DATOS_NUMERICOS!BB29+(5-DATOS_NUMERICOS!BC29)+DATOS_NUMERICOS!BD29+(5-DATOS_NUMERICOS!BE29)+DATOS_NUMERICOS!BF29+DATOS_NUMERICOS!BG29+(5-DATOS_NUMERICOS!BH29)+(5-DATOS_NUMERICOS!BI29)+DATOS_NUMERICOS!BJ29))</f>
        <v/>
      </c>
      <c r="N40" s="28" t="str">
        <f t="shared" si="0"/>
        <v/>
      </c>
      <c r="O40" s="28" t="str">
        <f t="shared" si="1"/>
        <v/>
      </c>
      <c r="P40" s="28" t="str">
        <f t="shared" si="2"/>
        <v/>
      </c>
      <c r="Q40" s="28" t="str">
        <f t="shared" si="3"/>
        <v/>
      </c>
      <c r="R40" s="28" t="str">
        <f t="shared" si="4"/>
        <v/>
      </c>
      <c r="S40" s="28" t="str">
        <f t="shared" si="5"/>
        <v/>
      </c>
      <c r="T40" s="23" t="str">
        <f t="shared" si="6"/>
        <v/>
      </c>
      <c r="U40" s="23" t="str">
        <f t="shared" si="7"/>
        <v/>
      </c>
    </row>
    <row r="41" spans="1:21" x14ac:dyDescent="0.25">
      <c r="A41" s="23" t="str">
        <f>IF(DATOS_NUMERICOS!A30="","",DATOS_NUMERICOS!A30)</f>
        <v/>
      </c>
      <c r="B41" s="23" t="str">
        <f>IF($A41="","",DATOS_NUMERICOS!B30)</f>
        <v/>
      </c>
      <c r="C41" s="23" t="str">
        <f>IF($A41="","",DATOS_NUMERICOS!C30)</f>
        <v/>
      </c>
      <c r="D41" s="23" t="str">
        <f>IF($A41="","",DATOS_NUMERICOS!D30)</f>
        <v/>
      </c>
      <c r="E41" s="23" t="str">
        <f>IF($A41="","",DATOS_NUMERICOS!G30)</f>
        <v/>
      </c>
      <c r="F41" s="23" t="str">
        <f>IF($A41="","",DATOS_NUMERICOS!I30)</f>
        <v/>
      </c>
      <c r="G41" s="23" t="str">
        <f>IF($A41="","",DATOS_NUMERICOS!J30)</f>
        <v/>
      </c>
      <c r="H41" s="23" t="str">
        <f>IF($A41="","",(DATOS_NUMERICOS!K30+DATOS_NUMERICOS!N30+DATOS_NUMERICOS!O30+DATOS_NUMERICOS!P30+(8-DATOS_NUMERICOS!S30)))</f>
        <v/>
      </c>
      <c r="I41" s="23" t="str">
        <f>IF($A41="","",(DATOS_NUMERICOS!L30+DATOS_NUMERICOS!M30+DATOS_NUMERICOS!Q30+DATOS_NUMERICOS!R30+DATOS_NUMERICOS!T30))</f>
        <v/>
      </c>
      <c r="J41" s="23" t="str">
        <f>IF($A41="","",(DATOS_NUMERICOS!U30+DATOS_NUMERICOS!V30+DATOS_NUMERICOS!W30+DATOS_NUMERICOS!X30+DATOS_NUMERICOS!Y30+DATOS_NUMERICOS!Z30+DATOS_NUMERICOS!AA30+DATOS_NUMERICOS!AB30))</f>
        <v/>
      </c>
      <c r="K41" s="23" t="str">
        <f>IF($A41="","",(DATOS_NUMERICOS!AC30+DATOS_NUMERICOS!AD30+DATOS_NUMERICOS!AE30+DATOS_NUMERICOS!AF30+DATOS_NUMERICOS!AG30+DATOS_NUMERICOS!AH30+DATOS_NUMERICOS!AI30+DATOS_NUMERICOS!AJ30+DATOS_NUMERICOS!AK30+DATOS_NUMERICOS!AL30))</f>
        <v/>
      </c>
      <c r="L41" s="23" t="str">
        <f>IF($A41="","",(DATOS_NUMERICOS!AM30+DATOS_NUMERICOS!AN30+DATOS_NUMERICOS!AO30+DATOS_NUMERICOS!AP30+DATOS_NUMERICOS!AQ30+DATOS_NUMERICOS!AR30+DATOS_NUMERICOS!AS30+DATOS_NUMERICOS!AT30+DATOS_NUMERICOS!AU30))</f>
        <v/>
      </c>
      <c r="M41" s="23" t="str">
        <f>IF($A41="","",(DATOS_NUMERICOS!AV30+DATOS_NUMERICOS!AW30+DATOS_NUMERICOS!AX30+(5-DATOS_NUMERICOS!AY30)+DATOS_NUMERICOS!AZ30+DATOS_NUMERICOS!BA30+DATOS_NUMERICOS!BB30+(5-DATOS_NUMERICOS!BC30)+DATOS_NUMERICOS!BD30+(5-DATOS_NUMERICOS!BE30)+DATOS_NUMERICOS!BF30+DATOS_NUMERICOS!BG30+(5-DATOS_NUMERICOS!BH30)+(5-DATOS_NUMERICOS!BI30)+DATOS_NUMERICOS!BJ30))</f>
        <v/>
      </c>
      <c r="N41" s="28" t="str">
        <f t="shared" si="0"/>
        <v/>
      </c>
      <c r="O41" s="28" t="str">
        <f t="shared" si="1"/>
        <v/>
      </c>
      <c r="P41" s="28" t="str">
        <f t="shared" si="2"/>
        <v/>
      </c>
      <c r="Q41" s="28" t="str">
        <f t="shared" si="3"/>
        <v/>
      </c>
      <c r="R41" s="28" t="str">
        <f t="shared" si="4"/>
        <v/>
      </c>
      <c r="S41" s="28" t="str">
        <f t="shared" si="5"/>
        <v/>
      </c>
      <c r="T41" s="23" t="str">
        <f t="shared" si="6"/>
        <v/>
      </c>
      <c r="U41" s="23" t="str">
        <f t="shared" si="7"/>
        <v/>
      </c>
    </row>
    <row r="42" spans="1:21" x14ac:dyDescent="0.25">
      <c r="A42" s="23" t="str">
        <f>IF(DATOS_NUMERICOS!A31="","",DATOS_NUMERICOS!A31)</f>
        <v/>
      </c>
      <c r="B42" s="23" t="str">
        <f>IF($A42="","",DATOS_NUMERICOS!B31)</f>
        <v/>
      </c>
      <c r="C42" s="23" t="str">
        <f>IF($A42="","",DATOS_NUMERICOS!C31)</f>
        <v/>
      </c>
      <c r="D42" s="23" t="str">
        <f>IF($A42="","",DATOS_NUMERICOS!D31)</f>
        <v/>
      </c>
      <c r="E42" s="23" t="str">
        <f>IF($A42="","",DATOS_NUMERICOS!G31)</f>
        <v/>
      </c>
      <c r="F42" s="23" t="str">
        <f>IF($A42="","",DATOS_NUMERICOS!I31)</f>
        <v/>
      </c>
      <c r="G42" s="23" t="str">
        <f>IF($A42="","",DATOS_NUMERICOS!J31)</f>
        <v/>
      </c>
      <c r="H42" s="23" t="str">
        <f>IF($A42="","",(DATOS_NUMERICOS!K31+DATOS_NUMERICOS!N31+DATOS_NUMERICOS!O31+DATOS_NUMERICOS!P31+(8-DATOS_NUMERICOS!S31)))</f>
        <v/>
      </c>
      <c r="I42" s="23" t="str">
        <f>IF($A42="","",(DATOS_NUMERICOS!L31+DATOS_NUMERICOS!M31+DATOS_NUMERICOS!Q31+DATOS_NUMERICOS!R31+DATOS_NUMERICOS!T31))</f>
        <v/>
      </c>
      <c r="J42" s="23" t="str">
        <f>IF($A42="","",(DATOS_NUMERICOS!U31+DATOS_NUMERICOS!V31+DATOS_NUMERICOS!W31+DATOS_NUMERICOS!X31+DATOS_NUMERICOS!Y31+DATOS_NUMERICOS!Z31+DATOS_NUMERICOS!AA31+DATOS_NUMERICOS!AB31))</f>
        <v/>
      </c>
      <c r="K42" s="23" t="str">
        <f>IF($A42="","",(DATOS_NUMERICOS!AC31+DATOS_NUMERICOS!AD31+DATOS_NUMERICOS!AE31+DATOS_NUMERICOS!AF31+DATOS_NUMERICOS!AG31+DATOS_NUMERICOS!AH31+DATOS_NUMERICOS!AI31+DATOS_NUMERICOS!AJ31+DATOS_NUMERICOS!AK31+DATOS_NUMERICOS!AL31))</f>
        <v/>
      </c>
      <c r="L42" s="23" t="str">
        <f>IF($A42="","",(DATOS_NUMERICOS!AM31+DATOS_NUMERICOS!AN31+DATOS_NUMERICOS!AO31+DATOS_NUMERICOS!AP31+DATOS_NUMERICOS!AQ31+DATOS_NUMERICOS!AR31+DATOS_NUMERICOS!AS31+DATOS_NUMERICOS!AT31+DATOS_NUMERICOS!AU31))</f>
        <v/>
      </c>
      <c r="M42" s="23" t="str">
        <f>IF($A42="","",(DATOS_NUMERICOS!AV31+DATOS_NUMERICOS!AW31+DATOS_NUMERICOS!AX31+(5-DATOS_NUMERICOS!AY31)+DATOS_NUMERICOS!AZ31+DATOS_NUMERICOS!BA31+DATOS_NUMERICOS!BB31+(5-DATOS_NUMERICOS!BC31)+DATOS_NUMERICOS!BD31+(5-DATOS_NUMERICOS!BE31)+DATOS_NUMERICOS!BF31+DATOS_NUMERICOS!BG31+(5-DATOS_NUMERICOS!BH31)+(5-DATOS_NUMERICOS!BI31)+DATOS_NUMERICOS!BJ31))</f>
        <v/>
      </c>
      <c r="N42" s="28" t="str">
        <f t="shared" si="0"/>
        <v/>
      </c>
      <c r="O42" s="28" t="str">
        <f t="shared" si="1"/>
        <v/>
      </c>
      <c r="P42" s="28" t="str">
        <f t="shared" si="2"/>
        <v/>
      </c>
      <c r="Q42" s="28" t="str">
        <f t="shared" si="3"/>
        <v/>
      </c>
      <c r="R42" s="28" t="str">
        <f t="shared" si="4"/>
        <v/>
      </c>
      <c r="S42" s="28" t="str">
        <f t="shared" si="5"/>
        <v/>
      </c>
      <c r="T42" s="23" t="str">
        <f t="shared" si="6"/>
        <v/>
      </c>
      <c r="U42" s="23" t="str">
        <f t="shared" si="7"/>
        <v/>
      </c>
    </row>
    <row r="43" spans="1:21" x14ac:dyDescent="0.25">
      <c r="A43" s="23" t="str">
        <f>IF(DATOS_NUMERICOS!A32="","",DATOS_NUMERICOS!A32)</f>
        <v/>
      </c>
      <c r="B43" s="23" t="str">
        <f>IF($A43="","",DATOS_NUMERICOS!B32)</f>
        <v/>
      </c>
      <c r="C43" s="23" t="str">
        <f>IF($A43="","",DATOS_NUMERICOS!C32)</f>
        <v/>
      </c>
      <c r="D43" s="23" t="str">
        <f>IF($A43="","",DATOS_NUMERICOS!D32)</f>
        <v/>
      </c>
      <c r="E43" s="23" t="str">
        <f>IF($A43="","",DATOS_NUMERICOS!G32)</f>
        <v/>
      </c>
      <c r="F43" s="23" t="str">
        <f>IF($A43="","",DATOS_NUMERICOS!I32)</f>
        <v/>
      </c>
      <c r="G43" s="23" t="str">
        <f>IF($A43="","",DATOS_NUMERICOS!J32)</f>
        <v/>
      </c>
      <c r="H43" s="23" t="str">
        <f>IF($A43="","",(DATOS_NUMERICOS!K32+DATOS_NUMERICOS!N32+DATOS_NUMERICOS!O32+DATOS_NUMERICOS!P32+(8-DATOS_NUMERICOS!S32)))</f>
        <v/>
      </c>
      <c r="I43" s="23" t="str">
        <f>IF($A43="","",(DATOS_NUMERICOS!L32+DATOS_NUMERICOS!M32+DATOS_NUMERICOS!Q32+DATOS_NUMERICOS!R32+DATOS_NUMERICOS!T32))</f>
        <v/>
      </c>
      <c r="J43" s="23" t="str">
        <f>IF($A43="","",(DATOS_NUMERICOS!U32+DATOS_NUMERICOS!V32+DATOS_NUMERICOS!W32+DATOS_NUMERICOS!X32+DATOS_NUMERICOS!Y32+DATOS_NUMERICOS!Z32+DATOS_NUMERICOS!AA32+DATOS_NUMERICOS!AB32))</f>
        <v/>
      </c>
      <c r="K43" s="23" t="str">
        <f>IF($A43="","",(DATOS_NUMERICOS!AC32+DATOS_NUMERICOS!AD32+DATOS_NUMERICOS!AE32+DATOS_NUMERICOS!AF32+DATOS_NUMERICOS!AG32+DATOS_NUMERICOS!AH32+DATOS_NUMERICOS!AI32+DATOS_NUMERICOS!AJ32+DATOS_NUMERICOS!AK32+DATOS_NUMERICOS!AL32))</f>
        <v/>
      </c>
      <c r="L43" s="23" t="str">
        <f>IF($A43="","",(DATOS_NUMERICOS!AM32+DATOS_NUMERICOS!AN32+DATOS_NUMERICOS!AO32+DATOS_NUMERICOS!AP32+DATOS_NUMERICOS!AQ32+DATOS_NUMERICOS!AR32+DATOS_NUMERICOS!AS32+DATOS_NUMERICOS!AT32+DATOS_NUMERICOS!AU32))</f>
        <v/>
      </c>
      <c r="M43" s="23" t="str">
        <f>IF($A43="","",(DATOS_NUMERICOS!AV32+DATOS_NUMERICOS!AW32+DATOS_NUMERICOS!AX32+(5-DATOS_NUMERICOS!AY32)+DATOS_NUMERICOS!AZ32+DATOS_NUMERICOS!BA32+DATOS_NUMERICOS!BB32+(5-DATOS_NUMERICOS!BC32)+DATOS_NUMERICOS!BD32+(5-DATOS_NUMERICOS!BE32)+DATOS_NUMERICOS!BF32+DATOS_NUMERICOS!BG32+(5-DATOS_NUMERICOS!BH32)+(5-DATOS_NUMERICOS!BI32)+DATOS_NUMERICOS!BJ32))</f>
        <v/>
      </c>
      <c r="N43" s="28" t="str">
        <f t="shared" si="0"/>
        <v/>
      </c>
      <c r="O43" s="28" t="str">
        <f t="shared" si="1"/>
        <v/>
      </c>
      <c r="P43" s="28" t="str">
        <f t="shared" si="2"/>
        <v/>
      </c>
      <c r="Q43" s="28" t="str">
        <f t="shared" si="3"/>
        <v/>
      </c>
      <c r="R43" s="28" t="str">
        <f t="shared" si="4"/>
        <v/>
      </c>
      <c r="S43" s="28" t="str">
        <f t="shared" si="5"/>
        <v/>
      </c>
      <c r="T43" s="23" t="str">
        <f t="shared" si="6"/>
        <v/>
      </c>
      <c r="U43" s="23" t="str">
        <f t="shared" si="7"/>
        <v/>
      </c>
    </row>
    <row r="44" spans="1:21" x14ac:dyDescent="0.25">
      <c r="A44" s="23" t="str">
        <f>IF(DATOS_NUMERICOS!A33="","",DATOS_NUMERICOS!A33)</f>
        <v/>
      </c>
      <c r="B44" s="23" t="str">
        <f>IF($A44="","",DATOS_NUMERICOS!B33)</f>
        <v/>
      </c>
      <c r="C44" s="23" t="str">
        <f>IF($A44="","",DATOS_NUMERICOS!C33)</f>
        <v/>
      </c>
      <c r="D44" s="23" t="str">
        <f>IF($A44="","",DATOS_NUMERICOS!D33)</f>
        <v/>
      </c>
      <c r="E44" s="23" t="str">
        <f>IF($A44="","",DATOS_NUMERICOS!G33)</f>
        <v/>
      </c>
      <c r="F44" s="23" t="str">
        <f>IF($A44="","",DATOS_NUMERICOS!I33)</f>
        <v/>
      </c>
      <c r="G44" s="23" t="str">
        <f>IF($A44="","",DATOS_NUMERICOS!J33)</f>
        <v/>
      </c>
      <c r="H44" s="23" t="str">
        <f>IF($A44="","",(DATOS_NUMERICOS!K33+DATOS_NUMERICOS!N33+DATOS_NUMERICOS!O33+DATOS_NUMERICOS!P33+(8-DATOS_NUMERICOS!S33)))</f>
        <v/>
      </c>
      <c r="I44" s="23" t="str">
        <f>IF($A44="","",(DATOS_NUMERICOS!L33+DATOS_NUMERICOS!M33+DATOS_NUMERICOS!Q33+DATOS_NUMERICOS!R33+DATOS_NUMERICOS!T33))</f>
        <v/>
      </c>
      <c r="J44" s="23" t="str">
        <f>IF($A44="","",(DATOS_NUMERICOS!U33+DATOS_NUMERICOS!V33+DATOS_NUMERICOS!W33+DATOS_NUMERICOS!X33+DATOS_NUMERICOS!Y33+DATOS_NUMERICOS!Z33+DATOS_NUMERICOS!AA33+DATOS_NUMERICOS!AB33))</f>
        <v/>
      </c>
      <c r="K44" s="23" t="str">
        <f>IF($A44="","",(DATOS_NUMERICOS!AC33+DATOS_NUMERICOS!AD33+DATOS_NUMERICOS!AE33+DATOS_NUMERICOS!AF33+DATOS_NUMERICOS!AG33+DATOS_NUMERICOS!AH33+DATOS_NUMERICOS!AI33+DATOS_NUMERICOS!AJ33+DATOS_NUMERICOS!AK33+DATOS_NUMERICOS!AL33))</f>
        <v/>
      </c>
      <c r="L44" s="23" t="str">
        <f>IF($A44="","",(DATOS_NUMERICOS!AM33+DATOS_NUMERICOS!AN33+DATOS_NUMERICOS!AO33+DATOS_NUMERICOS!AP33+DATOS_NUMERICOS!AQ33+DATOS_NUMERICOS!AR33+DATOS_NUMERICOS!AS33+DATOS_NUMERICOS!AT33+DATOS_NUMERICOS!AU33))</f>
        <v/>
      </c>
      <c r="M44" s="23" t="str">
        <f>IF($A44="","",(DATOS_NUMERICOS!AV33+DATOS_NUMERICOS!AW33+DATOS_NUMERICOS!AX33+(5-DATOS_NUMERICOS!AY33)+DATOS_NUMERICOS!AZ33+DATOS_NUMERICOS!BA33+DATOS_NUMERICOS!BB33+(5-DATOS_NUMERICOS!BC33)+DATOS_NUMERICOS!BD33+(5-DATOS_NUMERICOS!BE33)+DATOS_NUMERICOS!BF33+DATOS_NUMERICOS!BG33+(5-DATOS_NUMERICOS!BH33)+(5-DATOS_NUMERICOS!BI33)+DATOS_NUMERICOS!BJ33))</f>
        <v/>
      </c>
      <c r="N44" s="28" t="str">
        <f t="shared" si="0"/>
        <v/>
      </c>
      <c r="O44" s="28" t="str">
        <f t="shared" si="1"/>
        <v/>
      </c>
      <c r="P44" s="28" t="str">
        <f t="shared" si="2"/>
        <v/>
      </c>
      <c r="Q44" s="28" t="str">
        <f t="shared" si="3"/>
        <v/>
      </c>
      <c r="R44" s="28" t="str">
        <f t="shared" si="4"/>
        <v/>
      </c>
      <c r="S44" s="28" t="str">
        <f t="shared" si="5"/>
        <v/>
      </c>
      <c r="T44" s="23" t="str">
        <f t="shared" si="6"/>
        <v/>
      </c>
      <c r="U44" s="23" t="str">
        <f t="shared" si="7"/>
        <v/>
      </c>
    </row>
    <row r="45" spans="1:21" x14ac:dyDescent="0.25">
      <c r="A45" s="23" t="str">
        <f>IF(DATOS_NUMERICOS!A34="","",DATOS_NUMERICOS!A34)</f>
        <v/>
      </c>
      <c r="B45" s="23" t="str">
        <f>IF($A45="","",DATOS_NUMERICOS!B34)</f>
        <v/>
      </c>
      <c r="C45" s="23" t="str">
        <f>IF($A45="","",DATOS_NUMERICOS!C34)</f>
        <v/>
      </c>
      <c r="D45" s="23" t="str">
        <f>IF($A45="","",DATOS_NUMERICOS!D34)</f>
        <v/>
      </c>
      <c r="E45" s="23" t="str">
        <f>IF($A45="","",DATOS_NUMERICOS!G34)</f>
        <v/>
      </c>
      <c r="F45" s="23" t="str">
        <f>IF($A45="","",DATOS_NUMERICOS!I34)</f>
        <v/>
      </c>
      <c r="G45" s="23" t="str">
        <f>IF($A45="","",DATOS_NUMERICOS!J34)</f>
        <v/>
      </c>
      <c r="H45" s="23" t="str">
        <f>IF($A45="","",(DATOS_NUMERICOS!K34+DATOS_NUMERICOS!N34+DATOS_NUMERICOS!O34+DATOS_NUMERICOS!P34+(8-DATOS_NUMERICOS!S34)))</f>
        <v/>
      </c>
      <c r="I45" s="23" t="str">
        <f>IF($A45="","",(DATOS_NUMERICOS!L34+DATOS_NUMERICOS!M34+DATOS_NUMERICOS!Q34+DATOS_NUMERICOS!R34+DATOS_NUMERICOS!T34))</f>
        <v/>
      </c>
      <c r="J45" s="23" t="str">
        <f>IF($A45="","",(DATOS_NUMERICOS!U34+DATOS_NUMERICOS!V34+DATOS_NUMERICOS!W34+DATOS_NUMERICOS!X34+DATOS_NUMERICOS!Y34+DATOS_NUMERICOS!Z34+DATOS_NUMERICOS!AA34+DATOS_NUMERICOS!AB34))</f>
        <v/>
      </c>
      <c r="K45" s="23" t="str">
        <f>IF($A45="","",(DATOS_NUMERICOS!AC34+DATOS_NUMERICOS!AD34+DATOS_NUMERICOS!AE34+DATOS_NUMERICOS!AF34+DATOS_NUMERICOS!AG34+DATOS_NUMERICOS!AH34+DATOS_NUMERICOS!AI34+DATOS_NUMERICOS!AJ34+DATOS_NUMERICOS!AK34+DATOS_NUMERICOS!AL34))</f>
        <v/>
      </c>
      <c r="L45" s="23" t="str">
        <f>IF($A45="","",(DATOS_NUMERICOS!AM34+DATOS_NUMERICOS!AN34+DATOS_NUMERICOS!AO34+DATOS_NUMERICOS!AP34+DATOS_NUMERICOS!AQ34+DATOS_NUMERICOS!AR34+DATOS_NUMERICOS!AS34+DATOS_NUMERICOS!AT34+DATOS_NUMERICOS!AU34))</f>
        <v/>
      </c>
      <c r="M45" s="23" t="str">
        <f>IF($A45="","",(DATOS_NUMERICOS!AV34+DATOS_NUMERICOS!AW34+DATOS_NUMERICOS!AX34+(5-DATOS_NUMERICOS!AY34)+DATOS_NUMERICOS!AZ34+DATOS_NUMERICOS!BA34+DATOS_NUMERICOS!BB34+(5-DATOS_NUMERICOS!BC34)+DATOS_NUMERICOS!BD34+(5-DATOS_NUMERICOS!BE34)+DATOS_NUMERICOS!BF34+DATOS_NUMERICOS!BG34+(5-DATOS_NUMERICOS!BH34)+(5-DATOS_NUMERICOS!BI34)+DATOS_NUMERICOS!BJ34))</f>
        <v/>
      </c>
      <c r="N45" s="28" t="str">
        <f t="shared" si="0"/>
        <v/>
      </c>
      <c r="O45" s="28" t="str">
        <f t="shared" si="1"/>
        <v/>
      </c>
      <c r="P45" s="28" t="str">
        <f t="shared" si="2"/>
        <v/>
      </c>
      <c r="Q45" s="28" t="str">
        <f t="shared" si="3"/>
        <v/>
      </c>
      <c r="R45" s="28" t="str">
        <f t="shared" si="4"/>
        <v/>
      </c>
      <c r="S45" s="28" t="str">
        <f t="shared" si="5"/>
        <v/>
      </c>
      <c r="T45" s="23" t="str">
        <f t="shared" si="6"/>
        <v/>
      </c>
      <c r="U45" s="23" t="str">
        <f t="shared" si="7"/>
        <v/>
      </c>
    </row>
    <row r="46" spans="1:21" x14ac:dyDescent="0.25">
      <c r="A46" s="23" t="str">
        <f>IF(DATOS_NUMERICOS!A35="","",DATOS_NUMERICOS!A35)</f>
        <v/>
      </c>
      <c r="B46" s="23" t="str">
        <f>IF($A46="","",DATOS_NUMERICOS!B35)</f>
        <v/>
      </c>
      <c r="C46" s="23" t="str">
        <f>IF($A46="","",DATOS_NUMERICOS!C35)</f>
        <v/>
      </c>
      <c r="D46" s="23" t="str">
        <f>IF($A46="","",DATOS_NUMERICOS!D35)</f>
        <v/>
      </c>
      <c r="E46" s="23" t="str">
        <f>IF($A46="","",DATOS_NUMERICOS!G35)</f>
        <v/>
      </c>
      <c r="F46" s="23" t="str">
        <f>IF($A46="","",DATOS_NUMERICOS!I35)</f>
        <v/>
      </c>
      <c r="G46" s="23" t="str">
        <f>IF($A46="","",DATOS_NUMERICOS!J35)</f>
        <v/>
      </c>
      <c r="H46" s="23" t="str">
        <f>IF($A46="","",(DATOS_NUMERICOS!K35+DATOS_NUMERICOS!N35+DATOS_NUMERICOS!O35+DATOS_NUMERICOS!P35+(8-DATOS_NUMERICOS!S35)))</f>
        <v/>
      </c>
      <c r="I46" s="23" t="str">
        <f>IF($A46="","",(DATOS_NUMERICOS!L35+DATOS_NUMERICOS!M35+DATOS_NUMERICOS!Q35+DATOS_NUMERICOS!R35+DATOS_NUMERICOS!T35))</f>
        <v/>
      </c>
      <c r="J46" s="23" t="str">
        <f>IF($A46="","",(DATOS_NUMERICOS!U35+DATOS_NUMERICOS!V35+DATOS_NUMERICOS!W35+DATOS_NUMERICOS!X35+DATOS_NUMERICOS!Y35+DATOS_NUMERICOS!Z35+DATOS_NUMERICOS!AA35+DATOS_NUMERICOS!AB35))</f>
        <v/>
      </c>
      <c r="K46" s="23" t="str">
        <f>IF($A46="","",(DATOS_NUMERICOS!AC35+DATOS_NUMERICOS!AD35+DATOS_NUMERICOS!AE35+DATOS_NUMERICOS!AF35+DATOS_NUMERICOS!AG35+DATOS_NUMERICOS!AH35+DATOS_NUMERICOS!AI35+DATOS_NUMERICOS!AJ35+DATOS_NUMERICOS!AK35+DATOS_NUMERICOS!AL35))</f>
        <v/>
      </c>
      <c r="L46" s="23" t="str">
        <f>IF($A46="","",(DATOS_NUMERICOS!AM35+DATOS_NUMERICOS!AN35+DATOS_NUMERICOS!AO35+DATOS_NUMERICOS!AP35+DATOS_NUMERICOS!AQ35+DATOS_NUMERICOS!AR35+DATOS_NUMERICOS!AS35+DATOS_NUMERICOS!AT35+DATOS_NUMERICOS!AU35))</f>
        <v/>
      </c>
      <c r="M46" s="23" t="str">
        <f>IF($A46="","",(DATOS_NUMERICOS!AV35+DATOS_NUMERICOS!AW35+DATOS_NUMERICOS!AX35+(5-DATOS_NUMERICOS!AY35)+DATOS_NUMERICOS!AZ35+DATOS_NUMERICOS!BA35+DATOS_NUMERICOS!BB35+(5-DATOS_NUMERICOS!BC35)+DATOS_NUMERICOS!BD35+(5-DATOS_NUMERICOS!BE35)+DATOS_NUMERICOS!BF35+DATOS_NUMERICOS!BG35+(5-DATOS_NUMERICOS!BH35)+(5-DATOS_NUMERICOS!BI35)+DATOS_NUMERICOS!BJ35))</f>
        <v/>
      </c>
      <c r="N46" s="28" t="str">
        <f t="shared" si="0"/>
        <v/>
      </c>
      <c r="O46" s="28" t="str">
        <f t="shared" si="1"/>
        <v/>
      </c>
      <c r="P46" s="28" t="str">
        <f t="shared" si="2"/>
        <v/>
      </c>
      <c r="Q46" s="28" t="str">
        <f t="shared" si="3"/>
        <v/>
      </c>
      <c r="R46" s="28" t="str">
        <f t="shared" si="4"/>
        <v/>
      </c>
      <c r="S46" s="28" t="str">
        <f t="shared" si="5"/>
        <v/>
      </c>
      <c r="T46" s="23" t="str">
        <f t="shared" si="6"/>
        <v/>
      </c>
      <c r="U46" s="23" t="str">
        <f t="shared" si="7"/>
        <v/>
      </c>
    </row>
    <row r="47" spans="1:21" x14ac:dyDescent="0.25">
      <c r="A47" s="23" t="str">
        <f>IF(DATOS_NUMERICOS!A36="","",DATOS_NUMERICOS!A36)</f>
        <v/>
      </c>
      <c r="B47" s="23" t="str">
        <f>IF($A47="","",DATOS_NUMERICOS!B36)</f>
        <v/>
      </c>
      <c r="C47" s="23" t="str">
        <f>IF($A47="","",DATOS_NUMERICOS!C36)</f>
        <v/>
      </c>
      <c r="D47" s="23" t="str">
        <f>IF($A47="","",DATOS_NUMERICOS!D36)</f>
        <v/>
      </c>
      <c r="E47" s="23" t="str">
        <f>IF($A47="","",DATOS_NUMERICOS!G36)</f>
        <v/>
      </c>
      <c r="F47" s="23" t="str">
        <f>IF($A47="","",DATOS_NUMERICOS!I36)</f>
        <v/>
      </c>
      <c r="G47" s="23" t="str">
        <f>IF($A47="","",DATOS_NUMERICOS!J36)</f>
        <v/>
      </c>
      <c r="H47" s="23" t="str">
        <f>IF($A47="","",(DATOS_NUMERICOS!K36+DATOS_NUMERICOS!N36+DATOS_NUMERICOS!O36+DATOS_NUMERICOS!P36+(8-DATOS_NUMERICOS!S36)))</f>
        <v/>
      </c>
      <c r="I47" s="23" t="str">
        <f>IF($A47="","",(DATOS_NUMERICOS!L36+DATOS_NUMERICOS!M36+DATOS_NUMERICOS!Q36+DATOS_NUMERICOS!R36+DATOS_NUMERICOS!T36))</f>
        <v/>
      </c>
      <c r="J47" s="23" t="str">
        <f>IF($A47="","",(DATOS_NUMERICOS!U36+DATOS_NUMERICOS!V36+DATOS_NUMERICOS!W36+DATOS_NUMERICOS!X36+DATOS_NUMERICOS!Y36+DATOS_NUMERICOS!Z36+DATOS_NUMERICOS!AA36+DATOS_NUMERICOS!AB36))</f>
        <v/>
      </c>
      <c r="K47" s="23" t="str">
        <f>IF($A47="","",(DATOS_NUMERICOS!AC36+DATOS_NUMERICOS!AD36+DATOS_NUMERICOS!AE36+DATOS_NUMERICOS!AF36+DATOS_NUMERICOS!AG36+DATOS_NUMERICOS!AH36+DATOS_NUMERICOS!AI36+DATOS_NUMERICOS!AJ36+DATOS_NUMERICOS!AK36+DATOS_NUMERICOS!AL36))</f>
        <v/>
      </c>
      <c r="L47" s="23" t="str">
        <f>IF($A47="","",(DATOS_NUMERICOS!AM36+DATOS_NUMERICOS!AN36+DATOS_NUMERICOS!AO36+DATOS_NUMERICOS!AP36+DATOS_NUMERICOS!AQ36+DATOS_NUMERICOS!AR36+DATOS_NUMERICOS!AS36+DATOS_NUMERICOS!AT36+DATOS_NUMERICOS!AU36))</f>
        <v/>
      </c>
      <c r="M47" s="23" t="str">
        <f>IF($A47="","",(DATOS_NUMERICOS!AV36+DATOS_NUMERICOS!AW36+DATOS_NUMERICOS!AX36+(5-DATOS_NUMERICOS!AY36)+DATOS_NUMERICOS!AZ36+DATOS_NUMERICOS!BA36+DATOS_NUMERICOS!BB36+(5-DATOS_NUMERICOS!BC36)+DATOS_NUMERICOS!BD36+(5-DATOS_NUMERICOS!BE36)+DATOS_NUMERICOS!BF36+DATOS_NUMERICOS!BG36+(5-DATOS_NUMERICOS!BH36)+(5-DATOS_NUMERICOS!BI36)+DATOS_NUMERICOS!BJ36))</f>
        <v/>
      </c>
      <c r="N47" s="28" t="str">
        <f t="shared" si="0"/>
        <v/>
      </c>
      <c r="O47" s="28" t="str">
        <f t="shared" si="1"/>
        <v/>
      </c>
      <c r="P47" s="28" t="str">
        <f t="shared" si="2"/>
        <v/>
      </c>
      <c r="Q47" s="28" t="str">
        <f t="shared" si="3"/>
        <v/>
      </c>
      <c r="R47" s="28" t="str">
        <f t="shared" si="4"/>
        <v/>
      </c>
      <c r="S47" s="28" t="str">
        <f t="shared" si="5"/>
        <v/>
      </c>
      <c r="T47" s="23" t="str">
        <f t="shared" si="6"/>
        <v/>
      </c>
      <c r="U47" s="23" t="str">
        <f t="shared" si="7"/>
        <v/>
      </c>
    </row>
    <row r="48" spans="1:21" x14ac:dyDescent="0.25">
      <c r="A48" s="23" t="str">
        <f>IF(DATOS_NUMERICOS!A37="","",DATOS_NUMERICOS!A37)</f>
        <v/>
      </c>
      <c r="B48" s="23" t="str">
        <f>IF($A48="","",DATOS_NUMERICOS!B37)</f>
        <v/>
      </c>
      <c r="C48" s="23" t="str">
        <f>IF($A48="","",DATOS_NUMERICOS!C37)</f>
        <v/>
      </c>
      <c r="D48" s="23" t="str">
        <f>IF($A48="","",DATOS_NUMERICOS!D37)</f>
        <v/>
      </c>
      <c r="E48" s="23" t="str">
        <f>IF($A48="","",DATOS_NUMERICOS!G37)</f>
        <v/>
      </c>
      <c r="F48" s="23" t="str">
        <f>IF($A48="","",DATOS_NUMERICOS!I37)</f>
        <v/>
      </c>
      <c r="G48" s="23" t="str">
        <f>IF($A48="","",DATOS_NUMERICOS!J37)</f>
        <v/>
      </c>
      <c r="H48" s="23" t="str">
        <f>IF($A48="","",(DATOS_NUMERICOS!K37+DATOS_NUMERICOS!N37+DATOS_NUMERICOS!O37+DATOS_NUMERICOS!P37+(8-DATOS_NUMERICOS!S37)))</f>
        <v/>
      </c>
      <c r="I48" s="23" t="str">
        <f>IF($A48="","",(DATOS_NUMERICOS!L37+DATOS_NUMERICOS!M37+DATOS_NUMERICOS!Q37+DATOS_NUMERICOS!R37+DATOS_NUMERICOS!T37))</f>
        <v/>
      </c>
      <c r="J48" s="23" t="str">
        <f>IF($A48="","",(DATOS_NUMERICOS!U37+DATOS_NUMERICOS!V37+DATOS_NUMERICOS!W37+DATOS_NUMERICOS!X37+DATOS_NUMERICOS!Y37+DATOS_NUMERICOS!Z37+DATOS_NUMERICOS!AA37+DATOS_NUMERICOS!AB37))</f>
        <v/>
      </c>
      <c r="K48" s="23" t="str">
        <f>IF($A48="","",(DATOS_NUMERICOS!AC37+DATOS_NUMERICOS!AD37+DATOS_NUMERICOS!AE37+DATOS_NUMERICOS!AF37+DATOS_NUMERICOS!AG37+DATOS_NUMERICOS!AH37+DATOS_NUMERICOS!AI37+DATOS_NUMERICOS!AJ37+DATOS_NUMERICOS!AK37+DATOS_NUMERICOS!AL37))</f>
        <v/>
      </c>
      <c r="L48" s="23" t="str">
        <f>IF($A48="","",(DATOS_NUMERICOS!AM37+DATOS_NUMERICOS!AN37+DATOS_NUMERICOS!AO37+DATOS_NUMERICOS!AP37+DATOS_NUMERICOS!AQ37+DATOS_NUMERICOS!AR37+DATOS_NUMERICOS!AS37+DATOS_NUMERICOS!AT37+DATOS_NUMERICOS!AU37))</f>
        <v/>
      </c>
      <c r="M48" s="23" t="str">
        <f>IF($A48="","",(DATOS_NUMERICOS!AV37+DATOS_NUMERICOS!AW37+DATOS_NUMERICOS!AX37+(5-DATOS_NUMERICOS!AY37)+DATOS_NUMERICOS!AZ37+DATOS_NUMERICOS!BA37+DATOS_NUMERICOS!BB37+(5-DATOS_NUMERICOS!BC37)+DATOS_NUMERICOS!BD37+(5-DATOS_NUMERICOS!BE37)+DATOS_NUMERICOS!BF37+DATOS_NUMERICOS!BG37+(5-DATOS_NUMERICOS!BH37)+(5-DATOS_NUMERICOS!BI37)+DATOS_NUMERICOS!BJ37))</f>
        <v/>
      </c>
      <c r="N48" s="28" t="str">
        <f t="shared" si="0"/>
        <v/>
      </c>
      <c r="O48" s="28" t="str">
        <f t="shared" si="1"/>
        <v/>
      </c>
      <c r="P48" s="28" t="str">
        <f t="shared" si="2"/>
        <v/>
      </c>
      <c r="Q48" s="28" t="str">
        <f t="shared" si="3"/>
        <v/>
      </c>
      <c r="R48" s="28" t="str">
        <f t="shared" si="4"/>
        <v/>
      </c>
      <c r="S48" s="28" t="str">
        <f t="shared" si="5"/>
        <v/>
      </c>
      <c r="T48" s="23" t="str">
        <f t="shared" si="6"/>
        <v/>
      </c>
      <c r="U48" s="23" t="str">
        <f t="shared" si="7"/>
        <v/>
      </c>
    </row>
    <row r="49" spans="1:21" x14ac:dyDescent="0.25">
      <c r="A49" s="23" t="str">
        <f>IF(DATOS_NUMERICOS!A38="","",DATOS_NUMERICOS!A38)</f>
        <v/>
      </c>
      <c r="B49" s="23" t="str">
        <f>IF($A49="","",DATOS_NUMERICOS!B38)</f>
        <v/>
      </c>
      <c r="C49" s="23" t="str">
        <f>IF($A49="","",DATOS_NUMERICOS!C38)</f>
        <v/>
      </c>
      <c r="D49" s="23" t="str">
        <f>IF($A49="","",DATOS_NUMERICOS!D38)</f>
        <v/>
      </c>
      <c r="E49" s="23" t="str">
        <f>IF($A49="","",DATOS_NUMERICOS!G38)</f>
        <v/>
      </c>
      <c r="F49" s="23" t="str">
        <f>IF($A49="","",DATOS_NUMERICOS!I38)</f>
        <v/>
      </c>
      <c r="G49" s="23" t="str">
        <f>IF($A49="","",DATOS_NUMERICOS!J38)</f>
        <v/>
      </c>
      <c r="H49" s="23" t="str">
        <f>IF($A49="","",(DATOS_NUMERICOS!K38+DATOS_NUMERICOS!N38+DATOS_NUMERICOS!O38+DATOS_NUMERICOS!P38+(8-DATOS_NUMERICOS!S38)))</f>
        <v/>
      </c>
      <c r="I49" s="23" t="str">
        <f>IF($A49="","",(DATOS_NUMERICOS!L38+DATOS_NUMERICOS!M38+DATOS_NUMERICOS!Q38+DATOS_NUMERICOS!R38+DATOS_NUMERICOS!T38))</f>
        <v/>
      </c>
      <c r="J49" s="23" t="str">
        <f>IF($A49="","",(DATOS_NUMERICOS!U38+DATOS_NUMERICOS!V38+DATOS_NUMERICOS!W38+DATOS_NUMERICOS!X38+DATOS_NUMERICOS!Y38+DATOS_NUMERICOS!Z38+DATOS_NUMERICOS!AA38+DATOS_NUMERICOS!AB38))</f>
        <v/>
      </c>
      <c r="K49" s="23" t="str">
        <f>IF($A49="","",(DATOS_NUMERICOS!AC38+DATOS_NUMERICOS!AD38+DATOS_NUMERICOS!AE38+DATOS_NUMERICOS!AF38+DATOS_NUMERICOS!AG38+DATOS_NUMERICOS!AH38+DATOS_NUMERICOS!AI38+DATOS_NUMERICOS!AJ38+DATOS_NUMERICOS!AK38+DATOS_NUMERICOS!AL38))</f>
        <v/>
      </c>
      <c r="L49" s="23" t="str">
        <f>IF($A49="","",(DATOS_NUMERICOS!AM38+DATOS_NUMERICOS!AN38+DATOS_NUMERICOS!AO38+DATOS_NUMERICOS!AP38+DATOS_NUMERICOS!AQ38+DATOS_NUMERICOS!AR38+DATOS_NUMERICOS!AS38+DATOS_NUMERICOS!AT38+DATOS_NUMERICOS!AU38))</f>
        <v/>
      </c>
      <c r="M49" s="23" t="str">
        <f>IF($A49="","",(DATOS_NUMERICOS!AV38+DATOS_NUMERICOS!AW38+DATOS_NUMERICOS!AX38+(5-DATOS_NUMERICOS!AY38)+DATOS_NUMERICOS!AZ38+DATOS_NUMERICOS!BA38+DATOS_NUMERICOS!BB38+(5-DATOS_NUMERICOS!BC38)+DATOS_NUMERICOS!BD38+(5-DATOS_NUMERICOS!BE38)+DATOS_NUMERICOS!BF38+DATOS_NUMERICOS!BG38+(5-DATOS_NUMERICOS!BH38)+(5-DATOS_NUMERICOS!BI38)+DATOS_NUMERICOS!BJ38))</f>
        <v/>
      </c>
      <c r="N49" s="28" t="str">
        <f t="shared" si="0"/>
        <v/>
      </c>
      <c r="O49" s="28" t="str">
        <f t="shared" si="1"/>
        <v/>
      </c>
      <c r="P49" s="28" t="str">
        <f t="shared" si="2"/>
        <v/>
      </c>
      <c r="Q49" s="28" t="str">
        <f t="shared" si="3"/>
        <v/>
      </c>
      <c r="R49" s="28" t="str">
        <f t="shared" si="4"/>
        <v/>
      </c>
      <c r="S49" s="28" t="str">
        <f t="shared" si="5"/>
        <v/>
      </c>
      <c r="T49" s="23" t="str">
        <f t="shared" si="6"/>
        <v/>
      </c>
      <c r="U49" s="23" t="str">
        <f t="shared" si="7"/>
        <v/>
      </c>
    </row>
    <row r="50" spans="1:21" x14ac:dyDescent="0.25">
      <c r="A50" s="23" t="str">
        <f>IF(DATOS_NUMERICOS!A39="","",DATOS_NUMERICOS!A39)</f>
        <v/>
      </c>
      <c r="B50" s="23" t="str">
        <f>IF($A50="","",DATOS_NUMERICOS!B39)</f>
        <v/>
      </c>
      <c r="C50" s="23" t="str">
        <f>IF($A50="","",DATOS_NUMERICOS!C39)</f>
        <v/>
      </c>
      <c r="D50" s="23" t="str">
        <f>IF($A50="","",DATOS_NUMERICOS!D39)</f>
        <v/>
      </c>
      <c r="E50" s="23" t="str">
        <f>IF($A50="","",DATOS_NUMERICOS!G39)</f>
        <v/>
      </c>
      <c r="F50" s="23" t="str">
        <f>IF($A50="","",DATOS_NUMERICOS!I39)</f>
        <v/>
      </c>
      <c r="G50" s="23" t="str">
        <f>IF($A50="","",DATOS_NUMERICOS!J39)</f>
        <v/>
      </c>
      <c r="H50" s="23" t="str">
        <f>IF($A50="","",(DATOS_NUMERICOS!K39+DATOS_NUMERICOS!N39+DATOS_NUMERICOS!O39+DATOS_NUMERICOS!P39+(8-DATOS_NUMERICOS!S39)))</f>
        <v/>
      </c>
      <c r="I50" s="23" t="str">
        <f>IF($A50="","",(DATOS_NUMERICOS!L39+DATOS_NUMERICOS!M39+DATOS_NUMERICOS!Q39+DATOS_NUMERICOS!R39+DATOS_NUMERICOS!T39))</f>
        <v/>
      </c>
      <c r="J50" s="23" t="str">
        <f>IF($A50="","",(DATOS_NUMERICOS!U39+DATOS_NUMERICOS!V39+DATOS_NUMERICOS!W39+DATOS_NUMERICOS!X39+DATOS_NUMERICOS!Y39+DATOS_NUMERICOS!Z39+DATOS_NUMERICOS!AA39+DATOS_NUMERICOS!AB39))</f>
        <v/>
      </c>
      <c r="K50" s="23" t="str">
        <f>IF($A50="","",(DATOS_NUMERICOS!AC39+DATOS_NUMERICOS!AD39+DATOS_NUMERICOS!AE39+DATOS_NUMERICOS!AF39+DATOS_NUMERICOS!AG39+DATOS_NUMERICOS!AH39+DATOS_NUMERICOS!AI39+DATOS_NUMERICOS!AJ39+DATOS_NUMERICOS!AK39+DATOS_NUMERICOS!AL39))</f>
        <v/>
      </c>
      <c r="L50" s="23" t="str">
        <f>IF($A50="","",(DATOS_NUMERICOS!AM39+DATOS_NUMERICOS!AN39+DATOS_NUMERICOS!AO39+DATOS_NUMERICOS!AP39+DATOS_NUMERICOS!AQ39+DATOS_NUMERICOS!AR39+DATOS_NUMERICOS!AS39+DATOS_NUMERICOS!AT39+DATOS_NUMERICOS!AU39))</f>
        <v/>
      </c>
      <c r="M50" s="23" t="str">
        <f>IF($A50="","",(DATOS_NUMERICOS!AV39+DATOS_NUMERICOS!AW39+DATOS_NUMERICOS!AX39+(5-DATOS_NUMERICOS!AY39)+DATOS_NUMERICOS!AZ39+DATOS_NUMERICOS!BA39+DATOS_NUMERICOS!BB39+(5-DATOS_NUMERICOS!BC39)+DATOS_NUMERICOS!BD39+(5-DATOS_NUMERICOS!BE39)+DATOS_NUMERICOS!BF39+DATOS_NUMERICOS!BG39+(5-DATOS_NUMERICOS!BH39)+(5-DATOS_NUMERICOS!BI39)+DATOS_NUMERICOS!BJ39))</f>
        <v/>
      </c>
      <c r="N50" s="28" t="str">
        <f t="shared" si="0"/>
        <v/>
      </c>
      <c r="O50" s="28" t="str">
        <f t="shared" si="1"/>
        <v/>
      </c>
      <c r="P50" s="28" t="str">
        <f t="shared" si="2"/>
        <v/>
      </c>
      <c r="Q50" s="28" t="str">
        <f t="shared" si="3"/>
        <v/>
      </c>
      <c r="R50" s="28" t="str">
        <f t="shared" si="4"/>
        <v/>
      </c>
      <c r="S50" s="28" t="str">
        <f t="shared" si="5"/>
        <v/>
      </c>
      <c r="T50" s="23" t="str">
        <f t="shared" si="6"/>
        <v/>
      </c>
      <c r="U50" s="23" t="str">
        <f t="shared" si="7"/>
        <v/>
      </c>
    </row>
    <row r="51" spans="1:21" x14ac:dyDescent="0.25">
      <c r="A51" s="23" t="str">
        <f>IF(DATOS_NUMERICOS!A40="","",DATOS_NUMERICOS!A40)</f>
        <v/>
      </c>
      <c r="B51" s="23" t="str">
        <f>IF($A51="","",DATOS_NUMERICOS!B40)</f>
        <v/>
      </c>
      <c r="C51" s="23" t="str">
        <f>IF($A51="","",DATOS_NUMERICOS!C40)</f>
        <v/>
      </c>
      <c r="D51" s="23" t="str">
        <f>IF($A51="","",DATOS_NUMERICOS!D40)</f>
        <v/>
      </c>
      <c r="E51" s="23" t="str">
        <f>IF($A51="","",DATOS_NUMERICOS!G40)</f>
        <v/>
      </c>
      <c r="F51" s="23" t="str">
        <f>IF($A51="","",DATOS_NUMERICOS!I40)</f>
        <v/>
      </c>
      <c r="G51" s="23" t="str">
        <f>IF($A51="","",DATOS_NUMERICOS!J40)</f>
        <v/>
      </c>
      <c r="H51" s="23" t="str">
        <f>IF($A51="","",(DATOS_NUMERICOS!K40+DATOS_NUMERICOS!N40+DATOS_NUMERICOS!O40+DATOS_NUMERICOS!P40+(8-DATOS_NUMERICOS!S40)))</f>
        <v/>
      </c>
      <c r="I51" s="23" t="str">
        <f>IF($A51="","",(DATOS_NUMERICOS!L40+DATOS_NUMERICOS!M40+DATOS_NUMERICOS!Q40+DATOS_NUMERICOS!R40+DATOS_NUMERICOS!T40))</f>
        <v/>
      </c>
      <c r="J51" s="23" t="str">
        <f>IF($A51="","",(DATOS_NUMERICOS!U40+DATOS_NUMERICOS!V40+DATOS_NUMERICOS!W40+DATOS_NUMERICOS!X40+DATOS_NUMERICOS!Y40+DATOS_NUMERICOS!Z40+DATOS_NUMERICOS!AA40+DATOS_NUMERICOS!AB40))</f>
        <v/>
      </c>
      <c r="K51" s="23" t="str">
        <f>IF($A51="","",(DATOS_NUMERICOS!AC40+DATOS_NUMERICOS!AD40+DATOS_NUMERICOS!AE40+DATOS_NUMERICOS!AF40+DATOS_NUMERICOS!AG40+DATOS_NUMERICOS!AH40+DATOS_NUMERICOS!AI40+DATOS_NUMERICOS!AJ40+DATOS_NUMERICOS!AK40+DATOS_NUMERICOS!AL40))</f>
        <v/>
      </c>
      <c r="L51" s="23" t="str">
        <f>IF($A51="","",(DATOS_NUMERICOS!AM40+DATOS_NUMERICOS!AN40+DATOS_NUMERICOS!AO40+DATOS_NUMERICOS!AP40+DATOS_NUMERICOS!AQ40+DATOS_NUMERICOS!AR40+DATOS_NUMERICOS!AS40+DATOS_NUMERICOS!AT40+DATOS_NUMERICOS!AU40))</f>
        <v/>
      </c>
      <c r="M51" s="23" t="str">
        <f>IF($A51="","",(DATOS_NUMERICOS!AV40+DATOS_NUMERICOS!AW40+DATOS_NUMERICOS!AX40+(5-DATOS_NUMERICOS!AY40)+DATOS_NUMERICOS!AZ40+DATOS_NUMERICOS!BA40+DATOS_NUMERICOS!BB40+(5-DATOS_NUMERICOS!BC40)+DATOS_NUMERICOS!BD40+(5-DATOS_NUMERICOS!BE40)+DATOS_NUMERICOS!BF40+DATOS_NUMERICOS!BG40+(5-DATOS_NUMERICOS!BH40)+(5-DATOS_NUMERICOS!BI40)+DATOS_NUMERICOS!BJ40))</f>
        <v/>
      </c>
      <c r="N51" s="28" t="str">
        <f t="shared" si="0"/>
        <v/>
      </c>
      <c r="O51" s="28" t="str">
        <f t="shared" si="1"/>
        <v/>
      </c>
      <c r="P51" s="28" t="str">
        <f t="shared" si="2"/>
        <v/>
      </c>
      <c r="Q51" s="28" t="str">
        <f t="shared" si="3"/>
        <v/>
      </c>
      <c r="R51" s="28" t="str">
        <f t="shared" si="4"/>
        <v/>
      </c>
      <c r="S51" s="28" t="str">
        <f t="shared" si="5"/>
        <v/>
      </c>
      <c r="T51" s="23" t="str">
        <f t="shared" si="6"/>
        <v/>
      </c>
      <c r="U51" s="23" t="str">
        <f t="shared" si="7"/>
        <v/>
      </c>
    </row>
    <row r="52" spans="1:21" x14ac:dyDescent="0.25">
      <c r="A52" s="23" t="str">
        <f>IF(DATOS_NUMERICOS!A41="","",DATOS_NUMERICOS!A41)</f>
        <v/>
      </c>
      <c r="B52" s="23" t="str">
        <f>IF($A52="","",DATOS_NUMERICOS!B41)</f>
        <v/>
      </c>
      <c r="C52" s="23" t="str">
        <f>IF($A52="","",DATOS_NUMERICOS!C41)</f>
        <v/>
      </c>
      <c r="D52" s="23" t="str">
        <f>IF($A52="","",DATOS_NUMERICOS!D41)</f>
        <v/>
      </c>
      <c r="E52" s="23" t="str">
        <f>IF($A52="","",DATOS_NUMERICOS!G41)</f>
        <v/>
      </c>
      <c r="F52" s="23" t="str">
        <f>IF($A52="","",DATOS_NUMERICOS!I41)</f>
        <v/>
      </c>
      <c r="G52" s="23" t="str">
        <f>IF($A52="","",DATOS_NUMERICOS!J41)</f>
        <v/>
      </c>
      <c r="H52" s="23" t="str">
        <f>IF($A52="","",(DATOS_NUMERICOS!K41+DATOS_NUMERICOS!N41+DATOS_NUMERICOS!O41+DATOS_NUMERICOS!P41+(8-DATOS_NUMERICOS!S41)))</f>
        <v/>
      </c>
      <c r="I52" s="23" t="str">
        <f>IF($A52="","",(DATOS_NUMERICOS!L41+DATOS_NUMERICOS!M41+DATOS_NUMERICOS!Q41+DATOS_NUMERICOS!R41+DATOS_NUMERICOS!T41))</f>
        <v/>
      </c>
      <c r="J52" s="23" t="str">
        <f>IF($A52="","",(DATOS_NUMERICOS!U41+DATOS_NUMERICOS!V41+DATOS_NUMERICOS!W41+DATOS_NUMERICOS!X41+DATOS_NUMERICOS!Y41+DATOS_NUMERICOS!Z41+DATOS_NUMERICOS!AA41+DATOS_NUMERICOS!AB41))</f>
        <v/>
      </c>
      <c r="K52" s="23" t="str">
        <f>IF($A52="","",(DATOS_NUMERICOS!AC41+DATOS_NUMERICOS!AD41+DATOS_NUMERICOS!AE41+DATOS_NUMERICOS!AF41+DATOS_NUMERICOS!AG41+DATOS_NUMERICOS!AH41+DATOS_NUMERICOS!AI41+DATOS_NUMERICOS!AJ41+DATOS_NUMERICOS!AK41+DATOS_NUMERICOS!AL41))</f>
        <v/>
      </c>
      <c r="L52" s="23" t="str">
        <f>IF($A52="","",(DATOS_NUMERICOS!AM41+DATOS_NUMERICOS!AN41+DATOS_NUMERICOS!AO41+DATOS_NUMERICOS!AP41+DATOS_NUMERICOS!AQ41+DATOS_NUMERICOS!AR41+DATOS_NUMERICOS!AS41+DATOS_NUMERICOS!AT41+DATOS_NUMERICOS!AU41))</f>
        <v/>
      </c>
      <c r="M52" s="23" t="str">
        <f>IF($A52="","",(DATOS_NUMERICOS!AV41+DATOS_NUMERICOS!AW41+DATOS_NUMERICOS!AX41+(5-DATOS_NUMERICOS!AY41)+DATOS_NUMERICOS!AZ41+DATOS_NUMERICOS!BA41+DATOS_NUMERICOS!BB41+(5-DATOS_NUMERICOS!BC41)+DATOS_NUMERICOS!BD41+(5-DATOS_NUMERICOS!BE41)+DATOS_NUMERICOS!BF41+DATOS_NUMERICOS!BG41+(5-DATOS_NUMERICOS!BH41)+(5-DATOS_NUMERICOS!BI41)+DATOS_NUMERICOS!BJ41))</f>
        <v/>
      </c>
      <c r="N52" s="28" t="str">
        <f t="shared" si="0"/>
        <v/>
      </c>
      <c r="O52" s="28" t="str">
        <f t="shared" si="1"/>
        <v/>
      </c>
      <c r="P52" s="28" t="str">
        <f t="shared" si="2"/>
        <v/>
      </c>
      <c r="Q52" s="28" t="str">
        <f t="shared" si="3"/>
        <v/>
      </c>
      <c r="R52" s="28" t="str">
        <f t="shared" si="4"/>
        <v/>
      </c>
      <c r="S52" s="28" t="str">
        <f t="shared" si="5"/>
        <v/>
      </c>
      <c r="T52" s="23" t="str">
        <f t="shared" si="6"/>
        <v/>
      </c>
      <c r="U52" s="23" t="str">
        <f t="shared" si="7"/>
        <v/>
      </c>
    </row>
    <row r="53" spans="1:21" x14ac:dyDescent="0.25">
      <c r="A53" s="23" t="str">
        <f>IF(DATOS_NUMERICOS!A42="","",DATOS_NUMERICOS!A42)</f>
        <v/>
      </c>
      <c r="B53" s="23" t="str">
        <f>IF($A53="","",DATOS_NUMERICOS!B42)</f>
        <v/>
      </c>
      <c r="C53" s="23" t="str">
        <f>IF($A53="","",DATOS_NUMERICOS!C42)</f>
        <v/>
      </c>
      <c r="D53" s="23" t="str">
        <f>IF($A53="","",DATOS_NUMERICOS!D42)</f>
        <v/>
      </c>
      <c r="E53" s="23" t="str">
        <f>IF($A53="","",DATOS_NUMERICOS!G42)</f>
        <v/>
      </c>
      <c r="F53" s="23" t="str">
        <f>IF($A53="","",DATOS_NUMERICOS!I42)</f>
        <v/>
      </c>
      <c r="G53" s="23" t="str">
        <f>IF($A53="","",DATOS_NUMERICOS!J42)</f>
        <v/>
      </c>
      <c r="H53" s="23" t="str">
        <f>IF($A53="","",(DATOS_NUMERICOS!K42+DATOS_NUMERICOS!N42+DATOS_NUMERICOS!O42+DATOS_NUMERICOS!P42+(8-DATOS_NUMERICOS!S42)))</f>
        <v/>
      </c>
      <c r="I53" s="23" t="str">
        <f>IF($A53="","",(DATOS_NUMERICOS!L42+DATOS_NUMERICOS!M42+DATOS_NUMERICOS!Q42+DATOS_NUMERICOS!R42+DATOS_NUMERICOS!T42))</f>
        <v/>
      </c>
      <c r="J53" s="23" t="str">
        <f>IF($A53="","",(DATOS_NUMERICOS!U42+DATOS_NUMERICOS!V42+DATOS_NUMERICOS!W42+DATOS_NUMERICOS!X42+DATOS_NUMERICOS!Y42+DATOS_NUMERICOS!Z42+DATOS_NUMERICOS!AA42+DATOS_NUMERICOS!AB42))</f>
        <v/>
      </c>
      <c r="K53" s="23" t="str">
        <f>IF($A53="","",(DATOS_NUMERICOS!AC42+DATOS_NUMERICOS!AD42+DATOS_NUMERICOS!AE42+DATOS_NUMERICOS!AF42+DATOS_NUMERICOS!AG42+DATOS_NUMERICOS!AH42+DATOS_NUMERICOS!AI42+DATOS_NUMERICOS!AJ42+DATOS_NUMERICOS!AK42+DATOS_NUMERICOS!AL42))</f>
        <v/>
      </c>
      <c r="L53" s="23" t="str">
        <f>IF($A53="","",(DATOS_NUMERICOS!AM42+DATOS_NUMERICOS!AN42+DATOS_NUMERICOS!AO42+DATOS_NUMERICOS!AP42+DATOS_NUMERICOS!AQ42+DATOS_NUMERICOS!AR42+DATOS_NUMERICOS!AS42+DATOS_NUMERICOS!AT42+DATOS_NUMERICOS!AU42))</f>
        <v/>
      </c>
      <c r="M53" s="23" t="str">
        <f>IF($A53="","",(DATOS_NUMERICOS!AV42+DATOS_NUMERICOS!AW42+DATOS_NUMERICOS!AX42+(5-DATOS_NUMERICOS!AY42)+DATOS_NUMERICOS!AZ42+DATOS_NUMERICOS!BA42+DATOS_NUMERICOS!BB42+(5-DATOS_NUMERICOS!BC42)+DATOS_NUMERICOS!BD42+(5-DATOS_NUMERICOS!BE42)+DATOS_NUMERICOS!BF42+DATOS_NUMERICOS!BG42+(5-DATOS_NUMERICOS!BH42)+(5-DATOS_NUMERICOS!BI42)+DATOS_NUMERICOS!BJ42))</f>
        <v/>
      </c>
      <c r="N53" s="28" t="str">
        <f t="shared" si="0"/>
        <v/>
      </c>
      <c r="O53" s="28" t="str">
        <f t="shared" si="1"/>
        <v/>
      </c>
      <c r="P53" s="28" t="str">
        <f t="shared" si="2"/>
        <v/>
      </c>
      <c r="Q53" s="28" t="str">
        <f t="shared" si="3"/>
        <v/>
      </c>
      <c r="R53" s="28" t="str">
        <f t="shared" si="4"/>
        <v/>
      </c>
      <c r="S53" s="28" t="str">
        <f t="shared" si="5"/>
        <v/>
      </c>
      <c r="T53" s="23" t="str">
        <f t="shared" si="6"/>
        <v/>
      </c>
      <c r="U53" s="23" t="str">
        <f t="shared" si="7"/>
        <v/>
      </c>
    </row>
    <row r="54" spans="1:21" x14ac:dyDescent="0.25">
      <c r="A54" s="23" t="str">
        <f>IF(DATOS_NUMERICOS!A43="","",DATOS_NUMERICOS!A43)</f>
        <v/>
      </c>
      <c r="B54" s="23" t="str">
        <f>IF($A54="","",DATOS_NUMERICOS!B43)</f>
        <v/>
      </c>
      <c r="C54" s="23" t="str">
        <f>IF($A54="","",DATOS_NUMERICOS!C43)</f>
        <v/>
      </c>
      <c r="D54" s="23" t="str">
        <f>IF($A54="","",DATOS_NUMERICOS!D43)</f>
        <v/>
      </c>
      <c r="E54" s="23" t="str">
        <f>IF($A54="","",DATOS_NUMERICOS!G43)</f>
        <v/>
      </c>
      <c r="F54" s="23" t="str">
        <f>IF($A54="","",DATOS_NUMERICOS!I43)</f>
        <v/>
      </c>
      <c r="G54" s="23" t="str">
        <f>IF($A54="","",DATOS_NUMERICOS!J43)</f>
        <v/>
      </c>
      <c r="H54" s="23" t="str">
        <f>IF($A54="","",(DATOS_NUMERICOS!K43+DATOS_NUMERICOS!N43+DATOS_NUMERICOS!O43+DATOS_NUMERICOS!P43+(8-DATOS_NUMERICOS!S43)))</f>
        <v/>
      </c>
      <c r="I54" s="23" t="str">
        <f>IF($A54="","",(DATOS_NUMERICOS!L43+DATOS_NUMERICOS!M43+DATOS_NUMERICOS!Q43+DATOS_NUMERICOS!R43+DATOS_NUMERICOS!T43))</f>
        <v/>
      </c>
      <c r="J54" s="23" t="str">
        <f>IF($A54="","",(DATOS_NUMERICOS!U43+DATOS_NUMERICOS!V43+DATOS_NUMERICOS!W43+DATOS_NUMERICOS!X43+DATOS_NUMERICOS!Y43+DATOS_NUMERICOS!Z43+DATOS_NUMERICOS!AA43+DATOS_NUMERICOS!AB43))</f>
        <v/>
      </c>
      <c r="K54" s="23" t="str">
        <f>IF($A54="","",(DATOS_NUMERICOS!AC43+DATOS_NUMERICOS!AD43+DATOS_NUMERICOS!AE43+DATOS_NUMERICOS!AF43+DATOS_NUMERICOS!AG43+DATOS_NUMERICOS!AH43+DATOS_NUMERICOS!AI43+DATOS_NUMERICOS!AJ43+DATOS_NUMERICOS!AK43+DATOS_NUMERICOS!AL43))</f>
        <v/>
      </c>
      <c r="L54" s="23" t="str">
        <f>IF($A54="","",(DATOS_NUMERICOS!AM43+DATOS_NUMERICOS!AN43+DATOS_NUMERICOS!AO43+DATOS_NUMERICOS!AP43+DATOS_NUMERICOS!AQ43+DATOS_NUMERICOS!AR43+DATOS_NUMERICOS!AS43+DATOS_NUMERICOS!AT43+DATOS_NUMERICOS!AU43))</f>
        <v/>
      </c>
      <c r="M54" s="23" t="str">
        <f>IF($A54="","",(DATOS_NUMERICOS!AV43+DATOS_NUMERICOS!AW43+DATOS_NUMERICOS!AX43+(5-DATOS_NUMERICOS!AY43)+DATOS_NUMERICOS!AZ43+DATOS_NUMERICOS!BA43+DATOS_NUMERICOS!BB43+(5-DATOS_NUMERICOS!BC43)+DATOS_NUMERICOS!BD43+(5-DATOS_NUMERICOS!BE43)+DATOS_NUMERICOS!BF43+DATOS_NUMERICOS!BG43+(5-DATOS_NUMERICOS!BH43)+(5-DATOS_NUMERICOS!BI43)+DATOS_NUMERICOS!BJ43))</f>
        <v/>
      </c>
      <c r="N54" s="28" t="str">
        <f t="shared" si="0"/>
        <v/>
      </c>
      <c r="O54" s="28" t="str">
        <f t="shared" si="1"/>
        <v/>
      </c>
      <c r="P54" s="28" t="str">
        <f t="shared" si="2"/>
        <v/>
      </c>
      <c r="Q54" s="28" t="str">
        <f t="shared" si="3"/>
        <v/>
      </c>
      <c r="R54" s="28" t="str">
        <f t="shared" si="4"/>
        <v/>
      </c>
      <c r="S54" s="28" t="str">
        <f t="shared" si="5"/>
        <v/>
      </c>
      <c r="T54" s="23" t="str">
        <f t="shared" si="6"/>
        <v/>
      </c>
      <c r="U54" s="23" t="str">
        <f t="shared" si="7"/>
        <v/>
      </c>
    </row>
    <row r="55" spans="1:21" x14ac:dyDescent="0.25">
      <c r="A55" s="23" t="str">
        <f>IF(DATOS_NUMERICOS!A44="","",DATOS_NUMERICOS!A44)</f>
        <v/>
      </c>
      <c r="B55" s="23" t="str">
        <f>IF($A55="","",DATOS_NUMERICOS!B44)</f>
        <v/>
      </c>
      <c r="C55" s="23" t="str">
        <f>IF($A55="","",DATOS_NUMERICOS!C44)</f>
        <v/>
      </c>
      <c r="D55" s="23" t="str">
        <f>IF($A55="","",DATOS_NUMERICOS!D44)</f>
        <v/>
      </c>
      <c r="E55" s="23" t="str">
        <f>IF($A55="","",DATOS_NUMERICOS!G44)</f>
        <v/>
      </c>
      <c r="F55" s="23" t="str">
        <f>IF($A55="","",DATOS_NUMERICOS!I44)</f>
        <v/>
      </c>
      <c r="G55" s="23" t="str">
        <f>IF($A55="","",DATOS_NUMERICOS!J44)</f>
        <v/>
      </c>
      <c r="H55" s="23" t="str">
        <f>IF($A55="","",(DATOS_NUMERICOS!K44+DATOS_NUMERICOS!N44+DATOS_NUMERICOS!O44+DATOS_NUMERICOS!P44+(8-DATOS_NUMERICOS!S44)))</f>
        <v/>
      </c>
      <c r="I55" s="23" t="str">
        <f>IF($A55="","",(DATOS_NUMERICOS!L44+DATOS_NUMERICOS!M44+DATOS_NUMERICOS!Q44+DATOS_NUMERICOS!R44+DATOS_NUMERICOS!T44))</f>
        <v/>
      </c>
      <c r="J55" s="23" t="str">
        <f>IF($A55="","",(DATOS_NUMERICOS!U44+DATOS_NUMERICOS!V44+DATOS_NUMERICOS!W44+DATOS_NUMERICOS!X44+DATOS_NUMERICOS!Y44+DATOS_NUMERICOS!Z44+DATOS_NUMERICOS!AA44+DATOS_NUMERICOS!AB44))</f>
        <v/>
      </c>
      <c r="K55" s="23" t="str">
        <f>IF($A55="","",(DATOS_NUMERICOS!AC44+DATOS_NUMERICOS!AD44+DATOS_NUMERICOS!AE44+DATOS_NUMERICOS!AF44+DATOS_NUMERICOS!AG44+DATOS_NUMERICOS!AH44+DATOS_NUMERICOS!AI44+DATOS_NUMERICOS!AJ44+DATOS_NUMERICOS!AK44+DATOS_NUMERICOS!AL44))</f>
        <v/>
      </c>
      <c r="L55" s="23" t="str">
        <f>IF($A55="","",(DATOS_NUMERICOS!AM44+DATOS_NUMERICOS!AN44+DATOS_NUMERICOS!AO44+DATOS_NUMERICOS!AP44+DATOS_NUMERICOS!AQ44+DATOS_NUMERICOS!AR44+DATOS_NUMERICOS!AS44+DATOS_NUMERICOS!AT44+DATOS_NUMERICOS!AU44))</f>
        <v/>
      </c>
      <c r="M55" s="23" t="str">
        <f>IF($A55="","",(DATOS_NUMERICOS!AV44+DATOS_NUMERICOS!AW44+DATOS_NUMERICOS!AX44+(5-DATOS_NUMERICOS!AY44)+DATOS_NUMERICOS!AZ44+DATOS_NUMERICOS!BA44+DATOS_NUMERICOS!BB44+(5-DATOS_NUMERICOS!BC44)+DATOS_NUMERICOS!BD44+(5-DATOS_NUMERICOS!BE44)+DATOS_NUMERICOS!BF44+DATOS_NUMERICOS!BG44+(5-DATOS_NUMERICOS!BH44)+(5-DATOS_NUMERICOS!BI44)+DATOS_NUMERICOS!BJ44))</f>
        <v/>
      </c>
      <c r="N55" s="28" t="str">
        <f t="shared" si="0"/>
        <v/>
      </c>
      <c r="O55" s="28" t="str">
        <f t="shared" si="1"/>
        <v/>
      </c>
      <c r="P55" s="28" t="str">
        <f t="shared" si="2"/>
        <v/>
      </c>
      <c r="Q55" s="28" t="str">
        <f t="shared" si="3"/>
        <v/>
      </c>
      <c r="R55" s="28" t="str">
        <f t="shared" si="4"/>
        <v/>
      </c>
      <c r="S55" s="28" t="str">
        <f t="shared" si="5"/>
        <v/>
      </c>
      <c r="T55" s="23" t="str">
        <f t="shared" si="6"/>
        <v/>
      </c>
      <c r="U55" s="23" t="str">
        <f t="shared" si="7"/>
        <v/>
      </c>
    </row>
    <row r="56" spans="1:21" x14ac:dyDescent="0.25">
      <c r="A56" s="23" t="str">
        <f>IF(DATOS_NUMERICOS!A45="","",DATOS_NUMERICOS!A45)</f>
        <v/>
      </c>
      <c r="B56" s="23" t="str">
        <f>IF($A56="","",DATOS_NUMERICOS!B45)</f>
        <v/>
      </c>
      <c r="C56" s="23" t="str">
        <f>IF($A56="","",DATOS_NUMERICOS!C45)</f>
        <v/>
      </c>
      <c r="D56" s="23" t="str">
        <f>IF($A56="","",DATOS_NUMERICOS!D45)</f>
        <v/>
      </c>
      <c r="E56" s="23" t="str">
        <f>IF($A56="","",DATOS_NUMERICOS!G45)</f>
        <v/>
      </c>
      <c r="F56" s="23" t="str">
        <f>IF($A56="","",DATOS_NUMERICOS!I45)</f>
        <v/>
      </c>
      <c r="G56" s="23" t="str">
        <f>IF($A56="","",DATOS_NUMERICOS!J45)</f>
        <v/>
      </c>
      <c r="H56" s="23" t="str">
        <f>IF($A56="","",(DATOS_NUMERICOS!K45+DATOS_NUMERICOS!N45+DATOS_NUMERICOS!O45+DATOS_NUMERICOS!P45+(8-DATOS_NUMERICOS!S45)))</f>
        <v/>
      </c>
      <c r="I56" s="23" t="str">
        <f>IF($A56="","",(DATOS_NUMERICOS!L45+DATOS_NUMERICOS!M45+DATOS_NUMERICOS!Q45+DATOS_NUMERICOS!R45+DATOS_NUMERICOS!T45))</f>
        <v/>
      </c>
      <c r="J56" s="23" t="str">
        <f>IF($A56="","",(DATOS_NUMERICOS!U45+DATOS_NUMERICOS!V45+DATOS_NUMERICOS!W45+DATOS_NUMERICOS!X45+DATOS_NUMERICOS!Y45+DATOS_NUMERICOS!Z45+DATOS_NUMERICOS!AA45+DATOS_NUMERICOS!AB45))</f>
        <v/>
      </c>
      <c r="K56" s="23" t="str">
        <f>IF($A56="","",(DATOS_NUMERICOS!AC45+DATOS_NUMERICOS!AD45+DATOS_NUMERICOS!AE45+DATOS_NUMERICOS!AF45+DATOS_NUMERICOS!AG45+DATOS_NUMERICOS!AH45+DATOS_NUMERICOS!AI45+DATOS_NUMERICOS!AJ45+DATOS_NUMERICOS!AK45+DATOS_NUMERICOS!AL45))</f>
        <v/>
      </c>
      <c r="L56" s="23" t="str">
        <f>IF($A56="","",(DATOS_NUMERICOS!AM45+DATOS_NUMERICOS!AN45+DATOS_NUMERICOS!AO45+DATOS_NUMERICOS!AP45+DATOS_NUMERICOS!AQ45+DATOS_NUMERICOS!AR45+DATOS_NUMERICOS!AS45+DATOS_NUMERICOS!AT45+DATOS_NUMERICOS!AU45))</f>
        <v/>
      </c>
      <c r="M56" s="23" t="str">
        <f>IF($A56="","",(DATOS_NUMERICOS!AV45+DATOS_NUMERICOS!AW45+DATOS_NUMERICOS!AX45+(5-DATOS_NUMERICOS!AY45)+DATOS_NUMERICOS!AZ45+DATOS_NUMERICOS!BA45+DATOS_NUMERICOS!BB45+(5-DATOS_NUMERICOS!BC45)+DATOS_NUMERICOS!BD45+(5-DATOS_NUMERICOS!BE45)+DATOS_NUMERICOS!BF45+DATOS_NUMERICOS!BG45+(5-DATOS_NUMERICOS!BH45)+(5-DATOS_NUMERICOS!BI45)+DATOS_NUMERICOS!BJ45))</f>
        <v/>
      </c>
      <c r="N56" s="28" t="str">
        <f t="shared" si="0"/>
        <v/>
      </c>
      <c r="O56" s="28" t="str">
        <f t="shared" si="1"/>
        <v/>
      </c>
      <c r="P56" s="28" t="str">
        <f t="shared" si="2"/>
        <v/>
      </c>
      <c r="Q56" s="28" t="str">
        <f t="shared" si="3"/>
        <v/>
      </c>
      <c r="R56" s="28" t="str">
        <f t="shared" si="4"/>
        <v/>
      </c>
      <c r="S56" s="28" t="str">
        <f t="shared" si="5"/>
        <v/>
      </c>
      <c r="T56" s="23" t="str">
        <f t="shared" si="6"/>
        <v/>
      </c>
      <c r="U56" s="23" t="str">
        <f t="shared" si="7"/>
        <v/>
      </c>
    </row>
    <row r="57" spans="1:21" x14ac:dyDescent="0.25">
      <c r="A57" s="23" t="str">
        <f>IF(DATOS_NUMERICOS!A46="","",DATOS_NUMERICOS!A46)</f>
        <v/>
      </c>
      <c r="B57" s="23" t="str">
        <f>IF($A57="","",DATOS_NUMERICOS!B46)</f>
        <v/>
      </c>
      <c r="C57" s="23" t="str">
        <f>IF($A57="","",DATOS_NUMERICOS!C46)</f>
        <v/>
      </c>
      <c r="D57" s="23" t="str">
        <f>IF($A57="","",DATOS_NUMERICOS!D46)</f>
        <v/>
      </c>
      <c r="E57" s="23" t="str">
        <f>IF($A57="","",DATOS_NUMERICOS!G46)</f>
        <v/>
      </c>
      <c r="F57" s="23" t="str">
        <f>IF($A57="","",DATOS_NUMERICOS!I46)</f>
        <v/>
      </c>
      <c r="G57" s="23" t="str">
        <f>IF($A57="","",DATOS_NUMERICOS!J46)</f>
        <v/>
      </c>
      <c r="H57" s="23" t="str">
        <f>IF($A57="","",(DATOS_NUMERICOS!K46+DATOS_NUMERICOS!N46+DATOS_NUMERICOS!O46+DATOS_NUMERICOS!P46+(8-DATOS_NUMERICOS!S46)))</f>
        <v/>
      </c>
      <c r="I57" s="23" t="str">
        <f>IF($A57="","",(DATOS_NUMERICOS!L46+DATOS_NUMERICOS!M46+DATOS_NUMERICOS!Q46+DATOS_NUMERICOS!R46+DATOS_NUMERICOS!T46))</f>
        <v/>
      </c>
      <c r="J57" s="23" t="str">
        <f>IF($A57="","",(DATOS_NUMERICOS!U46+DATOS_NUMERICOS!V46+DATOS_NUMERICOS!W46+DATOS_NUMERICOS!X46+DATOS_NUMERICOS!Y46+DATOS_NUMERICOS!Z46+DATOS_NUMERICOS!AA46+DATOS_NUMERICOS!AB46))</f>
        <v/>
      </c>
      <c r="K57" s="23" t="str">
        <f>IF($A57="","",(DATOS_NUMERICOS!AC46+DATOS_NUMERICOS!AD46+DATOS_NUMERICOS!AE46+DATOS_NUMERICOS!AF46+DATOS_NUMERICOS!AG46+DATOS_NUMERICOS!AH46+DATOS_NUMERICOS!AI46+DATOS_NUMERICOS!AJ46+DATOS_NUMERICOS!AK46+DATOS_NUMERICOS!AL46))</f>
        <v/>
      </c>
      <c r="L57" s="23" t="str">
        <f>IF($A57="","",(DATOS_NUMERICOS!AM46+DATOS_NUMERICOS!AN46+DATOS_NUMERICOS!AO46+DATOS_NUMERICOS!AP46+DATOS_NUMERICOS!AQ46+DATOS_NUMERICOS!AR46+DATOS_NUMERICOS!AS46+DATOS_NUMERICOS!AT46+DATOS_NUMERICOS!AU46))</f>
        <v/>
      </c>
      <c r="M57" s="23" t="str">
        <f>IF($A57="","",(DATOS_NUMERICOS!AV46+DATOS_NUMERICOS!AW46+DATOS_NUMERICOS!AX46+(5-DATOS_NUMERICOS!AY46)+DATOS_NUMERICOS!AZ46+DATOS_NUMERICOS!BA46+DATOS_NUMERICOS!BB46+(5-DATOS_NUMERICOS!BC46)+DATOS_NUMERICOS!BD46+(5-DATOS_NUMERICOS!BE46)+DATOS_NUMERICOS!BF46+DATOS_NUMERICOS!BG46+(5-DATOS_NUMERICOS!BH46)+(5-DATOS_NUMERICOS!BI46)+DATOS_NUMERICOS!BJ46))</f>
        <v/>
      </c>
      <c r="N57" s="28" t="str">
        <f t="shared" si="0"/>
        <v/>
      </c>
      <c r="O57" s="28" t="str">
        <f t="shared" si="1"/>
        <v/>
      </c>
      <c r="P57" s="28" t="str">
        <f t="shared" si="2"/>
        <v/>
      </c>
      <c r="Q57" s="28" t="str">
        <f t="shared" si="3"/>
        <v/>
      </c>
      <c r="R57" s="28" t="str">
        <f t="shared" si="4"/>
        <v/>
      </c>
      <c r="S57" s="28" t="str">
        <f t="shared" si="5"/>
        <v/>
      </c>
      <c r="T57" s="23" t="str">
        <f t="shared" si="6"/>
        <v/>
      </c>
      <c r="U57" s="23" t="str">
        <f t="shared" si="7"/>
        <v/>
      </c>
    </row>
    <row r="58" spans="1:21" x14ac:dyDescent="0.25">
      <c r="A58" s="23" t="str">
        <f>IF(DATOS_NUMERICOS!A47="","",DATOS_NUMERICOS!A47)</f>
        <v/>
      </c>
      <c r="B58" s="23" t="str">
        <f>IF($A58="","",DATOS_NUMERICOS!B47)</f>
        <v/>
      </c>
      <c r="C58" s="23" t="str">
        <f>IF($A58="","",DATOS_NUMERICOS!C47)</f>
        <v/>
      </c>
      <c r="D58" s="23" t="str">
        <f>IF($A58="","",DATOS_NUMERICOS!D47)</f>
        <v/>
      </c>
      <c r="E58" s="23" t="str">
        <f>IF($A58="","",DATOS_NUMERICOS!G47)</f>
        <v/>
      </c>
      <c r="F58" s="23" t="str">
        <f>IF($A58="","",DATOS_NUMERICOS!I47)</f>
        <v/>
      </c>
      <c r="G58" s="23" t="str">
        <f>IF($A58="","",DATOS_NUMERICOS!J47)</f>
        <v/>
      </c>
      <c r="H58" s="23" t="str">
        <f>IF($A58="","",(DATOS_NUMERICOS!K47+DATOS_NUMERICOS!N47+DATOS_NUMERICOS!O47+DATOS_NUMERICOS!P47+(8-DATOS_NUMERICOS!S47)))</f>
        <v/>
      </c>
      <c r="I58" s="23" t="str">
        <f>IF($A58="","",(DATOS_NUMERICOS!L47+DATOS_NUMERICOS!M47+DATOS_NUMERICOS!Q47+DATOS_NUMERICOS!R47+DATOS_NUMERICOS!T47))</f>
        <v/>
      </c>
      <c r="J58" s="23" t="str">
        <f>IF($A58="","",(DATOS_NUMERICOS!U47+DATOS_NUMERICOS!V47+DATOS_NUMERICOS!W47+DATOS_NUMERICOS!X47+DATOS_NUMERICOS!Y47+DATOS_NUMERICOS!Z47+DATOS_NUMERICOS!AA47+DATOS_NUMERICOS!AB47))</f>
        <v/>
      </c>
      <c r="K58" s="23" t="str">
        <f>IF($A58="","",(DATOS_NUMERICOS!AC47+DATOS_NUMERICOS!AD47+DATOS_NUMERICOS!AE47+DATOS_NUMERICOS!AF47+DATOS_NUMERICOS!AG47+DATOS_NUMERICOS!AH47+DATOS_NUMERICOS!AI47+DATOS_NUMERICOS!AJ47+DATOS_NUMERICOS!AK47+DATOS_NUMERICOS!AL47))</f>
        <v/>
      </c>
      <c r="L58" s="23" t="str">
        <f>IF($A58="","",(DATOS_NUMERICOS!AM47+DATOS_NUMERICOS!AN47+DATOS_NUMERICOS!AO47+DATOS_NUMERICOS!AP47+DATOS_NUMERICOS!AQ47+DATOS_NUMERICOS!AR47+DATOS_NUMERICOS!AS47+DATOS_NUMERICOS!AT47+DATOS_NUMERICOS!AU47))</f>
        <v/>
      </c>
      <c r="M58" s="23" t="str">
        <f>IF($A58="","",(DATOS_NUMERICOS!AV47+DATOS_NUMERICOS!AW47+DATOS_NUMERICOS!AX47+(5-DATOS_NUMERICOS!AY47)+DATOS_NUMERICOS!AZ47+DATOS_NUMERICOS!BA47+DATOS_NUMERICOS!BB47+(5-DATOS_NUMERICOS!BC47)+DATOS_NUMERICOS!BD47+(5-DATOS_NUMERICOS!BE47)+DATOS_NUMERICOS!BF47+DATOS_NUMERICOS!BG47+(5-DATOS_NUMERICOS!BH47)+(5-DATOS_NUMERICOS!BI47)+DATOS_NUMERICOS!BJ47))</f>
        <v/>
      </c>
      <c r="N58" s="28" t="str">
        <f t="shared" si="0"/>
        <v/>
      </c>
      <c r="O58" s="28" t="str">
        <f t="shared" si="1"/>
        <v/>
      </c>
      <c r="P58" s="28" t="str">
        <f t="shared" si="2"/>
        <v/>
      </c>
      <c r="Q58" s="28" t="str">
        <f t="shared" si="3"/>
        <v/>
      </c>
      <c r="R58" s="28" t="str">
        <f t="shared" si="4"/>
        <v/>
      </c>
      <c r="S58" s="28" t="str">
        <f t="shared" si="5"/>
        <v/>
      </c>
      <c r="T58" s="23" t="str">
        <f t="shared" si="6"/>
        <v/>
      </c>
      <c r="U58" s="23" t="str">
        <f t="shared" si="7"/>
        <v/>
      </c>
    </row>
    <row r="59" spans="1:21" x14ac:dyDescent="0.25">
      <c r="A59" s="23" t="str">
        <f>IF(DATOS_NUMERICOS!A48="","",DATOS_NUMERICOS!A48)</f>
        <v/>
      </c>
      <c r="B59" s="23" t="str">
        <f>IF($A59="","",DATOS_NUMERICOS!B48)</f>
        <v/>
      </c>
      <c r="C59" s="23" t="str">
        <f>IF($A59="","",DATOS_NUMERICOS!C48)</f>
        <v/>
      </c>
      <c r="D59" s="23" t="str">
        <f>IF($A59="","",DATOS_NUMERICOS!D48)</f>
        <v/>
      </c>
      <c r="E59" s="23" t="str">
        <f>IF($A59="","",DATOS_NUMERICOS!G48)</f>
        <v/>
      </c>
      <c r="F59" s="23" t="str">
        <f>IF($A59="","",DATOS_NUMERICOS!I48)</f>
        <v/>
      </c>
      <c r="G59" s="23" t="str">
        <f>IF($A59="","",DATOS_NUMERICOS!J48)</f>
        <v/>
      </c>
      <c r="H59" s="23" t="str">
        <f>IF($A59="","",(DATOS_NUMERICOS!K48+DATOS_NUMERICOS!N48+DATOS_NUMERICOS!O48+DATOS_NUMERICOS!P48+(8-DATOS_NUMERICOS!S48)))</f>
        <v/>
      </c>
      <c r="I59" s="23" t="str">
        <f>IF($A59="","",(DATOS_NUMERICOS!L48+DATOS_NUMERICOS!M48+DATOS_NUMERICOS!Q48+DATOS_NUMERICOS!R48+DATOS_NUMERICOS!T48))</f>
        <v/>
      </c>
      <c r="J59" s="23" t="str">
        <f>IF($A59="","",(DATOS_NUMERICOS!U48+DATOS_NUMERICOS!V48+DATOS_NUMERICOS!W48+DATOS_NUMERICOS!X48+DATOS_NUMERICOS!Y48+DATOS_NUMERICOS!Z48+DATOS_NUMERICOS!AA48+DATOS_NUMERICOS!AB48))</f>
        <v/>
      </c>
      <c r="K59" s="23" t="str">
        <f>IF($A59="","",(DATOS_NUMERICOS!AC48+DATOS_NUMERICOS!AD48+DATOS_NUMERICOS!AE48+DATOS_NUMERICOS!AF48+DATOS_NUMERICOS!AG48+DATOS_NUMERICOS!AH48+DATOS_NUMERICOS!AI48+DATOS_NUMERICOS!AJ48+DATOS_NUMERICOS!AK48+DATOS_NUMERICOS!AL48))</f>
        <v/>
      </c>
      <c r="L59" s="23" t="str">
        <f>IF($A59="","",(DATOS_NUMERICOS!AM48+DATOS_NUMERICOS!AN48+DATOS_NUMERICOS!AO48+DATOS_NUMERICOS!AP48+DATOS_NUMERICOS!AQ48+DATOS_NUMERICOS!AR48+DATOS_NUMERICOS!AS48+DATOS_NUMERICOS!AT48+DATOS_NUMERICOS!AU48))</f>
        <v/>
      </c>
      <c r="M59" s="23" t="str">
        <f>IF($A59="","",(DATOS_NUMERICOS!AV48+DATOS_NUMERICOS!AW48+DATOS_NUMERICOS!AX48+(5-DATOS_NUMERICOS!AY48)+DATOS_NUMERICOS!AZ48+DATOS_NUMERICOS!BA48+DATOS_NUMERICOS!BB48+(5-DATOS_NUMERICOS!BC48)+DATOS_NUMERICOS!BD48+(5-DATOS_NUMERICOS!BE48)+DATOS_NUMERICOS!BF48+DATOS_NUMERICOS!BG48+(5-DATOS_NUMERICOS!BH48)+(5-DATOS_NUMERICOS!BI48)+DATOS_NUMERICOS!BJ48))</f>
        <v/>
      </c>
      <c r="N59" s="28" t="str">
        <f t="shared" si="0"/>
        <v/>
      </c>
      <c r="O59" s="28" t="str">
        <f t="shared" si="1"/>
        <v/>
      </c>
      <c r="P59" s="28" t="str">
        <f t="shared" si="2"/>
        <v/>
      </c>
      <c r="Q59" s="28" t="str">
        <f t="shared" si="3"/>
        <v/>
      </c>
      <c r="R59" s="28" t="str">
        <f t="shared" si="4"/>
        <v/>
      </c>
      <c r="S59" s="28" t="str">
        <f t="shared" si="5"/>
        <v/>
      </c>
      <c r="T59" s="23" t="str">
        <f t="shared" si="6"/>
        <v/>
      </c>
      <c r="U59" s="23" t="str">
        <f t="shared" si="7"/>
        <v/>
      </c>
    </row>
    <row r="60" spans="1:21" x14ac:dyDescent="0.25">
      <c r="A60" s="23" t="str">
        <f>IF(DATOS_NUMERICOS!A49="","",DATOS_NUMERICOS!A49)</f>
        <v/>
      </c>
      <c r="B60" s="23" t="str">
        <f>IF($A60="","",DATOS_NUMERICOS!B49)</f>
        <v/>
      </c>
      <c r="C60" s="23" t="str">
        <f>IF($A60="","",DATOS_NUMERICOS!C49)</f>
        <v/>
      </c>
      <c r="D60" s="23" t="str">
        <f>IF($A60="","",DATOS_NUMERICOS!D49)</f>
        <v/>
      </c>
      <c r="E60" s="23" t="str">
        <f>IF($A60="","",DATOS_NUMERICOS!G49)</f>
        <v/>
      </c>
      <c r="F60" s="23" t="str">
        <f>IF($A60="","",DATOS_NUMERICOS!I49)</f>
        <v/>
      </c>
      <c r="G60" s="23" t="str">
        <f>IF($A60="","",DATOS_NUMERICOS!J49)</f>
        <v/>
      </c>
      <c r="H60" s="23" t="str">
        <f>IF($A60="","",(DATOS_NUMERICOS!K49+DATOS_NUMERICOS!N49+DATOS_NUMERICOS!O49+DATOS_NUMERICOS!P49+(8-DATOS_NUMERICOS!S49)))</f>
        <v/>
      </c>
      <c r="I60" s="23" t="str">
        <f>IF($A60="","",(DATOS_NUMERICOS!L49+DATOS_NUMERICOS!M49+DATOS_NUMERICOS!Q49+DATOS_NUMERICOS!R49+DATOS_NUMERICOS!T49))</f>
        <v/>
      </c>
      <c r="J60" s="23" t="str">
        <f>IF($A60="","",(DATOS_NUMERICOS!U49+DATOS_NUMERICOS!V49+DATOS_NUMERICOS!W49+DATOS_NUMERICOS!X49+DATOS_NUMERICOS!Y49+DATOS_NUMERICOS!Z49+DATOS_NUMERICOS!AA49+DATOS_NUMERICOS!AB49))</f>
        <v/>
      </c>
      <c r="K60" s="23" t="str">
        <f>IF($A60="","",(DATOS_NUMERICOS!AC49+DATOS_NUMERICOS!AD49+DATOS_NUMERICOS!AE49+DATOS_NUMERICOS!AF49+DATOS_NUMERICOS!AG49+DATOS_NUMERICOS!AH49+DATOS_NUMERICOS!AI49+DATOS_NUMERICOS!AJ49+DATOS_NUMERICOS!AK49+DATOS_NUMERICOS!AL49))</f>
        <v/>
      </c>
      <c r="L60" s="23" t="str">
        <f>IF($A60="","",(DATOS_NUMERICOS!AM49+DATOS_NUMERICOS!AN49+DATOS_NUMERICOS!AO49+DATOS_NUMERICOS!AP49+DATOS_NUMERICOS!AQ49+DATOS_NUMERICOS!AR49+DATOS_NUMERICOS!AS49+DATOS_NUMERICOS!AT49+DATOS_NUMERICOS!AU49))</f>
        <v/>
      </c>
      <c r="M60" s="23" t="str">
        <f>IF($A60="","",(DATOS_NUMERICOS!AV49+DATOS_NUMERICOS!AW49+DATOS_NUMERICOS!AX49+(5-DATOS_NUMERICOS!AY49)+DATOS_NUMERICOS!AZ49+DATOS_NUMERICOS!BA49+DATOS_NUMERICOS!BB49+(5-DATOS_NUMERICOS!BC49)+DATOS_NUMERICOS!BD49+(5-DATOS_NUMERICOS!BE49)+DATOS_NUMERICOS!BF49+DATOS_NUMERICOS!BG49+(5-DATOS_NUMERICOS!BH49)+(5-DATOS_NUMERICOS!BI49)+DATOS_NUMERICOS!BJ49))</f>
        <v/>
      </c>
      <c r="N60" s="28" t="str">
        <f t="shared" si="0"/>
        <v/>
      </c>
      <c r="O60" s="28" t="str">
        <f t="shared" si="1"/>
        <v/>
      </c>
      <c r="P60" s="28" t="str">
        <f t="shared" si="2"/>
        <v/>
      </c>
      <c r="Q60" s="28" t="str">
        <f t="shared" si="3"/>
        <v/>
      </c>
      <c r="R60" s="28" t="str">
        <f t="shared" si="4"/>
        <v/>
      </c>
      <c r="S60" s="28" t="str">
        <f t="shared" si="5"/>
        <v/>
      </c>
      <c r="T60" s="23" t="str">
        <f t="shared" si="6"/>
        <v/>
      </c>
      <c r="U60" s="23" t="str">
        <f t="shared" si="7"/>
        <v/>
      </c>
    </row>
    <row r="61" spans="1:21" x14ac:dyDescent="0.25">
      <c r="A61" s="23" t="str">
        <f>IF(DATOS_NUMERICOS!A50="","",DATOS_NUMERICOS!A50)</f>
        <v/>
      </c>
      <c r="B61" s="23" t="str">
        <f>IF($A61="","",DATOS_NUMERICOS!B50)</f>
        <v/>
      </c>
      <c r="C61" s="23" t="str">
        <f>IF($A61="","",DATOS_NUMERICOS!C50)</f>
        <v/>
      </c>
      <c r="D61" s="23" t="str">
        <f>IF($A61="","",DATOS_NUMERICOS!D50)</f>
        <v/>
      </c>
      <c r="E61" s="23" t="str">
        <f>IF($A61="","",DATOS_NUMERICOS!G50)</f>
        <v/>
      </c>
      <c r="F61" s="23" t="str">
        <f>IF($A61="","",DATOS_NUMERICOS!I50)</f>
        <v/>
      </c>
      <c r="G61" s="23" t="str">
        <f>IF($A61="","",DATOS_NUMERICOS!J50)</f>
        <v/>
      </c>
      <c r="H61" s="23" t="str">
        <f>IF($A61="","",(DATOS_NUMERICOS!K50+DATOS_NUMERICOS!N50+DATOS_NUMERICOS!O50+DATOS_NUMERICOS!P50+(8-DATOS_NUMERICOS!S50)))</f>
        <v/>
      </c>
      <c r="I61" s="23" t="str">
        <f>IF($A61="","",(DATOS_NUMERICOS!L50+DATOS_NUMERICOS!M50+DATOS_NUMERICOS!Q50+DATOS_NUMERICOS!R50+DATOS_NUMERICOS!T50))</f>
        <v/>
      </c>
      <c r="J61" s="23" t="str">
        <f>IF($A61="","",(DATOS_NUMERICOS!U50+DATOS_NUMERICOS!V50+DATOS_NUMERICOS!W50+DATOS_NUMERICOS!X50+DATOS_NUMERICOS!Y50+DATOS_NUMERICOS!Z50+DATOS_NUMERICOS!AA50+DATOS_NUMERICOS!AB50))</f>
        <v/>
      </c>
      <c r="K61" s="23" t="str">
        <f>IF($A61="","",(DATOS_NUMERICOS!AC50+DATOS_NUMERICOS!AD50+DATOS_NUMERICOS!AE50+DATOS_NUMERICOS!AF50+DATOS_NUMERICOS!AG50+DATOS_NUMERICOS!AH50+DATOS_NUMERICOS!AI50+DATOS_NUMERICOS!AJ50+DATOS_NUMERICOS!AK50+DATOS_NUMERICOS!AL50))</f>
        <v/>
      </c>
      <c r="L61" s="23" t="str">
        <f>IF($A61="","",(DATOS_NUMERICOS!AM50+DATOS_NUMERICOS!AN50+DATOS_NUMERICOS!AO50+DATOS_NUMERICOS!AP50+DATOS_NUMERICOS!AQ50+DATOS_NUMERICOS!AR50+DATOS_NUMERICOS!AS50+DATOS_NUMERICOS!AT50+DATOS_NUMERICOS!AU50))</f>
        <v/>
      </c>
      <c r="M61" s="23" t="str">
        <f>IF($A61="","",(DATOS_NUMERICOS!AV50+DATOS_NUMERICOS!AW50+DATOS_NUMERICOS!AX50+(5-DATOS_NUMERICOS!AY50)+DATOS_NUMERICOS!AZ50+DATOS_NUMERICOS!BA50+DATOS_NUMERICOS!BB50+(5-DATOS_NUMERICOS!BC50)+DATOS_NUMERICOS!BD50+(5-DATOS_NUMERICOS!BE50)+DATOS_NUMERICOS!BF50+DATOS_NUMERICOS!BG50+(5-DATOS_NUMERICOS!BH50)+(5-DATOS_NUMERICOS!BI50)+DATOS_NUMERICOS!BJ50))</f>
        <v/>
      </c>
      <c r="N61" s="28" t="str">
        <f t="shared" si="0"/>
        <v/>
      </c>
      <c r="O61" s="28" t="str">
        <f t="shared" si="1"/>
        <v/>
      </c>
      <c r="P61" s="28" t="str">
        <f t="shared" si="2"/>
        <v/>
      </c>
      <c r="Q61" s="28" t="str">
        <f t="shared" si="3"/>
        <v/>
      </c>
      <c r="R61" s="28" t="str">
        <f t="shared" si="4"/>
        <v/>
      </c>
      <c r="S61" s="28" t="str">
        <f t="shared" si="5"/>
        <v/>
      </c>
      <c r="T61" s="23" t="str">
        <f t="shared" si="6"/>
        <v/>
      </c>
      <c r="U61" s="23" t="str">
        <f t="shared" si="7"/>
        <v/>
      </c>
    </row>
    <row r="62" spans="1:21" x14ac:dyDescent="0.25">
      <c r="A62" s="23" t="str">
        <f>IF(DATOS_NUMERICOS!A51="","",DATOS_NUMERICOS!A51)</f>
        <v/>
      </c>
      <c r="B62" s="23" t="str">
        <f>IF($A62="","",DATOS_NUMERICOS!B51)</f>
        <v/>
      </c>
      <c r="C62" s="23" t="str">
        <f>IF($A62="","",DATOS_NUMERICOS!C51)</f>
        <v/>
      </c>
      <c r="D62" s="23" t="str">
        <f>IF($A62="","",DATOS_NUMERICOS!D51)</f>
        <v/>
      </c>
      <c r="E62" s="23" t="str">
        <f>IF($A62="","",DATOS_NUMERICOS!G51)</f>
        <v/>
      </c>
      <c r="F62" s="23" t="str">
        <f>IF($A62="","",DATOS_NUMERICOS!I51)</f>
        <v/>
      </c>
      <c r="G62" s="23" t="str">
        <f>IF($A62="","",DATOS_NUMERICOS!J51)</f>
        <v/>
      </c>
      <c r="H62" s="23" t="str">
        <f>IF($A62="","",(DATOS_NUMERICOS!K51+DATOS_NUMERICOS!N51+DATOS_NUMERICOS!O51+DATOS_NUMERICOS!P51+(8-DATOS_NUMERICOS!S51)))</f>
        <v/>
      </c>
      <c r="I62" s="23" t="str">
        <f>IF($A62="","",(DATOS_NUMERICOS!L51+DATOS_NUMERICOS!M51+DATOS_NUMERICOS!Q51+DATOS_NUMERICOS!R51+DATOS_NUMERICOS!T51))</f>
        <v/>
      </c>
      <c r="J62" s="23" t="str">
        <f>IF($A62="","",(DATOS_NUMERICOS!U51+DATOS_NUMERICOS!V51+DATOS_NUMERICOS!W51+DATOS_NUMERICOS!X51+DATOS_NUMERICOS!Y51+DATOS_NUMERICOS!Z51+DATOS_NUMERICOS!AA51+DATOS_NUMERICOS!AB51))</f>
        <v/>
      </c>
      <c r="K62" s="23" t="str">
        <f>IF($A62="","",(DATOS_NUMERICOS!AC51+DATOS_NUMERICOS!AD51+DATOS_NUMERICOS!AE51+DATOS_NUMERICOS!AF51+DATOS_NUMERICOS!AG51+DATOS_NUMERICOS!AH51+DATOS_NUMERICOS!AI51+DATOS_NUMERICOS!AJ51+DATOS_NUMERICOS!AK51+DATOS_NUMERICOS!AL51))</f>
        <v/>
      </c>
      <c r="L62" s="23" t="str">
        <f>IF($A62="","",(DATOS_NUMERICOS!AM51+DATOS_NUMERICOS!AN51+DATOS_NUMERICOS!AO51+DATOS_NUMERICOS!AP51+DATOS_NUMERICOS!AQ51+DATOS_NUMERICOS!AR51+DATOS_NUMERICOS!AS51+DATOS_NUMERICOS!AT51+DATOS_NUMERICOS!AU51))</f>
        <v/>
      </c>
      <c r="M62" s="23" t="str">
        <f>IF($A62="","",(DATOS_NUMERICOS!AV51+DATOS_NUMERICOS!AW51+DATOS_NUMERICOS!AX51+(5-DATOS_NUMERICOS!AY51)+DATOS_NUMERICOS!AZ51+DATOS_NUMERICOS!BA51+DATOS_NUMERICOS!BB51+(5-DATOS_NUMERICOS!BC51)+DATOS_NUMERICOS!BD51+(5-DATOS_NUMERICOS!BE51)+DATOS_NUMERICOS!BF51+DATOS_NUMERICOS!BG51+(5-DATOS_NUMERICOS!BH51)+(5-DATOS_NUMERICOS!BI51)+DATOS_NUMERICOS!BJ51))</f>
        <v/>
      </c>
      <c r="N62" s="28" t="str">
        <f t="shared" si="0"/>
        <v/>
      </c>
      <c r="O62" s="28" t="str">
        <f t="shared" si="1"/>
        <v/>
      </c>
      <c r="P62" s="28" t="str">
        <f t="shared" si="2"/>
        <v/>
      </c>
      <c r="Q62" s="28" t="str">
        <f t="shared" si="3"/>
        <v/>
      </c>
      <c r="R62" s="28" t="str">
        <f t="shared" si="4"/>
        <v/>
      </c>
      <c r="S62" s="28" t="str">
        <f t="shared" si="5"/>
        <v/>
      </c>
      <c r="T62" s="23" t="str">
        <f t="shared" si="6"/>
        <v/>
      </c>
      <c r="U62" s="23" t="str">
        <f t="shared" si="7"/>
        <v/>
      </c>
    </row>
    <row r="63" spans="1:21" x14ac:dyDescent="0.25">
      <c r="A63" s="23" t="str">
        <f>IF(DATOS_NUMERICOS!A52="","",DATOS_NUMERICOS!A52)</f>
        <v/>
      </c>
      <c r="B63" s="23" t="str">
        <f>IF($A63="","",DATOS_NUMERICOS!B52)</f>
        <v/>
      </c>
      <c r="C63" s="23" t="str">
        <f>IF($A63="","",DATOS_NUMERICOS!C52)</f>
        <v/>
      </c>
      <c r="D63" s="23" t="str">
        <f>IF($A63="","",DATOS_NUMERICOS!D52)</f>
        <v/>
      </c>
      <c r="E63" s="23" t="str">
        <f>IF($A63="","",DATOS_NUMERICOS!G52)</f>
        <v/>
      </c>
      <c r="F63" s="23" t="str">
        <f>IF($A63="","",DATOS_NUMERICOS!I52)</f>
        <v/>
      </c>
      <c r="G63" s="23" t="str">
        <f>IF($A63="","",DATOS_NUMERICOS!J52)</f>
        <v/>
      </c>
      <c r="H63" s="23" t="str">
        <f>IF($A63="","",(DATOS_NUMERICOS!K52+DATOS_NUMERICOS!N52+DATOS_NUMERICOS!O52+DATOS_NUMERICOS!P52+(8-DATOS_NUMERICOS!S52)))</f>
        <v/>
      </c>
      <c r="I63" s="23" t="str">
        <f>IF($A63="","",(DATOS_NUMERICOS!L52+DATOS_NUMERICOS!M52+DATOS_NUMERICOS!Q52+DATOS_NUMERICOS!R52+DATOS_NUMERICOS!T52))</f>
        <v/>
      </c>
      <c r="J63" s="23" t="str">
        <f>IF($A63="","",(DATOS_NUMERICOS!U52+DATOS_NUMERICOS!V52+DATOS_NUMERICOS!W52+DATOS_NUMERICOS!X52+DATOS_NUMERICOS!Y52+DATOS_NUMERICOS!Z52+DATOS_NUMERICOS!AA52+DATOS_NUMERICOS!AB52))</f>
        <v/>
      </c>
      <c r="K63" s="23" t="str">
        <f>IF($A63="","",(DATOS_NUMERICOS!AC52+DATOS_NUMERICOS!AD52+DATOS_NUMERICOS!AE52+DATOS_NUMERICOS!AF52+DATOS_NUMERICOS!AG52+DATOS_NUMERICOS!AH52+DATOS_NUMERICOS!AI52+DATOS_NUMERICOS!AJ52+DATOS_NUMERICOS!AK52+DATOS_NUMERICOS!AL52))</f>
        <v/>
      </c>
      <c r="L63" s="23" t="str">
        <f>IF($A63="","",(DATOS_NUMERICOS!AM52+DATOS_NUMERICOS!AN52+DATOS_NUMERICOS!AO52+DATOS_NUMERICOS!AP52+DATOS_NUMERICOS!AQ52+DATOS_NUMERICOS!AR52+DATOS_NUMERICOS!AS52+DATOS_NUMERICOS!AT52+DATOS_NUMERICOS!AU52))</f>
        <v/>
      </c>
      <c r="M63" s="23" t="str">
        <f>IF($A63="","",(DATOS_NUMERICOS!AV52+DATOS_NUMERICOS!AW52+DATOS_NUMERICOS!AX52+(5-DATOS_NUMERICOS!AY52)+DATOS_NUMERICOS!AZ52+DATOS_NUMERICOS!BA52+DATOS_NUMERICOS!BB52+(5-DATOS_NUMERICOS!BC52)+DATOS_NUMERICOS!BD52+(5-DATOS_NUMERICOS!BE52)+DATOS_NUMERICOS!BF52+DATOS_NUMERICOS!BG52+(5-DATOS_NUMERICOS!BH52)+(5-DATOS_NUMERICOS!BI52)+DATOS_NUMERICOS!BJ52))</f>
        <v/>
      </c>
      <c r="N63" s="28" t="str">
        <f t="shared" si="0"/>
        <v/>
      </c>
      <c r="O63" s="28" t="str">
        <f t="shared" si="1"/>
        <v/>
      </c>
      <c r="P63" s="28" t="str">
        <f t="shared" si="2"/>
        <v/>
      </c>
      <c r="Q63" s="28" t="str">
        <f t="shared" si="3"/>
        <v/>
      </c>
      <c r="R63" s="28" t="str">
        <f t="shared" si="4"/>
        <v/>
      </c>
      <c r="S63" s="28" t="str">
        <f t="shared" si="5"/>
        <v/>
      </c>
      <c r="T63" s="23" t="str">
        <f t="shared" si="6"/>
        <v/>
      </c>
      <c r="U63" s="23" t="str">
        <f t="shared" si="7"/>
        <v/>
      </c>
    </row>
    <row r="64" spans="1:21" x14ac:dyDescent="0.25">
      <c r="A64" s="23" t="str">
        <f>IF(DATOS_NUMERICOS!A53="","",DATOS_NUMERICOS!A53)</f>
        <v/>
      </c>
      <c r="B64" s="23" t="str">
        <f>IF($A64="","",DATOS_NUMERICOS!B53)</f>
        <v/>
      </c>
      <c r="C64" s="23" t="str">
        <f>IF($A64="","",DATOS_NUMERICOS!C53)</f>
        <v/>
      </c>
      <c r="D64" s="23" t="str">
        <f>IF($A64="","",DATOS_NUMERICOS!D53)</f>
        <v/>
      </c>
      <c r="E64" s="23" t="str">
        <f>IF($A64="","",DATOS_NUMERICOS!G53)</f>
        <v/>
      </c>
      <c r="F64" s="23" t="str">
        <f>IF($A64="","",DATOS_NUMERICOS!I53)</f>
        <v/>
      </c>
      <c r="G64" s="23" t="str">
        <f>IF($A64="","",DATOS_NUMERICOS!J53)</f>
        <v/>
      </c>
      <c r="H64" s="23" t="str">
        <f>IF($A64="","",(DATOS_NUMERICOS!K53+DATOS_NUMERICOS!N53+DATOS_NUMERICOS!O53+DATOS_NUMERICOS!P53+(8-DATOS_NUMERICOS!S53)))</f>
        <v/>
      </c>
      <c r="I64" s="23" t="str">
        <f>IF($A64="","",(DATOS_NUMERICOS!L53+DATOS_NUMERICOS!M53+DATOS_NUMERICOS!Q53+DATOS_NUMERICOS!R53+DATOS_NUMERICOS!T53))</f>
        <v/>
      </c>
      <c r="J64" s="23" t="str">
        <f>IF($A64="","",(DATOS_NUMERICOS!U53+DATOS_NUMERICOS!V53+DATOS_NUMERICOS!W53+DATOS_NUMERICOS!X53+DATOS_NUMERICOS!Y53+DATOS_NUMERICOS!Z53+DATOS_NUMERICOS!AA53+DATOS_NUMERICOS!AB53))</f>
        <v/>
      </c>
      <c r="K64" s="23" t="str">
        <f>IF($A64="","",(DATOS_NUMERICOS!AC53+DATOS_NUMERICOS!AD53+DATOS_NUMERICOS!AE53+DATOS_NUMERICOS!AF53+DATOS_NUMERICOS!AG53+DATOS_NUMERICOS!AH53+DATOS_NUMERICOS!AI53+DATOS_NUMERICOS!AJ53+DATOS_NUMERICOS!AK53+DATOS_NUMERICOS!AL53))</f>
        <v/>
      </c>
      <c r="L64" s="23" t="str">
        <f>IF($A64="","",(DATOS_NUMERICOS!AM53+DATOS_NUMERICOS!AN53+DATOS_NUMERICOS!AO53+DATOS_NUMERICOS!AP53+DATOS_NUMERICOS!AQ53+DATOS_NUMERICOS!AR53+DATOS_NUMERICOS!AS53+DATOS_NUMERICOS!AT53+DATOS_NUMERICOS!AU53))</f>
        <v/>
      </c>
      <c r="M64" s="23" t="str">
        <f>IF($A64="","",(DATOS_NUMERICOS!AV53+DATOS_NUMERICOS!AW53+DATOS_NUMERICOS!AX53+(5-DATOS_NUMERICOS!AY53)+DATOS_NUMERICOS!AZ53+DATOS_NUMERICOS!BA53+DATOS_NUMERICOS!BB53+(5-DATOS_NUMERICOS!BC53)+DATOS_NUMERICOS!BD53+(5-DATOS_NUMERICOS!BE53)+DATOS_NUMERICOS!BF53+DATOS_NUMERICOS!BG53+(5-DATOS_NUMERICOS!BH53)+(5-DATOS_NUMERICOS!BI53)+DATOS_NUMERICOS!BJ53))</f>
        <v/>
      </c>
      <c r="N64" s="28" t="str">
        <f t="shared" si="0"/>
        <v/>
      </c>
      <c r="O64" s="28" t="str">
        <f t="shared" si="1"/>
        <v/>
      </c>
      <c r="P64" s="28" t="str">
        <f t="shared" si="2"/>
        <v/>
      </c>
      <c r="Q64" s="28" t="str">
        <f t="shared" si="3"/>
        <v/>
      </c>
      <c r="R64" s="28" t="str">
        <f t="shared" si="4"/>
        <v/>
      </c>
      <c r="S64" s="28" t="str">
        <f t="shared" si="5"/>
        <v/>
      </c>
      <c r="T64" s="23" t="str">
        <f t="shared" si="6"/>
        <v/>
      </c>
      <c r="U64" s="23" t="str">
        <f t="shared" si="7"/>
        <v/>
      </c>
    </row>
    <row r="65" spans="1:21" x14ac:dyDescent="0.25">
      <c r="A65" s="23" t="str">
        <f>IF(DATOS_NUMERICOS!A54="","",DATOS_NUMERICOS!A54)</f>
        <v/>
      </c>
      <c r="B65" s="23" t="str">
        <f>IF($A65="","",DATOS_NUMERICOS!B54)</f>
        <v/>
      </c>
      <c r="C65" s="23" t="str">
        <f>IF($A65="","",DATOS_NUMERICOS!C54)</f>
        <v/>
      </c>
      <c r="D65" s="23" t="str">
        <f>IF($A65="","",DATOS_NUMERICOS!D54)</f>
        <v/>
      </c>
      <c r="E65" s="23" t="str">
        <f>IF($A65="","",DATOS_NUMERICOS!G54)</f>
        <v/>
      </c>
      <c r="F65" s="23" t="str">
        <f>IF($A65="","",DATOS_NUMERICOS!I54)</f>
        <v/>
      </c>
      <c r="G65" s="23" t="str">
        <f>IF($A65="","",DATOS_NUMERICOS!J54)</f>
        <v/>
      </c>
      <c r="H65" s="23" t="str">
        <f>IF($A65="","",(DATOS_NUMERICOS!K54+DATOS_NUMERICOS!N54+DATOS_NUMERICOS!O54+DATOS_NUMERICOS!P54+(8-DATOS_NUMERICOS!S54)))</f>
        <v/>
      </c>
      <c r="I65" s="23" t="str">
        <f>IF($A65="","",(DATOS_NUMERICOS!L54+DATOS_NUMERICOS!M54+DATOS_NUMERICOS!Q54+DATOS_NUMERICOS!R54+DATOS_NUMERICOS!T54))</f>
        <v/>
      </c>
      <c r="J65" s="23" t="str">
        <f>IF($A65="","",(DATOS_NUMERICOS!U54+DATOS_NUMERICOS!V54+DATOS_NUMERICOS!W54+DATOS_NUMERICOS!X54+DATOS_NUMERICOS!Y54+DATOS_NUMERICOS!Z54+DATOS_NUMERICOS!AA54+DATOS_NUMERICOS!AB54))</f>
        <v/>
      </c>
      <c r="K65" s="23" t="str">
        <f>IF($A65="","",(DATOS_NUMERICOS!AC54+DATOS_NUMERICOS!AD54+DATOS_NUMERICOS!AE54+DATOS_NUMERICOS!AF54+DATOS_NUMERICOS!AG54+DATOS_NUMERICOS!AH54+DATOS_NUMERICOS!AI54+DATOS_NUMERICOS!AJ54+DATOS_NUMERICOS!AK54+DATOS_NUMERICOS!AL54))</f>
        <v/>
      </c>
      <c r="L65" s="23" t="str">
        <f>IF($A65="","",(DATOS_NUMERICOS!AM54+DATOS_NUMERICOS!AN54+DATOS_NUMERICOS!AO54+DATOS_NUMERICOS!AP54+DATOS_NUMERICOS!AQ54+DATOS_NUMERICOS!AR54+DATOS_NUMERICOS!AS54+DATOS_NUMERICOS!AT54+DATOS_NUMERICOS!AU54))</f>
        <v/>
      </c>
      <c r="M65" s="23" t="str">
        <f>IF($A65="","",(DATOS_NUMERICOS!AV54+DATOS_NUMERICOS!AW54+DATOS_NUMERICOS!AX54+(5-DATOS_NUMERICOS!AY54)+DATOS_NUMERICOS!AZ54+DATOS_NUMERICOS!BA54+DATOS_NUMERICOS!BB54+(5-DATOS_NUMERICOS!BC54)+DATOS_NUMERICOS!BD54+(5-DATOS_NUMERICOS!BE54)+DATOS_NUMERICOS!BF54+DATOS_NUMERICOS!BG54+(5-DATOS_NUMERICOS!BH54)+(5-DATOS_NUMERICOS!BI54)+DATOS_NUMERICOS!BJ54))</f>
        <v/>
      </c>
      <c r="N65" s="28" t="str">
        <f t="shared" si="0"/>
        <v/>
      </c>
      <c r="O65" s="28" t="str">
        <f t="shared" si="1"/>
        <v/>
      </c>
      <c r="P65" s="28" t="str">
        <f t="shared" si="2"/>
        <v/>
      </c>
      <c r="Q65" s="28" t="str">
        <f t="shared" si="3"/>
        <v/>
      </c>
      <c r="R65" s="28" t="str">
        <f t="shared" si="4"/>
        <v/>
      </c>
      <c r="S65" s="28" t="str">
        <f t="shared" si="5"/>
        <v/>
      </c>
      <c r="T65" s="23" t="str">
        <f t="shared" si="6"/>
        <v/>
      </c>
      <c r="U65" s="23" t="str">
        <f t="shared" si="7"/>
        <v/>
      </c>
    </row>
    <row r="66" spans="1:21" x14ac:dyDescent="0.25">
      <c r="A66" s="23" t="str">
        <f>IF(DATOS_NUMERICOS!A55="","",DATOS_NUMERICOS!A55)</f>
        <v/>
      </c>
      <c r="B66" s="23" t="str">
        <f>IF($A66="","",DATOS_NUMERICOS!B55)</f>
        <v/>
      </c>
      <c r="C66" s="23" t="str">
        <f>IF($A66="","",DATOS_NUMERICOS!C55)</f>
        <v/>
      </c>
      <c r="D66" s="23" t="str">
        <f>IF($A66="","",DATOS_NUMERICOS!D55)</f>
        <v/>
      </c>
      <c r="E66" s="23" t="str">
        <f>IF($A66="","",DATOS_NUMERICOS!G55)</f>
        <v/>
      </c>
      <c r="F66" s="23" t="str">
        <f>IF($A66="","",DATOS_NUMERICOS!I55)</f>
        <v/>
      </c>
      <c r="G66" s="23" t="str">
        <f>IF($A66="","",DATOS_NUMERICOS!J55)</f>
        <v/>
      </c>
      <c r="H66" s="23" t="str">
        <f>IF($A66="","",(DATOS_NUMERICOS!K55+DATOS_NUMERICOS!N55+DATOS_NUMERICOS!O55+DATOS_NUMERICOS!P55+(8-DATOS_NUMERICOS!S55)))</f>
        <v/>
      </c>
      <c r="I66" s="23" t="str">
        <f>IF($A66="","",(DATOS_NUMERICOS!L55+DATOS_NUMERICOS!M55+DATOS_NUMERICOS!Q55+DATOS_NUMERICOS!R55+DATOS_NUMERICOS!T55))</f>
        <v/>
      </c>
      <c r="J66" s="23" t="str">
        <f>IF($A66="","",(DATOS_NUMERICOS!U55+DATOS_NUMERICOS!V55+DATOS_NUMERICOS!W55+DATOS_NUMERICOS!X55+DATOS_NUMERICOS!Y55+DATOS_NUMERICOS!Z55+DATOS_NUMERICOS!AA55+DATOS_NUMERICOS!AB55))</f>
        <v/>
      </c>
      <c r="K66" s="23" t="str">
        <f>IF($A66="","",(DATOS_NUMERICOS!AC55+DATOS_NUMERICOS!AD55+DATOS_NUMERICOS!AE55+DATOS_NUMERICOS!AF55+DATOS_NUMERICOS!AG55+DATOS_NUMERICOS!AH55+DATOS_NUMERICOS!AI55+DATOS_NUMERICOS!AJ55+DATOS_NUMERICOS!AK55+DATOS_NUMERICOS!AL55))</f>
        <v/>
      </c>
      <c r="L66" s="23" t="str">
        <f>IF($A66="","",(DATOS_NUMERICOS!AM55+DATOS_NUMERICOS!AN55+DATOS_NUMERICOS!AO55+DATOS_NUMERICOS!AP55+DATOS_NUMERICOS!AQ55+DATOS_NUMERICOS!AR55+DATOS_NUMERICOS!AS55+DATOS_NUMERICOS!AT55+DATOS_NUMERICOS!AU55))</f>
        <v/>
      </c>
      <c r="M66" s="23" t="str">
        <f>IF($A66="","",(DATOS_NUMERICOS!AV55+DATOS_NUMERICOS!AW55+DATOS_NUMERICOS!AX55+(5-DATOS_NUMERICOS!AY55)+DATOS_NUMERICOS!AZ55+DATOS_NUMERICOS!BA55+DATOS_NUMERICOS!BB55+(5-DATOS_NUMERICOS!BC55)+DATOS_NUMERICOS!BD55+(5-DATOS_NUMERICOS!BE55)+DATOS_NUMERICOS!BF55+DATOS_NUMERICOS!BG55+(5-DATOS_NUMERICOS!BH55)+(5-DATOS_NUMERICOS!BI55)+DATOS_NUMERICOS!BJ55))</f>
        <v/>
      </c>
      <c r="N66" s="28" t="str">
        <f t="shared" si="0"/>
        <v/>
      </c>
      <c r="O66" s="28" t="str">
        <f t="shared" si="1"/>
        <v/>
      </c>
      <c r="P66" s="28" t="str">
        <f t="shared" si="2"/>
        <v/>
      </c>
      <c r="Q66" s="28" t="str">
        <f t="shared" si="3"/>
        <v/>
      </c>
      <c r="R66" s="28" t="str">
        <f t="shared" si="4"/>
        <v/>
      </c>
      <c r="S66" s="28" t="str">
        <f t="shared" si="5"/>
        <v/>
      </c>
      <c r="T66" s="23" t="str">
        <f t="shared" si="6"/>
        <v/>
      </c>
      <c r="U66" s="23" t="str">
        <f t="shared" si="7"/>
        <v/>
      </c>
    </row>
    <row r="67" spans="1:21" x14ac:dyDescent="0.25">
      <c r="A67" s="23" t="str">
        <f>IF(DATOS_NUMERICOS!A56="","",DATOS_NUMERICOS!A56)</f>
        <v/>
      </c>
      <c r="B67" s="23" t="str">
        <f>IF($A67="","",DATOS_NUMERICOS!B56)</f>
        <v/>
      </c>
      <c r="C67" s="23" t="str">
        <f>IF($A67="","",DATOS_NUMERICOS!C56)</f>
        <v/>
      </c>
      <c r="D67" s="23" t="str">
        <f>IF($A67="","",DATOS_NUMERICOS!D56)</f>
        <v/>
      </c>
      <c r="E67" s="23" t="str">
        <f>IF($A67="","",DATOS_NUMERICOS!G56)</f>
        <v/>
      </c>
      <c r="F67" s="23" t="str">
        <f>IF($A67="","",DATOS_NUMERICOS!I56)</f>
        <v/>
      </c>
      <c r="G67" s="23" t="str">
        <f>IF($A67="","",DATOS_NUMERICOS!J56)</f>
        <v/>
      </c>
      <c r="H67" s="23" t="str">
        <f>IF($A67="","",(DATOS_NUMERICOS!K56+DATOS_NUMERICOS!N56+DATOS_NUMERICOS!O56+DATOS_NUMERICOS!P56+(8-DATOS_NUMERICOS!S56)))</f>
        <v/>
      </c>
      <c r="I67" s="23" t="str">
        <f>IF($A67="","",(DATOS_NUMERICOS!L56+DATOS_NUMERICOS!M56+DATOS_NUMERICOS!Q56+DATOS_NUMERICOS!R56+DATOS_NUMERICOS!T56))</f>
        <v/>
      </c>
      <c r="J67" s="23" t="str">
        <f>IF($A67="","",(DATOS_NUMERICOS!U56+DATOS_NUMERICOS!V56+DATOS_NUMERICOS!W56+DATOS_NUMERICOS!X56+DATOS_NUMERICOS!Y56+DATOS_NUMERICOS!Z56+DATOS_NUMERICOS!AA56+DATOS_NUMERICOS!AB56))</f>
        <v/>
      </c>
      <c r="K67" s="23" t="str">
        <f>IF($A67="","",(DATOS_NUMERICOS!AC56+DATOS_NUMERICOS!AD56+DATOS_NUMERICOS!AE56+DATOS_NUMERICOS!AF56+DATOS_NUMERICOS!AG56+DATOS_NUMERICOS!AH56+DATOS_NUMERICOS!AI56+DATOS_NUMERICOS!AJ56+DATOS_NUMERICOS!AK56+DATOS_NUMERICOS!AL56))</f>
        <v/>
      </c>
      <c r="L67" s="23" t="str">
        <f>IF($A67="","",(DATOS_NUMERICOS!AM56+DATOS_NUMERICOS!AN56+DATOS_NUMERICOS!AO56+DATOS_NUMERICOS!AP56+DATOS_NUMERICOS!AQ56+DATOS_NUMERICOS!AR56+DATOS_NUMERICOS!AS56+DATOS_NUMERICOS!AT56+DATOS_NUMERICOS!AU56))</f>
        <v/>
      </c>
      <c r="M67" s="23" t="str">
        <f>IF($A67="","",(DATOS_NUMERICOS!AV56+DATOS_NUMERICOS!AW56+DATOS_NUMERICOS!AX56+(5-DATOS_NUMERICOS!AY56)+DATOS_NUMERICOS!AZ56+DATOS_NUMERICOS!BA56+DATOS_NUMERICOS!BB56+(5-DATOS_NUMERICOS!BC56)+DATOS_NUMERICOS!BD56+(5-DATOS_NUMERICOS!BE56)+DATOS_NUMERICOS!BF56+DATOS_NUMERICOS!BG56+(5-DATOS_NUMERICOS!BH56)+(5-DATOS_NUMERICOS!BI56)+DATOS_NUMERICOS!BJ56))</f>
        <v/>
      </c>
      <c r="N67" s="28" t="str">
        <f t="shared" si="0"/>
        <v/>
      </c>
      <c r="O67" s="28" t="str">
        <f t="shared" si="1"/>
        <v/>
      </c>
      <c r="P67" s="28" t="str">
        <f t="shared" si="2"/>
        <v/>
      </c>
      <c r="Q67" s="28" t="str">
        <f t="shared" si="3"/>
        <v/>
      </c>
      <c r="R67" s="28" t="str">
        <f t="shared" si="4"/>
        <v/>
      </c>
      <c r="S67" s="28" t="str">
        <f t="shared" si="5"/>
        <v/>
      </c>
      <c r="T67" s="23" t="str">
        <f t="shared" si="6"/>
        <v/>
      </c>
      <c r="U67" s="23" t="str">
        <f t="shared" si="7"/>
        <v/>
      </c>
    </row>
    <row r="68" spans="1:21" x14ac:dyDescent="0.25">
      <c r="A68" s="23" t="str">
        <f>IF(DATOS_NUMERICOS!A57="","",DATOS_NUMERICOS!A57)</f>
        <v/>
      </c>
      <c r="B68" s="23" t="str">
        <f>IF($A68="","",DATOS_NUMERICOS!B57)</f>
        <v/>
      </c>
      <c r="C68" s="23" t="str">
        <f>IF($A68="","",DATOS_NUMERICOS!C57)</f>
        <v/>
      </c>
      <c r="D68" s="23" t="str">
        <f>IF($A68="","",DATOS_NUMERICOS!D57)</f>
        <v/>
      </c>
      <c r="E68" s="23" t="str">
        <f>IF($A68="","",DATOS_NUMERICOS!G57)</f>
        <v/>
      </c>
      <c r="F68" s="23" t="str">
        <f>IF($A68="","",DATOS_NUMERICOS!I57)</f>
        <v/>
      </c>
      <c r="G68" s="23" t="str">
        <f>IF($A68="","",DATOS_NUMERICOS!J57)</f>
        <v/>
      </c>
      <c r="H68" s="23" t="str">
        <f>IF($A68="","",(DATOS_NUMERICOS!K57+DATOS_NUMERICOS!N57+DATOS_NUMERICOS!O57+DATOS_NUMERICOS!P57+(8-DATOS_NUMERICOS!S57)))</f>
        <v/>
      </c>
      <c r="I68" s="23" t="str">
        <f>IF($A68="","",(DATOS_NUMERICOS!L57+DATOS_NUMERICOS!M57+DATOS_NUMERICOS!Q57+DATOS_NUMERICOS!R57+DATOS_NUMERICOS!T57))</f>
        <v/>
      </c>
      <c r="J68" s="23" t="str">
        <f>IF($A68="","",(DATOS_NUMERICOS!U57+DATOS_NUMERICOS!V57+DATOS_NUMERICOS!W57+DATOS_NUMERICOS!X57+DATOS_NUMERICOS!Y57+DATOS_NUMERICOS!Z57+DATOS_NUMERICOS!AA57+DATOS_NUMERICOS!AB57))</f>
        <v/>
      </c>
      <c r="K68" s="23" t="str">
        <f>IF($A68="","",(DATOS_NUMERICOS!AC57+DATOS_NUMERICOS!AD57+DATOS_NUMERICOS!AE57+DATOS_NUMERICOS!AF57+DATOS_NUMERICOS!AG57+DATOS_NUMERICOS!AH57+DATOS_NUMERICOS!AI57+DATOS_NUMERICOS!AJ57+DATOS_NUMERICOS!AK57+DATOS_NUMERICOS!AL57))</f>
        <v/>
      </c>
      <c r="L68" s="23" t="str">
        <f>IF($A68="","",(DATOS_NUMERICOS!AM57+DATOS_NUMERICOS!AN57+DATOS_NUMERICOS!AO57+DATOS_NUMERICOS!AP57+DATOS_NUMERICOS!AQ57+DATOS_NUMERICOS!AR57+DATOS_NUMERICOS!AS57+DATOS_NUMERICOS!AT57+DATOS_NUMERICOS!AU57))</f>
        <v/>
      </c>
      <c r="M68" s="23" t="str">
        <f>IF($A68="","",(DATOS_NUMERICOS!AV57+DATOS_NUMERICOS!AW57+DATOS_NUMERICOS!AX57+(5-DATOS_NUMERICOS!AY57)+DATOS_NUMERICOS!AZ57+DATOS_NUMERICOS!BA57+DATOS_NUMERICOS!BB57+(5-DATOS_NUMERICOS!BC57)+DATOS_NUMERICOS!BD57+(5-DATOS_NUMERICOS!BE57)+DATOS_NUMERICOS!BF57+DATOS_NUMERICOS!BG57+(5-DATOS_NUMERICOS!BH57)+(5-DATOS_NUMERICOS!BI57)+DATOS_NUMERICOS!BJ57))</f>
        <v/>
      </c>
      <c r="N68" s="28" t="str">
        <f t="shared" si="0"/>
        <v/>
      </c>
      <c r="O68" s="28" t="str">
        <f t="shared" si="1"/>
        <v/>
      </c>
      <c r="P68" s="28" t="str">
        <f t="shared" si="2"/>
        <v/>
      </c>
      <c r="Q68" s="28" t="str">
        <f t="shared" si="3"/>
        <v/>
      </c>
      <c r="R68" s="28" t="str">
        <f t="shared" si="4"/>
        <v/>
      </c>
      <c r="S68" s="28" t="str">
        <f t="shared" si="5"/>
        <v/>
      </c>
      <c r="T68" s="23" t="str">
        <f t="shared" si="6"/>
        <v/>
      </c>
      <c r="U68" s="23" t="str">
        <f t="shared" si="7"/>
        <v/>
      </c>
    </row>
    <row r="69" spans="1:21" x14ac:dyDescent="0.25">
      <c r="A69" s="23" t="str">
        <f>IF(DATOS_NUMERICOS!A58="","",DATOS_NUMERICOS!A58)</f>
        <v/>
      </c>
      <c r="B69" s="23" t="str">
        <f>IF($A69="","",DATOS_NUMERICOS!B58)</f>
        <v/>
      </c>
      <c r="C69" s="23" t="str">
        <f>IF($A69="","",DATOS_NUMERICOS!C58)</f>
        <v/>
      </c>
      <c r="D69" s="23" t="str">
        <f>IF($A69="","",DATOS_NUMERICOS!D58)</f>
        <v/>
      </c>
      <c r="E69" s="23" t="str">
        <f>IF($A69="","",DATOS_NUMERICOS!G58)</f>
        <v/>
      </c>
      <c r="F69" s="23" t="str">
        <f>IF($A69="","",DATOS_NUMERICOS!I58)</f>
        <v/>
      </c>
      <c r="G69" s="23" t="str">
        <f>IF($A69="","",DATOS_NUMERICOS!J58)</f>
        <v/>
      </c>
      <c r="H69" s="23" t="str">
        <f>IF($A69="","",(DATOS_NUMERICOS!K58+DATOS_NUMERICOS!N58+DATOS_NUMERICOS!O58+DATOS_NUMERICOS!P58+(8-DATOS_NUMERICOS!S58)))</f>
        <v/>
      </c>
      <c r="I69" s="23" t="str">
        <f>IF($A69="","",(DATOS_NUMERICOS!L58+DATOS_NUMERICOS!M58+DATOS_NUMERICOS!Q58+DATOS_NUMERICOS!R58+DATOS_NUMERICOS!T58))</f>
        <v/>
      </c>
      <c r="J69" s="23" t="str">
        <f>IF($A69="","",(DATOS_NUMERICOS!U58+DATOS_NUMERICOS!V58+DATOS_NUMERICOS!W58+DATOS_NUMERICOS!X58+DATOS_NUMERICOS!Y58+DATOS_NUMERICOS!Z58+DATOS_NUMERICOS!AA58+DATOS_NUMERICOS!AB58))</f>
        <v/>
      </c>
      <c r="K69" s="23" t="str">
        <f>IF($A69="","",(DATOS_NUMERICOS!AC58+DATOS_NUMERICOS!AD58+DATOS_NUMERICOS!AE58+DATOS_NUMERICOS!AF58+DATOS_NUMERICOS!AG58+DATOS_NUMERICOS!AH58+DATOS_NUMERICOS!AI58+DATOS_NUMERICOS!AJ58+DATOS_NUMERICOS!AK58+DATOS_NUMERICOS!AL58))</f>
        <v/>
      </c>
      <c r="L69" s="23" t="str">
        <f>IF($A69="","",(DATOS_NUMERICOS!AM58+DATOS_NUMERICOS!AN58+DATOS_NUMERICOS!AO58+DATOS_NUMERICOS!AP58+DATOS_NUMERICOS!AQ58+DATOS_NUMERICOS!AR58+DATOS_NUMERICOS!AS58+DATOS_NUMERICOS!AT58+DATOS_NUMERICOS!AU58))</f>
        <v/>
      </c>
      <c r="M69" s="23" t="str">
        <f>IF($A69="","",(DATOS_NUMERICOS!AV58+DATOS_NUMERICOS!AW58+DATOS_NUMERICOS!AX58+(5-DATOS_NUMERICOS!AY58)+DATOS_NUMERICOS!AZ58+DATOS_NUMERICOS!BA58+DATOS_NUMERICOS!BB58+(5-DATOS_NUMERICOS!BC58)+DATOS_NUMERICOS!BD58+(5-DATOS_NUMERICOS!BE58)+DATOS_NUMERICOS!BF58+DATOS_NUMERICOS!BG58+(5-DATOS_NUMERICOS!BH58)+(5-DATOS_NUMERICOS!BI58)+DATOS_NUMERICOS!BJ58))</f>
        <v/>
      </c>
      <c r="N69" s="28" t="str">
        <f t="shared" si="0"/>
        <v/>
      </c>
      <c r="O69" s="28" t="str">
        <f t="shared" si="1"/>
        <v/>
      </c>
      <c r="P69" s="28" t="str">
        <f t="shared" si="2"/>
        <v/>
      </c>
      <c r="Q69" s="28" t="str">
        <f t="shared" si="3"/>
        <v/>
      </c>
      <c r="R69" s="28" t="str">
        <f t="shared" si="4"/>
        <v/>
      </c>
      <c r="S69" s="28" t="str">
        <f t="shared" si="5"/>
        <v/>
      </c>
      <c r="T69" s="23" t="str">
        <f t="shared" si="6"/>
        <v/>
      </c>
      <c r="U69" s="23" t="str">
        <f t="shared" si="7"/>
        <v/>
      </c>
    </row>
    <row r="70" spans="1:21" x14ac:dyDescent="0.25">
      <c r="A70" s="23" t="str">
        <f>IF(DATOS_NUMERICOS!A59="","",DATOS_NUMERICOS!A59)</f>
        <v/>
      </c>
      <c r="B70" s="23" t="str">
        <f>IF($A70="","",DATOS_NUMERICOS!B59)</f>
        <v/>
      </c>
      <c r="C70" s="23" t="str">
        <f>IF($A70="","",DATOS_NUMERICOS!C59)</f>
        <v/>
      </c>
      <c r="D70" s="23" t="str">
        <f>IF($A70="","",DATOS_NUMERICOS!D59)</f>
        <v/>
      </c>
      <c r="E70" s="23" t="str">
        <f>IF($A70="","",DATOS_NUMERICOS!G59)</f>
        <v/>
      </c>
      <c r="F70" s="23" t="str">
        <f>IF($A70="","",DATOS_NUMERICOS!I59)</f>
        <v/>
      </c>
      <c r="G70" s="23" t="str">
        <f>IF($A70="","",DATOS_NUMERICOS!J59)</f>
        <v/>
      </c>
      <c r="H70" s="23" t="str">
        <f>IF($A70="","",(DATOS_NUMERICOS!K59+DATOS_NUMERICOS!N59+DATOS_NUMERICOS!O59+DATOS_NUMERICOS!P59+(8-DATOS_NUMERICOS!S59)))</f>
        <v/>
      </c>
      <c r="I70" s="23" t="str">
        <f>IF($A70="","",(DATOS_NUMERICOS!L59+DATOS_NUMERICOS!M59+DATOS_NUMERICOS!Q59+DATOS_NUMERICOS!R59+DATOS_NUMERICOS!T59))</f>
        <v/>
      </c>
      <c r="J70" s="23" t="str">
        <f>IF($A70="","",(DATOS_NUMERICOS!U59+DATOS_NUMERICOS!V59+DATOS_NUMERICOS!W59+DATOS_NUMERICOS!X59+DATOS_NUMERICOS!Y59+DATOS_NUMERICOS!Z59+DATOS_NUMERICOS!AA59+DATOS_NUMERICOS!AB59))</f>
        <v/>
      </c>
      <c r="K70" s="23" t="str">
        <f>IF($A70="","",(DATOS_NUMERICOS!AC59+DATOS_NUMERICOS!AD59+DATOS_NUMERICOS!AE59+DATOS_NUMERICOS!AF59+DATOS_NUMERICOS!AG59+DATOS_NUMERICOS!AH59+DATOS_NUMERICOS!AI59+DATOS_NUMERICOS!AJ59+DATOS_NUMERICOS!AK59+DATOS_NUMERICOS!AL59))</f>
        <v/>
      </c>
      <c r="L70" s="23" t="str">
        <f>IF($A70="","",(DATOS_NUMERICOS!AM59+DATOS_NUMERICOS!AN59+DATOS_NUMERICOS!AO59+DATOS_NUMERICOS!AP59+DATOS_NUMERICOS!AQ59+DATOS_NUMERICOS!AR59+DATOS_NUMERICOS!AS59+DATOS_NUMERICOS!AT59+DATOS_NUMERICOS!AU59))</f>
        <v/>
      </c>
      <c r="M70" s="23" t="str">
        <f>IF($A70="","",(DATOS_NUMERICOS!AV59+DATOS_NUMERICOS!AW59+DATOS_NUMERICOS!AX59+(5-DATOS_NUMERICOS!AY59)+DATOS_NUMERICOS!AZ59+DATOS_NUMERICOS!BA59+DATOS_NUMERICOS!BB59+(5-DATOS_NUMERICOS!BC59)+DATOS_NUMERICOS!BD59+(5-DATOS_NUMERICOS!BE59)+DATOS_NUMERICOS!BF59+DATOS_NUMERICOS!BG59+(5-DATOS_NUMERICOS!BH59)+(5-DATOS_NUMERICOS!BI59)+DATOS_NUMERICOS!BJ59))</f>
        <v/>
      </c>
      <c r="N70" s="28" t="str">
        <f t="shared" si="0"/>
        <v/>
      </c>
      <c r="O70" s="28" t="str">
        <f t="shared" si="1"/>
        <v/>
      </c>
      <c r="P70" s="28" t="str">
        <f t="shared" si="2"/>
        <v/>
      </c>
      <c r="Q70" s="28" t="str">
        <f t="shared" si="3"/>
        <v/>
      </c>
      <c r="R70" s="28" t="str">
        <f t="shared" si="4"/>
        <v/>
      </c>
      <c r="S70" s="28" t="str">
        <f t="shared" si="5"/>
        <v/>
      </c>
      <c r="T70" s="23" t="str">
        <f t="shared" si="6"/>
        <v/>
      </c>
      <c r="U70" s="23" t="str">
        <f t="shared" si="7"/>
        <v/>
      </c>
    </row>
    <row r="71" spans="1:21" x14ac:dyDescent="0.25">
      <c r="A71" s="23" t="str">
        <f>IF(DATOS_NUMERICOS!A60="","",DATOS_NUMERICOS!A60)</f>
        <v/>
      </c>
      <c r="B71" s="23" t="str">
        <f>IF($A71="","",DATOS_NUMERICOS!B60)</f>
        <v/>
      </c>
      <c r="C71" s="23" t="str">
        <f>IF($A71="","",DATOS_NUMERICOS!C60)</f>
        <v/>
      </c>
      <c r="D71" s="23" t="str">
        <f>IF($A71="","",DATOS_NUMERICOS!D60)</f>
        <v/>
      </c>
      <c r="E71" s="23" t="str">
        <f>IF($A71="","",DATOS_NUMERICOS!G60)</f>
        <v/>
      </c>
      <c r="F71" s="23" t="str">
        <f>IF($A71="","",DATOS_NUMERICOS!I60)</f>
        <v/>
      </c>
      <c r="G71" s="23" t="str">
        <f>IF($A71="","",DATOS_NUMERICOS!J60)</f>
        <v/>
      </c>
      <c r="H71" s="23" t="str">
        <f>IF($A71="","",(DATOS_NUMERICOS!K60+DATOS_NUMERICOS!N60+DATOS_NUMERICOS!O60+DATOS_NUMERICOS!P60+(8-DATOS_NUMERICOS!S60)))</f>
        <v/>
      </c>
      <c r="I71" s="23" t="str">
        <f>IF($A71="","",(DATOS_NUMERICOS!L60+DATOS_NUMERICOS!M60+DATOS_NUMERICOS!Q60+DATOS_NUMERICOS!R60+DATOS_NUMERICOS!T60))</f>
        <v/>
      </c>
      <c r="J71" s="23" t="str">
        <f>IF($A71="","",(DATOS_NUMERICOS!U60+DATOS_NUMERICOS!V60+DATOS_NUMERICOS!W60+DATOS_NUMERICOS!X60+DATOS_NUMERICOS!Y60+DATOS_NUMERICOS!Z60+DATOS_NUMERICOS!AA60+DATOS_NUMERICOS!AB60))</f>
        <v/>
      </c>
      <c r="K71" s="23" t="str">
        <f>IF($A71="","",(DATOS_NUMERICOS!AC60+DATOS_NUMERICOS!AD60+DATOS_NUMERICOS!AE60+DATOS_NUMERICOS!AF60+DATOS_NUMERICOS!AG60+DATOS_NUMERICOS!AH60+DATOS_NUMERICOS!AI60+DATOS_NUMERICOS!AJ60+DATOS_NUMERICOS!AK60+DATOS_NUMERICOS!AL60))</f>
        <v/>
      </c>
      <c r="L71" s="23" t="str">
        <f>IF($A71="","",(DATOS_NUMERICOS!AM60+DATOS_NUMERICOS!AN60+DATOS_NUMERICOS!AO60+DATOS_NUMERICOS!AP60+DATOS_NUMERICOS!AQ60+DATOS_NUMERICOS!AR60+DATOS_NUMERICOS!AS60+DATOS_NUMERICOS!AT60+DATOS_NUMERICOS!AU60))</f>
        <v/>
      </c>
      <c r="M71" s="23" t="str">
        <f>IF($A71="","",(DATOS_NUMERICOS!AV60+DATOS_NUMERICOS!AW60+DATOS_NUMERICOS!AX60+(5-DATOS_NUMERICOS!AY60)+DATOS_NUMERICOS!AZ60+DATOS_NUMERICOS!BA60+DATOS_NUMERICOS!BB60+(5-DATOS_NUMERICOS!BC60)+DATOS_NUMERICOS!BD60+(5-DATOS_NUMERICOS!BE60)+DATOS_NUMERICOS!BF60+DATOS_NUMERICOS!BG60+(5-DATOS_NUMERICOS!BH60)+(5-DATOS_NUMERICOS!BI60)+DATOS_NUMERICOS!BJ60))</f>
        <v/>
      </c>
      <c r="N71" s="28" t="str">
        <f t="shared" si="0"/>
        <v/>
      </c>
      <c r="O71" s="28" t="str">
        <f t="shared" si="1"/>
        <v/>
      </c>
      <c r="P71" s="28" t="str">
        <f t="shared" si="2"/>
        <v/>
      </c>
      <c r="Q71" s="28" t="str">
        <f t="shared" si="3"/>
        <v/>
      </c>
      <c r="R71" s="28" t="str">
        <f t="shared" si="4"/>
        <v/>
      </c>
      <c r="S71" s="28" t="str">
        <f t="shared" si="5"/>
        <v/>
      </c>
      <c r="T71" s="23" t="str">
        <f t="shared" si="6"/>
        <v/>
      </c>
      <c r="U71" s="23" t="str">
        <f t="shared" si="7"/>
        <v/>
      </c>
    </row>
    <row r="72" spans="1:21" x14ac:dyDescent="0.25">
      <c r="A72" s="23" t="str">
        <f>IF(DATOS_NUMERICOS!A61="","",DATOS_NUMERICOS!A61)</f>
        <v/>
      </c>
      <c r="B72" s="23" t="str">
        <f>IF($A72="","",DATOS_NUMERICOS!B61)</f>
        <v/>
      </c>
      <c r="C72" s="23" t="str">
        <f>IF($A72="","",DATOS_NUMERICOS!C61)</f>
        <v/>
      </c>
      <c r="D72" s="23" t="str">
        <f>IF($A72="","",DATOS_NUMERICOS!D61)</f>
        <v/>
      </c>
      <c r="E72" s="23" t="str">
        <f>IF($A72="","",DATOS_NUMERICOS!G61)</f>
        <v/>
      </c>
      <c r="F72" s="23" t="str">
        <f>IF($A72="","",DATOS_NUMERICOS!I61)</f>
        <v/>
      </c>
      <c r="G72" s="23" t="str">
        <f>IF($A72="","",DATOS_NUMERICOS!J61)</f>
        <v/>
      </c>
      <c r="H72" s="23" t="str">
        <f>IF($A72="","",(DATOS_NUMERICOS!K61+DATOS_NUMERICOS!N61+DATOS_NUMERICOS!O61+DATOS_NUMERICOS!P61+(8-DATOS_NUMERICOS!S61)))</f>
        <v/>
      </c>
      <c r="I72" s="23" t="str">
        <f>IF($A72="","",(DATOS_NUMERICOS!L61+DATOS_NUMERICOS!M61+DATOS_NUMERICOS!Q61+DATOS_NUMERICOS!R61+DATOS_NUMERICOS!T61))</f>
        <v/>
      </c>
      <c r="J72" s="23" t="str">
        <f>IF($A72="","",(DATOS_NUMERICOS!U61+DATOS_NUMERICOS!V61+DATOS_NUMERICOS!W61+DATOS_NUMERICOS!X61+DATOS_NUMERICOS!Y61+DATOS_NUMERICOS!Z61+DATOS_NUMERICOS!AA61+DATOS_NUMERICOS!AB61))</f>
        <v/>
      </c>
      <c r="K72" s="23" t="str">
        <f>IF($A72="","",(DATOS_NUMERICOS!AC61+DATOS_NUMERICOS!AD61+DATOS_NUMERICOS!AE61+DATOS_NUMERICOS!AF61+DATOS_NUMERICOS!AG61+DATOS_NUMERICOS!AH61+DATOS_NUMERICOS!AI61+DATOS_NUMERICOS!AJ61+DATOS_NUMERICOS!AK61+DATOS_NUMERICOS!AL61))</f>
        <v/>
      </c>
      <c r="L72" s="23" t="str">
        <f>IF($A72="","",(DATOS_NUMERICOS!AM61+DATOS_NUMERICOS!AN61+DATOS_NUMERICOS!AO61+DATOS_NUMERICOS!AP61+DATOS_NUMERICOS!AQ61+DATOS_NUMERICOS!AR61+DATOS_NUMERICOS!AS61+DATOS_NUMERICOS!AT61+DATOS_NUMERICOS!AU61))</f>
        <v/>
      </c>
      <c r="M72" s="23" t="str">
        <f>IF($A72="","",(DATOS_NUMERICOS!AV61+DATOS_NUMERICOS!AW61+DATOS_NUMERICOS!AX61+(5-DATOS_NUMERICOS!AY61)+DATOS_NUMERICOS!AZ61+DATOS_NUMERICOS!BA61+DATOS_NUMERICOS!BB61+(5-DATOS_NUMERICOS!BC61)+DATOS_NUMERICOS!BD61+(5-DATOS_NUMERICOS!BE61)+DATOS_NUMERICOS!BF61+DATOS_NUMERICOS!BG61+(5-DATOS_NUMERICOS!BH61)+(5-DATOS_NUMERICOS!BI61)+DATOS_NUMERICOS!BJ61))</f>
        <v/>
      </c>
      <c r="N72" s="28" t="str">
        <f t="shared" si="0"/>
        <v/>
      </c>
      <c r="O72" s="28" t="str">
        <f t="shared" si="1"/>
        <v/>
      </c>
      <c r="P72" s="28" t="str">
        <f t="shared" si="2"/>
        <v/>
      </c>
      <c r="Q72" s="28" t="str">
        <f t="shared" si="3"/>
        <v/>
      </c>
      <c r="R72" s="28" t="str">
        <f t="shared" si="4"/>
        <v/>
      </c>
      <c r="S72" s="28" t="str">
        <f t="shared" si="5"/>
        <v/>
      </c>
      <c r="T72" s="23" t="str">
        <f t="shared" si="6"/>
        <v/>
      </c>
      <c r="U72" s="23" t="str">
        <f t="shared" si="7"/>
        <v/>
      </c>
    </row>
    <row r="73" spans="1:21" x14ac:dyDescent="0.25">
      <c r="A73" s="23" t="str">
        <f>IF(DATOS_NUMERICOS!A62="","",DATOS_NUMERICOS!A62)</f>
        <v/>
      </c>
      <c r="B73" s="23" t="str">
        <f>IF($A73="","",DATOS_NUMERICOS!B62)</f>
        <v/>
      </c>
      <c r="C73" s="23" t="str">
        <f>IF($A73="","",DATOS_NUMERICOS!C62)</f>
        <v/>
      </c>
      <c r="D73" s="23" t="str">
        <f>IF($A73="","",DATOS_NUMERICOS!D62)</f>
        <v/>
      </c>
      <c r="E73" s="23" t="str">
        <f>IF($A73="","",DATOS_NUMERICOS!G62)</f>
        <v/>
      </c>
      <c r="F73" s="23" t="str">
        <f>IF($A73="","",DATOS_NUMERICOS!I62)</f>
        <v/>
      </c>
      <c r="G73" s="23" t="str">
        <f>IF($A73="","",DATOS_NUMERICOS!J62)</f>
        <v/>
      </c>
      <c r="H73" s="23" t="str">
        <f>IF($A73="","",(DATOS_NUMERICOS!K62+DATOS_NUMERICOS!N62+DATOS_NUMERICOS!O62+DATOS_NUMERICOS!P62+(8-DATOS_NUMERICOS!S62)))</f>
        <v/>
      </c>
      <c r="I73" s="23" t="str">
        <f>IF($A73="","",(DATOS_NUMERICOS!L62+DATOS_NUMERICOS!M62+DATOS_NUMERICOS!Q62+DATOS_NUMERICOS!R62+DATOS_NUMERICOS!T62))</f>
        <v/>
      </c>
      <c r="J73" s="23" t="str">
        <f>IF($A73="","",(DATOS_NUMERICOS!U62+DATOS_NUMERICOS!V62+DATOS_NUMERICOS!W62+DATOS_NUMERICOS!X62+DATOS_NUMERICOS!Y62+DATOS_NUMERICOS!Z62+DATOS_NUMERICOS!AA62+DATOS_NUMERICOS!AB62))</f>
        <v/>
      </c>
      <c r="K73" s="23" t="str">
        <f>IF($A73="","",(DATOS_NUMERICOS!AC62+DATOS_NUMERICOS!AD62+DATOS_NUMERICOS!AE62+DATOS_NUMERICOS!AF62+DATOS_NUMERICOS!AG62+DATOS_NUMERICOS!AH62+DATOS_NUMERICOS!AI62+DATOS_NUMERICOS!AJ62+DATOS_NUMERICOS!AK62+DATOS_NUMERICOS!AL62))</f>
        <v/>
      </c>
      <c r="L73" s="23" t="str">
        <f>IF($A73="","",(DATOS_NUMERICOS!AM62+DATOS_NUMERICOS!AN62+DATOS_NUMERICOS!AO62+DATOS_NUMERICOS!AP62+DATOS_NUMERICOS!AQ62+DATOS_NUMERICOS!AR62+DATOS_NUMERICOS!AS62+DATOS_NUMERICOS!AT62+DATOS_NUMERICOS!AU62))</f>
        <v/>
      </c>
      <c r="M73" s="23" t="str">
        <f>IF($A73="","",(DATOS_NUMERICOS!AV62+DATOS_NUMERICOS!AW62+DATOS_NUMERICOS!AX62+(5-DATOS_NUMERICOS!AY62)+DATOS_NUMERICOS!AZ62+DATOS_NUMERICOS!BA62+DATOS_NUMERICOS!BB62+(5-DATOS_NUMERICOS!BC62)+DATOS_NUMERICOS!BD62+(5-DATOS_NUMERICOS!BE62)+DATOS_NUMERICOS!BF62+DATOS_NUMERICOS!BG62+(5-DATOS_NUMERICOS!BH62)+(5-DATOS_NUMERICOS!BI62)+DATOS_NUMERICOS!BJ62))</f>
        <v/>
      </c>
      <c r="N73" s="28" t="str">
        <f t="shared" si="0"/>
        <v/>
      </c>
      <c r="O73" s="28" t="str">
        <f t="shared" si="1"/>
        <v/>
      </c>
      <c r="P73" s="28" t="str">
        <f t="shared" si="2"/>
        <v/>
      </c>
      <c r="Q73" s="28" t="str">
        <f t="shared" si="3"/>
        <v/>
      </c>
      <c r="R73" s="28" t="str">
        <f t="shared" si="4"/>
        <v/>
      </c>
      <c r="S73" s="28" t="str">
        <f t="shared" si="5"/>
        <v/>
      </c>
      <c r="T73" s="23" t="str">
        <f t="shared" si="6"/>
        <v/>
      </c>
      <c r="U73" s="23" t="str">
        <f t="shared" si="7"/>
        <v/>
      </c>
    </row>
    <row r="74" spans="1:21" x14ac:dyDescent="0.25">
      <c r="A74" s="23" t="str">
        <f>IF(DATOS_NUMERICOS!A63="","",DATOS_NUMERICOS!A63)</f>
        <v/>
      </c>
      <c r="B74" s="23" t="str">
        <f>IF($A74="","",DATOS_NUMERICOS!B63)</f>
        <v/>
      </c>
      <c r="C74" s="23" t="str">
        <f>IF($A74="","",DATOS_NUMERICOS!C63)</f>
        <v/>
      </c>
      <c r="D74" s="23" t="str">
        <f>IF($A74="","",DATOS_NUMERICOS!D63)</f>
        <v/>
      </c>
      <c r="E74" s="23" t="str">
        <f>IF($A74="","",DATOS_NUMERICOS!G63)</f>
        <v/>
      </c>
      <c r="F74" s="23" t="str">
        <f>IF($A74="","",DATOS_NUMERICOS!I63)</f>
        <v/>
      </c>
      <c r="G74" s="23" t="str">
        <f>IF($A74="","",DATOS_NUMERICOS!J63)</f>
        <v/>
      </c>
      <c r="H74" s="23" t="str">
        <f>IF($A74="","",(DATOS_NUMERICOS!K63+DATOS_NUMERICOS!N63+DATOS_NUMERICOS!O63+DATOS_NUMERICOS!P63+(8-DATOS_NUMERICOS!S63)))</f>
        <v/>
      </c>
      <c r="I74" s="23" t="str">
        <f>IF($A74="","",(DATOS_NUMERICOS!L63+DATOS_NUMERICOS!M63+DATOS_NUMERICOS!Q63+DATOS_NUMERICOS!R63+DATOS_NUMERICOS!T63))</f>
        <v/>
      </c>
      <c r="J74" s="23" t="str">
        <f>IF($A74="","",(DATOS_NUMERICOS!U63+DATOS_NUMERICOS!V63+DATOS_NUMERICOS!W63+DATOS_NUMERICOS!X63+DATOS_NUMERICOS!Y63+DATOS_NUMERICOS!Z63+DATOS_NUMERICOS!AA63+DATOS_NUMERICOS!AB63))</f>
        <v/>
      </c>
      <c r="K74" s="23" t="str">
        <f>IF($A74="","",(DATOS_NUMERICOS!AC63+DATOS_NUMERICOS!AD63+DATOS_NUMERICOS!AE63+DATOS_NUMERICOS!AF63+DATOS_NUMERICOS!AG63+DATOS_NUMERICOS!AH63+DATOS_NUMERICOS!AI63+DATOS_NUMERICOS!AJ63+DATOS_NUMERICOS!AK63+DATOS_NUMERICOS!AL63))</f>
        <v/>
      </c>
      <c r="L74" s="23" t="str">
        <f>IF($A74="","",(DATOS_NUMERICOS!AM63+DATOS_NUMERICOS!AN63+DATOS_NUMERICOS!AO63+DATOS_NUMERICOS!AP63+DATOS_NUMERICOS!AQ63+DATOS_NUMERICOS!AR63+DATOS_NUMERICOS!AS63+DATOS_NUMERICOS!AT63+DATOS_NUMERICOS!AU63))</f>
        <v/>
      </c>
      <c r="M74" s="23" t="str">
        <f>IF($A74="","",(DATOS_NUMERICOS!AV63+DATOS_NUMERICOS!AW63+DATOS_NUMERICOS!AX63+(5-DATOS_NUMERICOS!AY63)+DATOS_NUMERICOS!AZ63+DATOS_NUMERICOS!BA63+DATOS_NUMERICOS!BB63+(5-DATOS_NUMERICOS!BC63)+DATOS_NUMERICOS!BD63+(5-DATOS_NUMERICOS!BE63)+DATOS_NUMERICOS!BF63+DATOS_NUMERICOS!BG63+(5-DATOS_NUMERICOS!BH63)+(5-DATOS_NUMERICOS!BI63)+DATOS_NUMERICOS!BJ63))</f>
        <v/>
      </c>
      <c r="N74" s="28" t="str">
        <f t="shared" si="0"/>
        <v/>
      </c>
      <c r="O74" s="28" t="str">
        <f t="shared" si="1"/>
        <v/>
      </c>
      <c r="P74" s="28" t="str">
        <f t="shared" si="2"/>
        <v/>
      </c>
      <c r="Q74" s="28" t="str">
        <f t="shared" si="3"/>
        <v/>
      </c>
      <c r="R74" s="28" t="str">
        <f t="shared" si="4"/>
        <v/>
      </c>
      <c r="S74" s="28" t="str">
        <f t="shared" si="5"/>
        <v/>
      </c>
      <c r="T74" s="23" t="str">
        <f t="shared" si="6"/>
        <v/>
      </c>
      <c r="U74" s="23" t="str">
        <f t="shared" si="7"/>
        <v/>
      </c>
    </row>
    <row r="75" spans="1:21" x14ac:dyDescent="0.25">
      <c r="A75" s="23" t="str">
        <f>IF(DATOS_NUMERICOS!A64="","",DATOS_NUMERICOS!A64)</f>
        <v/>
      </c>
      <c r="B75" s="23" t="str">
        <f>IF($A75="","",DATOS_NUMERICOS!B64)</f>
        <v/>
      </c>
      <c r="C75" s="23" t="str">
        <f>IF($A75="","",DATOS_NUMERICOS!C64)</f>
        <v/>
      </c>
      <c r="D75" s="23" t="str">
        <f>IF($A75="","",DATOS_NUMERICOS!D64)</f>
        <v/>
      </c>
      <c r="E75" s="23" t="str">
        <f>IF($A75="","",DATOS_NUMERICOS!G64)</f>
        <v/>
      </c>
      <c r="F75" s="23" t="str">
        <f>IF($A75="","",DATOS_NUMERICOS!I64)</f>
        <v/>
      </c>
      <c r="G75" s="23" t="str">
        <f>IF($A75="","",DATOS_NUMERICOS!J64)</f>
        <v/>
      </c>
      <c r="H75" s="23" t="str">
        <f>IF($A75="","",(DATOS_NUMERICOS!K64+DATOS_NUMERICOS!N64+DATOS_NUMERICOS!O64+DATOS_NUMERICOS!P64+(8-DATOS_NUMERICOS!S64)))</f>
        <v/>
      </c>
      <c r="I75" s="23" t="str">
        <f>IF($A75="","",(DATOS_NUMERICOS!L64+DATOS_NUMERICOS!M64+DATOS_NUMERICOS!Q64+DATOS_NUMERICOS!R64+DATOS_NUMERICOS!T64))</f>
        <v/>
      </c>
      <c r="J75" s="23" t="str">
        <f>IF($A75="","",(DATOS_NUMERICOS!U64+DATOS_NUMERICOS!V64+DATOS_NUMERICOS!W64+DATOS_NUMERICOS!X64+DATOS_NUMERICOS!Y64+DATOS_NUMERICOS!Z64+DATOS_NUMERICOS!AA64+DATOS_NUMERICOS!AB64))</f>
        <v/>
      </c>
      <c r="K75" s="23" t="str">
        <f>IF($A75="","",(DATOS_NUMERICOS!AC64+DATOS_NUMERICOS!AD64+DATOS_NUMERICOS!AE64+DATOS_NUMERICOS!AF64+DATOS_NUMERICOS!AG64+DATOS_NUMERICOS!AH64+DATOS_NUMERICOS!AI64+DATOS_NUMERICOS!AJ64+DATOS_NUMERICOS!AK64+DATOS_NUMERICOS!AL64))</f>
        <v/>
      </c>
      <c r="L75" s="23" t="str">
        <f>IF($A75="","",(DATOS_NUMERICOS!AM64+DATOS_NUMERICOS!AN64+DATOS_NUMERICOS!AO64+DATOS_NUMERICOS!AP64+DATOS_NUMERICOS!AQ64+DATOS_NUMERICOS!AR64+DATOS_NUMERICOS!AS64+DATOS_NUMERICOS!AT64+DATOS_NUMERICOS!AU64))</f>
        <v/>
      </c>
      <c r="M75" s="23" t="str">
        <f>IF($A75="","",(DATOS_NUMERICOS!AV64+DATOS_NUMERICOS!AW64+DATOS_NUMERICOS!AX64+(5-DATOS_NUMERICOS!AY64)+DATOS_NUMERICOS!AZ64+DATOS_NUMERICOS!BA64+DATOS_NUMERICOS!BB64+(5-DATOS_NUMERICOS!BC64)+DATOS_NUMERICOS!BD64+(5-DATOS_NUMERICOS!BE64)+DATOS_NUMERICOS!BF64+DATOS_NUMERICOS!BG64+(5-DATOS_NUMERICOS!BH64)+(5-DATOS_NUMERICOS!BI64)+DATOS_NUMERICOS!BJ64))</f>
        <v/>
      </c>
      <c r="N75" s="28" t="str">
        <f t="shared" si="0"/>
        <v/>
      </c>
      <c r="O75" s="28" t="str">
        <f t="shared" si="1"/>
        <v/>
      </c>
      <c r="P75" s="28" t="str">
        <f t="shared" si="2"/>
        <v/>
      </c>
      <c r="Q75" s="28" t="str">
        <f t="shared" si="3"/>
        <v/>
      </c>
      <c r="R75" s="28" t="str">
        <f t="shared" si="4"/>
        <v/>
      </c>
      <c r="S75" s="28" t="str">
        <f t="shared" si="5"/>
        <v/>
      </c>
      <c r="T75" s="23" t="str">
        <f t="shared" si="6"/>
        <v/>
      </c>
      <c r="U75" s="23" t="str">
        <f t="shared" si="7"/>
        <v/>
      </c>
    </row>
    <row r="76" spans="1:21" x14ac:dyDescent="0.25">
      <c r="A76" s="23" t="str">
        <f>IF(DATOS_NUMERICOS!A65="","",DATOS_NUMERICOS!A65)</f>
        <v/>
      </c>
      <c r="B76" s="23" t="str">
        <f>IF($A76="","",DATOS_NUMERICOS!B65)</f>
        <v/>
      </c>
      <c r="C76" s="23" t="str">
        <f>IF($A76="","",DATOS_NUMERICOS!C65)</f>
        <v/>
      </c>
      <c r="D76" s="23" t="str">
        <f>IF($A76="","",DATOS_NUMERICOS!D65)</f>
        <v/>
      </c>
      <c r="E76" s="23" t="str">
        <f>IF($A76="","",DATOS_NUMERICOS!G65)</f>
        <v/>
      </c>
      <c r="F76" s="23" t="str">
        <f>IF($A76="","",DATOS_NUMERICOS!I65)</f>
        <v/>
      </c>
      <c r="G76" s="23" t="str">
        <f>IF($A76="","",DATOS_NUMERICOS!J65)</f>
        <v/>
      </c>
      <c r="H76" s="23" t="str">
        <f>IF($A76="","",(DATOS_NUMERICOS!K65+DATOS_NUMERICOS!N65+DATOS_NUMERICOS!O65+DATOS_NUMERICOS!P65+(8-DATOS_NUMERICOS!S65)))</f>
        <v/>
      </c>
      <c r="I76" s="23" t="str">
        <f>IF($A76="","",(DATOS_NUMERICOS!L65+DATOS_NUMERICOS!M65+DATOS_NUMERICOS!Q65+DATOS_NUMERICOS!R65+DATOS_NUMERICOS!T65))</f>
        <v/>
      </c>
      <c r="J76" s="23" t="str">
        <f>IF($A76="","",(DATOS_NUMERICOS!U65+DATOS_NUMERICOS!V65+DATOS_NUMERICOS!W65+DATOS_NUMERICOS!X65+DATOS_NUMERICOS!Y65+DATOS_NUMERICOS!Z65+DATOS_NUMERICOS!AA65+DATOS_NUMERICOS!AB65))</f>
        <v/>
      </c>
      <c r="K76" s="23" t="str">
        <f>IF($A76="","",(DATOS_NUMERICOS!AC65+DATOS_NUMERICOS!AD65+DATOS_NUMERICOS!AE65+DATOS_NUMERICOS!AF65+DATOS_NUMERICOS!AG65+DATOS_NUMERICOS!AH65+DATOS_NUMERICOS!AI65+DATOS_NUMERICOS!AJ65+DATOS_NUMERICOS!AK65+DATOS_NUMERICOS!AL65))</f>
        <v/>
      </c>
      <c r="L76" s="23" t="str">
        <f>IF($A76="","",(DATOS_NUMERICOS!AM65+DATOS_NUMERICOS!AN65+DATOS_NUMERICOS!AO65+DATOS_NUMERICOS!AP65+DATOS_NUMERICOS!AQ65+DATOS_NUMERICOS!AR65+DATOS_NUMERICOS!AS65+DATOS_NUMERICOS!AT65+DATOS_NUMERICOS!AU65))</f>
        <v/>
      </c>
      <c r="M76" s="23" t="str">
        <f>IF($A76="","",(DATOS_NUMERICOS!AV65+DATOS_NUMERICOS!AW65+DATOS_NUMERICOS!AX65+(5-DATOS_NUMERICOS!AY65)+DATOS_NUMERICOS!AZ65+DATOS_NUMERICOS!BA65+DATOS_NUMERICOS!BB65+(5-DATOS_NUMERICOS!BC65)+DATOS_NUMERICOS!BD65+(5-DATOS_NUMERICOS!BE65)+DATOS_NUMERICOS!BF65+DATOS_NUMERICOS!BG65+(5-DATOS_NUMERICOS!BH65)+(5-DATOS_NUMERICOS!BI65)+DATOS_NUMERICOS!BJ65))</f>
        <v/>
      </c>
      <c r="N76" s="28" t="str">
        <f t="shared" si="0"/>
        <v/>
      </c>
      <c r="O76" s="28" t="str">
        <f t="shared" si="1"/>
        <v/>
      </c>
      <c r="P76" s="28" t="str">
        <f t="shared" si="2"/>
        <v/>
      </c>
      <c r="Q76" s="28" t="str">
        <f t="shared" si="3"/>
        <v/>
      </c>
      <c r="R76" s="28" t="str">
        <f t="shared" si="4"/>
        <v/>
      </c>
      <c r="S76" s="28" t="str">
        <f t="shared" si="5"/>
        <v/>
      </c>
      <c r="T76" s="23" t="str">
        <f t="shared" si="6"/>
        <v/>
      </c>
      <c r="U76" s="23" t="str">
        <f t="shared" si="7"/>
        <v/>
      </c>
    </row>
    <row r="77" spans="1:21" x14ac:dyDescent="0.25">
      <c r="A77" s="23" t="str">
        <f>IF(DATOS_NUMERICOS!A66="","",DATOS_NUMERICOS!A66)</f>
        <v/>
      </c>
      <c r="B77" s="23" t="str">
        <f>IF($A77="","",DATOS_NUMERICOS!B66)</f>
        <v/>
      </c>
      <c r="C77" s="23" t="str">
        <f>IF($A77="","",DATOS_NUMERICOS!C66)</f>
        <v/>
      </c>
      <c r="D77" s="23" t="str">
        <f>IF($A77="","",DATOS_NUMERICOS!D66)</f>
        <v/>
      </c>
      <c r="E77" s="23" t="str">
        <f>IF($A77="","",DATOS_NUMERICOS!G66)</f>
        <v/>
      </c>
      <c r="F77" s="23" t="str">
        <f>IF($A77="","",DATOS_NUMERICOS!I66)</f>
        <v/>
      </c>
      <c r="G77" s="23" t="str">
        <f>IF($A77="","",DATOS_NUMERICOS!J66)</f>
        <v/>
      </c>
      <c r="H77" s="23" t="str">
        <f>IF($A77="","",(DATOS_NUMERICOS!K66+DATOS_NUMERICOS!N66+DATOS_NUMERICOS!O66+DATOS_NUMERICOS!P66+(8-DATOS_NUMERICOS!S66)))</f>
        <v/>
      </c>
      <c r="I77" s="23" t="str">
        <f>IF($A77="","",(DATOS_NUMERICOS!L66+DATOS_NUMERICOS!M66+DATOS_NUMERICOS!Q66+DATOS_NUMERICOS!R66+DATOS_NUMERICOS!T66))</f>
        <v/>
      </c>
      <c r="J77" s="23" t="str">
        <f>IF($A77="","",(DATOS_NUMERICOS!U66+DATOS_NUMERICOS!V66+DATOS_NUMERICOS!W66+DATOS_NUMERICOS!X66+DATOS_NUMERICOS!Y66+DATOS_NUMERICOS!Z66+DATOS_NUMERICOS!AA66+DATOS_NUMERICOS!AB66))</f>
        <v/>
      </c>
      <c r="K77" s="23" t="str">
        <f>IF($A77="","",(DATOS_NUMERICOS!AC66+DATOS_NUMERICOS!AD66+DATOS_NUMERICOS!AE66+DATOS_NUMERICOS!AF66+DATOS_NUMERICOS!AG66+DATOS_NUMERICOS!AH66+DATOS_NUMERICOS!AI66+DATOS_NUMERICOS!AJ66+DATOS_NUMERICOS!AK66+DATOS_NUMERICOS!AL66))</f>
        <v/>
      </c>
      <c r="L77" s="23" t="str">
        <f>IF($A77="","",(DATOS_NUMERICOS!AM66+DATOS_NUMERICOS!AN66+DATOS_NUMERICOS!AO66+DATOS_NUMERICOS!AP66+DATOS_NUMERICOS!AQ66+DATOS_NUMERICOS!AR66+DATOS_NUMERICOS!AS66+DATOS_NUMERICOS!AT66+DATOS_NUMERICOS!AU66))</f>
        <v/>
      </c>
      <c r="M77" s="23" t="str">
        <f>IF($A77="","",(DATOS_NUMERICOS!AV66+DATOS_NUMERICOS!AW66+DATOS_NUMERICOS!AX66+(5-DATOS_NUMERICOS!AY66)+DATOS_NUMERICOS!AZ66+DATOS_NUMERICOS!BA66+DATOS_NUMERICOS!BB66+(5-DATOS_NUMERICOS!BC66)+DATOS_NUMERICOS!BD66+(5-DATOS_NUMERICOS!BE66)+DATOS_NUMERICOS!BF66+DATOS_NUMERICOS!BG66+(5-DATOS_NUMERICOS!BH66)+(5-DATOS_NUMERICOS!BI66)+DATOS_NUMERICOS!BJ66))</f>
        <v/>
      </c>
      <c r="N77" s="28" t="str">
        <f t="shared" ref="N77:N140" si="8">IF($A77="","",IFERROR(STANDARDIZE(H77,AVERAGE($H$13:$H$312),STDEV($H$13:$H$312)),"N insuf."))</f>
        <v/>
      </c>
      <c r="O77" s="28" t="str">
        <f t="shared" ref="O77:O140" si="9">IF($A77="","",IFERROR(STANDARDIZE(M77,AVERAGE($M$13:$M$312),STDEV($M$13:$M$312)),"N insuf."))</f>
        <v/>
      </c>
      <c r="P77" s="28" t="str">
        <f t="shared" ref="P77:P140" si="10">IF($A77="","",IFERROR(STANDARDIZE(J77,AVERAGE($J$13:$J$312),STDEV($J$13:$J$312)),"N insuf."))</f>
        <v/>
      </c>
      <c r="Q77" s="28" t="str">
        <f t="shared" ref="Q77:Q140" si="11">IF($A77="","",IFERROR(STANDARDIZE(L77,AVERAGE($L$13:$L$312),STDEV($L$13:$L$312)),"N insuf."))</f>
        <v/>
      </c>
      <c r="R77" s="28" t="str">
        <f t="shared" ref="R77:R140" si="12">IF($A77="","",IFERROR(($B$4*N77+$B$5*O77+$B$6*P77+$B$7*Q77),"N insuf."))</f>
        <v/>
      </c>
      <c r="S77" s="28" t="str">
        <f t="shared" ref="S77:S140" si="13">IF($A77="","",IFERROR(STANDARDIZE(R77,AVERAGE($R$13:$R$312),STDEV($R$13:$R$312)),"N insuf."))</f>
        <v/>
      </c>
      <c r="T77" s="23" t="str">
        <f t="shared" ref="T77:T140" si="14">IF($A77="","",IFERROR(IF(S77&lt;=$B$10,"Bajo",IF(S77&lt;=$B$11,"Moderado","Alto")),""))</f>
        <v/>
      </c>
      <c r="U77" s="23" t="str">
        <f t="shared" ref="U77:U140" si="15">IF($A77="","",IFERROR(IF(T77="Bajo",1,IF(T77="Moderado",2,IF(T77="Alto",3,""))),""))</f>
        <v/>
      </c>
    </row>
    <row r="78" spans="1:21" x14ac:dyDescent="0.25">
      <c r="A78" s="23" t="str">
        <f>IF(DATOS_NUMERICOS!A67="","",DATOS_NUMERICOS!A67)</f>
        <v/>
      </c>
      <c r="B78" s="23" t="str">
        <f>IF($A78="","",DATOS_NUMERICOS!B67)</f>
        <v/>
      </c>
      <c r="C78" s="23" t="str">
        <f>IF($A78="","",DATOS_NUMERICOS!C67)</f>
        <v/>
      </c>
      <c r="D78" s="23" t="str">
        <f>IF($A78="","",DATOS_NUMERICOS!D67)</f>
        <v/>
      </c>
      <c r="E78" s="23" t="str">
        <f>IF($A78="","",DATOS_NUMERICOS!G67)</f>
        <v/>
      </c>
      <c r="F78" s="23" t="str">
        <f>IF($A78="","",DATOS_NUMERICOS!I67)</f>
        <v/>
      </c>
      <c r="G78" s="23" t="str">
        <f>IF($A78="","",DATOS_NUMERICOS!J67)</f>
        <v/>
      </c>
      <c r="H78" s="23" t="str">
        <f>IF($A78="","",(DATOS_NUMERICOS!K67+DATOS_NUMERICOS!N67+DATOS_NUMERICOS!O67+DATOS_NUMERICOS!P67+(8-DATOS_NUMERICOS!S67)))</f>
        <v/>
      </c>
      <c r="I78" s="23" t="str">
        <f>IF($A78="","",(DATOS_NUMERICOS!L67+DATOS_NUMERICOS!M67+DATOS_NUMERICOS!Q67+DATOS_NUMERICOS!R67+DATOS_NUMERICOS!T67))</f>
        <v/>
      </c>
      <c r="J78" s="23" t="str">
        <f>IF($A78="","",(DATOS_NUMERICOS!U67+DATOS_NUMERICOS!V67+DATOS_NUMERICOS!W67+DATOS_NUMERICOS!X67+DATOS_NUMERICOS!Y67+DATOS_NUMERICOS!Z67+DATOS_NUMERICOS!AA67+DATOS_NUMERICOS!AB67))</f>
        <v/>
      </c>
      <c r="K78" s="23" t="str">
        <f>IF($A78="","",(DATOS_NUMERICOS!AC67+DATOS_NUMERICOS!AD67+DATOS_NUMERICOS!AE67+DATOS_NUMERICOS!AF67+DATOS_NUMERICOS!AG67+DATOS_NUMERICOS!AH67+DATOS_NUMERICOS!AI67+DATOS_NUMERICOS!AJ67+DATOS_NUMERICOS!AK67+DATOS_NUMERICOS!AL67))</f>
        <v/>
      </c>
      <c r="L78" s="23" t="str">
        <f>IF($A78="","",(DATOS_NUMERICOS!AM67+DATOS_NUMERICOS!AN67+DATOS_NUMERICOS!AO67+DATOS_NUMERICOS!AP67+DATOS_NUMERICOS!AQ67+DATOS_NUMERICOS!AR67+DATOS_NUMERICOS!AS67+DATOS_NUMERICOS!AT67+DATOS_NUMERICOS!AU67))</f>
        <v/>
      </c>
      <c r="M78" s="23" t="str">
        <f>IF($A78="","",(DATOS_NUMERICOS!AV67+DATOS_NUMERICOS!AW67+DATOS_NUMERICOS!AX67+(5-DATOS_NUMERICOS!AY67)+DATOS_NUMERICOS!AZ67+DATOS_NUMERICOS!BA67+DATOS_NUMERICOS!BB67+(5-DATOS_NUMERICOS!BC67)+DATOS_NUMERICOS!BD67+(5-DATOS_NUMERICOS!BE67)+DATOS_NUMERICOS!BF67+DATOS_NUMERICOS!BG67+(5-DATOS_NUMERICOS!BH67)+(5-DATOS_NUMERICOS!BI67)+DATOS_NUMERICOS!BJ67))</f>
        <v/>
      </c>
      <c r="N78" s="28" t="str">
        <f t="shared" si="8"/>
        <v/>
      </c>
      <c r="O78" s="28" t="str">
        <f t="shared" si="9"/>
        <v/>
      </c>
      <c r="P78" s="28" t="str">
        <f t="shared" si="10"/>
        <v/>
      </c>
      <c r="Q78" s="28" t="str">
        <f t="shared" si="11"/>
        <v/>
      </c>
      <c r="R78" s="28" t="str">
        <f t="shared" si="12"/>
        <v/>
      </c>
      <c r="S78" s="28" t="str">
        <f t="shared" si="13"/>
        <v/>
      </c>
      <c r="T78" s="23" t="str">
        <f t="shared" si="14"/>
        <v/>
      </c>
      <c r="U78" s="23" t="str">
        <f t="shared" si="15"/>
        <v/>
      </c>
    </row>
    <row r="79" spans="1:21" x14ac:dyDescent="0.25">
      <c r="A79" s="23" t="str">
        <f>IF(DATOS_NUMERICOS!A68="","",DATOS_NUMERICOS!A68)</f>
        <v/>
      </c>
      <c r="B79" s="23" t="str">
        <f>IF($A79="","",DATOS_NUMERICOS!B68)</f>
        <v/>
      </c>
      <c r="C79" s="23" t="str">
        <f>IF($A79="","",DATOS_NUMERICOS!C68)</f>
        <v/>
      </c>
      <c r="D79" s="23" t="str">
        <f>IF($A79="","",DATOS_NUMERICOS!D68)</f>
        <v/>
      </c>
      <c r="E79" s="23" t="str">
        <f>IF($A79="","",DATOS_NUMERICOS!G68)</f>
        <v/>
      </c>
      <c r="F79" s="23" t="str">
        <f>IF($A79="","",DATOS_NUMERICOS!I68)</f>
        <v/>
      </c>
      <c r="G79" s="23" t="str">
        <f>IF($A79="","",DATOS_NUMERICOS!J68)</f>
        <v/>
      </c>
      <c r="H79" s="23" t="str">
        <f>IF($A79="","",(DATOS_NUMERICOS!K68+DATOS_NUMERICOS!N68+DATOS_NUMERICOS!O68+DATOS_NUMERICOS!P68+(8-DATOS_NUMERICOS!S68)))</f>
        <v/>
      </c>
      <c r="I79" s="23" t="str">
        <f>IF($A79="","",(DATOS_NUMERICOS!L68+DATOS_NUMERICOS!M68+DATOS_NUMERICOS!Q68+DATOS_NUMERICOS!R68+DATOS_NUMERICOS!T68))</f>
        <v/>
      </c>
      <c r="J79" s="23" t="str">
        <f>IF($A79="","",(DATOS_NUMERICOS!U68+DATOS_NUMERICOS!V68+DATOS_NUMERICOS!W68+DATOS_NUMERICOS!X68+DATOS_NUMERICOS!Y68+DATOS_NUMERICOS!Z68+DATOS_NUMERICOS!AA68+DATOS_NUMERICOS!AB68))</f>
        <v/>
      </c>
      <c r="K79" s="23" t="str">
        <f>IF($A79="","",(DATOS_NUMERICOS!AC68+DATOS_NUMERICOS!AD68+DATOS_NUMERICOS!AE68+DATOS_NUMERICOS!AF68+DATOS_NUMERICOS!AG68+DATOS_NUMERICOS!AH68+DATOS_NUMERICOS!AI68+DATOS_NUMERICOS!AJ68+DATOS_NUMERICOS!AK68+DATOS_NUMERICOS!AL68))</f>
        <v/>
      </c>
      <c r="L79" s="23" t="str">
        <f>IF($A79="","",(DATOS_NUMERICOS!AM68+DATOS_NUMERICOS!AN68+DATOS_NUMERICOS!AO68+DATOS_NUMERICOS!AP68+DATOS_NUMERICOS!AQ68+DATOS_NUMERICOS!AR68+DATOS_NUMERICOS!AS68+DATOS_NUMERICOS!AT68+DATOS_NUMERICOS!AU68))</f>
        <v/>
      </c>
      <c r="M79" s="23" t="str">
        <f>IF($A79="","",(DATOS_NUMERICOS!AV68+DATOS_NUMERICOS!AW68+DATOS_NUMERICOS!AX68+(5-DATOS_NUMERICOS!AY68)+DATOS_NUMERICOS!AZ68+DATOS_NUMERICOS!BA68+DATOS_NUMERICOS!BB68+(5-DATOS_NUMERICOS!BC68)+DATOS_NUMERICOS!BD68+(5-DATOS_NUMERICOS!BE68)+DATOS_NUMERICOS!BF68+DATOS_NUMERICOS!BG68+(5-DATOS_NUMERICOS!BH68)+(5-DATOS_NUMERICOS!BI68)+DATOS_NUMERICOS!BJ68))</f>
        <v/>
      </c>
      <c r="N79" s="28" t="str">
        <f t="shared" si="8"/>
        <v/>
      </c>
      <c r="O79" s="28" t="str">
        <f t="shared" si="9"/>
        <v/>
      </c>
      <c r="P79" s="28" t="str">
        <f t="shared" si="10"/>
        <v/>
      </c>
      <c r="Q79" s="28" t="str">
        <f t="shared" si="11"/>
        <v/>
      </c>
      <c r="R79" s="28" t="str">
        <f t="shared" si="12"/>
        <v/>
      </c>
      <c r="S79" s="28" t="str">
        <f t="shared" si="13"/>
        <v/>
      </c>
      <c r="T79" s="23" t="str">
        <f t="shared" si="14"/>
        <v/>
      </c>
      <c r="U79" s="23" t="str">
        <f t="shared" si="15"/>
        <v/>
      </c>
    </row>
    <row r="80" spans="1:21" x14ac:dyDescent="0.25">
      <c r="A80" s="23" t="str">
        <f>IF(DATOS_NUMERICOS!A69="","",DATOS_NUMERICOS!A69)</f>
        <v/>
      </c>
      <c r="B80" s="23" t="str">
        <f>IF($A80="","",DATOS_NUMERICOS!B69)</f>
        <v/>
      </c>
      <c r="C80" s="23" t="str">
        <f>IF($A80="","",DATOS_NUMERICOS!C69)</f>
        <v/>
      </c>
      <c r="D80" s="23" t="str">
        <f>IF($A80="","",DATOS_NUMERICOS!D69)</f>
        <v/>
      </c>
      <c r="E80" s="23" t="str">
        <f>IF($A80="","",DATOS_NUMERICOS!G69)</f>
        <v/>
      </c>
      <c r="F80" s="23" t="str">
        <f>IF($A80="","",DATOS_NUMERICOS!I69)</f>
        <v/>
      </c>
      <c r="G80" s="23" t="str">
        <f>IF($A80="","",DATOS_NUMERICOS!J69)</f>
        <v/>
      </c>
      <c r="H80" s="23" t="str">
        <f>IF($A80="","",(DATOS_NUMERICOS!K69+DATOS_NUMERICOS!N69+DATOS_NUMERICOS!O69+DATOS_NUMERICOS!P69+(8-DATOS_NUMERICOS!S69)))</f>
        <v/>
      </c>
      <c r="I80" s="23" t="str">
        <f>IF($A80="","",(DATOS_NUMERICOS!L69+DATOS_NUMERICOS!M69+DATOS_NUMERICOS!Q69+DATOS_NUMERICOS!R69+DATOS_NUMERICOS!T69))</f>
        <v/>
      </c>
      <c r="J80" s="23" t="str">
        <f>IF($A80="","",(DATOS_NUMERICOS!U69+DATOS_NUMERICOS!V69+DATOS_NUMERICOS!W69+DATOS_NUMERICOS!X69+DATOS_NUMERICOS!Y69+DATOS_NUMERICOS!Z69+DATOS_NUMERICOS!AA69+DATOS_NUMERICOS!AB69))</f>
        <v/>
      </c>
      <c r="K80" s="23" t="str">
        <f>IF($A80="","",(DATOS_NUMERICOS!AC69+DATOS_NUMERICOS!AD69+DATOS_NUMERICOS!AE69+DATOS_NUMERICOS!AF69+DATOS_NUMERICOS!AG69+DATOS_NUMERICOS!AH69+DATOS_NUMERICOS!AI69+DATOS_NUMERICOS!AJ69+DATOS_NUMERICOS!AK69+DATOS_NUMERICOS!AL69))</f>
        <v/>
      </c>
      <c r="L80" s="23" t="str">
        <f>IF($A80="","",(DATOS_NUMERICOS!AM69+DATOS_NUMERICOS!AN69+DATOS_NUMERICOS!AO69+DATOS_NUMERICOS!AP69+DATOS_NUMERICOS!AQ69+DATOS_NUMERICOS!AR69+DATOS_NUMERICOS!AS69+DATOS_NUMERICOS!AT69+DATOS_NUMERICOS!AU69))</f>
        <v/>
      </c>
      <c r="M80" s="23" t="str">
        <f>IF($A80="","",(DATOS_NUMERICOS!AV69+DATOS_NUMERICOS!AW69+DATOS_NUMERICOS!AX69+(5-DATOS_NUMERICOS!AY69)+DATOS_NUMERICOS!AZ69+DATOS_NUMERICOS!BA69+DATOS_NUMERICOS!BB69+(5-DATOS_NUMERICOS!BC69)+DATOS_NUMERICOS!BD69+(5-DATOS_NUMERICOS!BE69)+DATOS_NUMERICOS!BF69+DATOS_NUMERICOS!BG69+(5-DATOS_NUMERICOS!BH69)+(5-DATOS_NUMERICOS!BI69)+DATOS_NUMERICOS!BJ69))</f>
        <v/>
      </c>
      <c r="N80" s="28" t="str">
        <f t="shared" si="8"/>
        <v/>
      </c>
      <c r="O80" s="28" t="str">
        <f t="shared" si="9"/>
        <v/>
      </c>
      <c r="P80" s="28" t="str">
        <f t="shared" si="10"/>
        <v/>
      </c>
      <c r="Q80" s="28" t="str">
        <f t="shared" si="11"/>
        <v/>
      </c>
      <c r="R80" s="28" t="str">
        <f t="shared" si="12"/>
        <v/>
      </c>
      <c r="S80" s="28" t="str">
        <f t="shared" si="13"/>
        <v/>
      </c>
      <c r="T80" s="23" t="str">
        <f t="shared" si="14"/>
        <v/>
      </c>
      <c r="U80" s="23" t="str">
        <f t="shared" si="15"/>
        <v/>
      </c>
    </row>
    <row r="81" spans="1:21" x14ac:dyDescent="0.25">
      <c r="A81" s="23" t="str">
        <f>IF(DATOS_NUMERICOS!A70="","",DATOS_NUMERICOS!A70)</f>
        <v/>
      </c>
      <c r="B81" s="23" t="str">
        <f>IF($A81="","",DATOS_NUMERICOS!B70)</f>
        <v/>
      </c>
      <c r="C81" s="23" t="str">
        <f>IF($A81="","",DATOS_NUMERICOS!C70)</f>
        <v/>
      </c>
      <c r="D81" s="23" t="str">
        <f>IF($A81="","",DATOS_NUMERICOS!D70)</f>
        <v/>
      </c>
      <c r="E81" s="23" t="str">
        <f>IF($A81="","",DATOS_NUMERICOS!G70)</f>
        <v/>
      </c>
      <c r="F81" s="23" t="str">
        <f>IF($A81="","",DATOS_NUMERICOS!I70)</f>
        <v/>
      </c>
      <c r="G81" s="23" t="str">
        <f>IF($A81="","",DATOS_NUMERICOS!J70)</f>
        <v/>
      </c>
      <c r="H81" s="23" t="str">
        <f>IF($A81="","",(DATOS_NUMERICOS!K70+DATOS_NUMERICOS!N70+DATOS_NUMERICOS!O70+DATOS_NUMERICOS!P70+(8-DATOS_NUMERICOS!S70)))</f>
        <v/>
      </c>
      <c r="I81" s="23" t="str">
        <f>IF($A81="","",(DATOS_NUMERICOS!L70+DATOS_NUMERICOS!M70+DATOS_NUMERICOS!Q70+DATOS_NUMERICOS!R70+DATOS_NUMERICOS!T70))</f>
        <v/>
      </c>
      <c r="J81" s="23" t="str">
        <f>IF($A81="","",(DATOS_NUMERICOS!U70+DATOS_NUMERICOS!V70+DATOS_NUMERICOS!W70+DATOS_NUMERICOS!X70+DATOS_NUMERICOS!Y70+DATOS_NUMERICOS!Z70+DATOS_NUMERICOS!AA70+DATOS_NUMERICOS!AB70))</f>
        <v/>
      </c>
      <c r="K81" s="23" t="str">
        <f>IF($A81="","",(DATOS_NUMERICOS!AC70+DATOS_NUMERICOS!AD70+DATOS_NUMERICOS!AE70+DATOS_NUMERICOS!AF70+DATOS_NUMERICOS!AG70+DATOS_NUMERICOS!AH70+DATOS_NUMERICOS!AI70+DATOS_NUMERICOS!AJ70+DATOS_NUMERICOS!AK70+DATOS_NUMERICOS!AL70))</f>
        <v/>
      </c>
      <c r="L81" s="23" t="str">
        <f>IF($A81="","",(DATOS_NUMERICOS!AM70+DATOS_NUMERICOS!AN70+DATOS_NUMERICOS!AO70+DATOS_NUMERICOS!AP70+DATOS_NUMERICOS!AQ70+DATOS_NUMERICOS!AR70+DATOS_NUMERICOS!AS70+DATOS_NUMERICOS!AT70+DATOS_NUMERICOS!AU70))</f>
        <v/>
      </c>
      <c r="M81" s="23" t="str">
        <f>IF($A81="","",(DATOS_NUMERICOS!AV70+DATOS_NUMERICOS!AW70+DATOS_NUMERICOS!AX70+(5-DATOS_NUMERICOS!AY70)+DATOS_NUMERICOS!AZ70+DATOS_NUMERICOS!BA70+DATOS_NUMERICOS!BB70+(5-DATOS_NUMERICOS!BC70)+DATOS_NUMERICOS!BD70+(5-DATOS_NUMERICOS!BE70)+DATOS_NUMERICOS!BF70+DATOS_NUMERICOS!BG70+(5-DATOS_NUMERICOS!BH70)+(5-DATOS_NUMERICOS!BI70)+DATOS_NUMERICOS!BJ70))</f>
        <v/>
      </c>
      <c r="N81" s="28" t="str">
        <f t="shared" si="8"/>
        <v/>
      </c>
      <c r="O81" s="28" t="str">
        <f t="shared" si="9"/>
        <v/>
      </c>
      <c r="P81" s="28" t="str">
        <f t="shared" si="10"/>
        <v/>
      </c>
      <c r="Q81" s="28" t="str">
        <f t="shared" si="11"/>
        <v/>
      </c>
      <c r="R81" s="28" t="str">
        <f t="shared" si="12"/>
        <v/>
      </c>
      <c r="S81" s="28" t="str">
        <f t="shared" si="13"/>
        <v/>
      </c>
      <c r="T81" s="23" t="str">
        <f t="shared" si="14"/>
        <v/>
      </c>
      <c r="U81" s="23" t="str">
        <f t="shared" si="15"/>
        <v/>
      </c>
    </row>
    <row r="82" spans="1:21" x14ac:dyDescent="0.25">
      <c r="A82" s="23" t="str">
        <f>IF(DATOS_NUMERICOS!A71="","",DATOS_NUMERICOS!A71)</f>
        <v/>
      </c>
      <c r="B82" s="23" t="str">
        <f>IF($A82="","",DATOS_NUMERICOS!B71)</f>
        <v/>
      </c>
      <c r="C82" s="23" t="str">
        <f>IF($A82="","",DATOS_NUMERICOS!C71)</f>
        <v/>
      </c>
      <c r="D82" s="23" t="str">
        <f>IF($A82="","",DATOS_NUMERICOS!D71)</f>
        <v/>
      </c>
      <c r="E82" s="23" t="str">
        <f>IF($A82="","",DATOS_NUMERICOS!G71)</f>
        <v/>
      </c>
      <c r="F82" s="23" t="str">
        <f>IF($A82="","",DATOS_NUMERICOS!I71)</f>
        <v/>
      </c>
      <c r="G82" s="23" t="str">
        <f>IF($A82="","",DATOS_NUMERICOS!J71)</f>
        <v/>
      </c>
      <c r="H82" s="23" t="str">
        <f>IF($A82="","",(DATOS_NUMERICOS!K71+DATOS_NUMERICOS!N71+DATOS_NUMERICOS!O71+DATOS_NUMERICOS!P71+(8-DATOS_NUMERICOS!S71)))</f>
        <v/>
      </c>
      <c r="I82" s="23" t="str">
        <f>IF($A82="","",(DATOS_NUMERICOS!L71+DATOS_NUMERICOS!M71+DATOS_NUMERICOS!Q71+DATOS_NUMERICOS!R71+DATOS_NUMERICOS!T71))</f>
        <v/>
      </c>
      <c r="J82" s="23" t="str">
        <f>IF($A82="","",(DATOS_NUMERICOS!U71+DATOS_NUMERICOS!V71+DATOS_NUMERICOS!W71+DATOS_NUMERICOS!X71+DATOS_NUMERICOS!Y71+DATOS_NUMERICOS!Z71+DATOS_NUMERICOS!AA71+DATOS_NUMERICOS!AB71))</f>
        <v/>
      </c>
      <c r="K82" s="23" t="str">
        <f>IF($A82="","",(DATOS_NUMERICOS!AC71+DATOS_NUMERICOS!AD71+DATOS_NUMERICOS!AE71+DATOS_NUMERICOS!AF71+DATOS_NUMERICOS!AG71+DATOS_NUMERICOS!AH71+DATOS_NUMERICOS!AI71+DATOS_NUMERICOS!AJ71+DATOS_NUMERICOS!AK71+DATOS_NUMERICOS!AL71))</f>
        <v/>
      </c>
      <c r="L82" s="23" t="str">
        <f>IF($A82="","",(DATOS_NUMERICOS!AM71+DATOS_NUMERICOS!AN71+DATOS_NUMERICOS!AO71+DATOS_NUMERICOS!AP71+DATOS_NUMERICOS!AQ71+DATOS_NUMERICOS!AR71+DATOS_NUMERICOS!AS71+DATOS_NUMERICOS!AT71+DATOS_NUMERICOS!AU71))</f>
        <v/>
      </c>
      <c r="M82" s="23" t="str">
        <f>IF($A82="","",(DATOS_NUMERICOS!AV71+DATOS_NUMERICOS!AW71+DATOS_NUMERICOS!AX71+(5-DATOS_NUMERICOS!AY71)+DATOS_NUMERICOS!AZ71+DATOS_NUMERICOS!BA71+DATOS_NUMERICOS!BB71+(5-DATOS_NUMERICOS!BC71)+DATOS_NUMERICOS!BD71+(5-DATOS_NUMERICOS!BE71)+DATOS_NUMERICOS!BF71+DATOS_NUMERICOS!BG71+(5-DATOS_NUMERICOS!BH71)+(5-DATOS_NUMERICOS!BI71)+DATOS_NUMERICOS!BJ71))</f>
        <v/>
      </c>
      <c r="N82" s="28" t="str">
        <f t="shared" si="8"/>
        <v/>
      </c>
      <c r="O82" s="28" t="str">
        <f t="shared" si="9"/>
        <v/>
      </c>
      <c r="P82" s="28" t="str">
        <f t="shared" si="10"/>
        <v/>
      </c>
      <c r="Q82" s="28" t="str">
        <f t="shared" si="11"/>
        <v/>
      </c>
      <c r="R82" s="28" t="str">
        <f t="shared" si="12"/>
        <v/>
      </c>
      <c r="S82" s="28" t="str">
        <f t="shared" si="13"/>
        <v/>
      </c>
      <c r="T82" s="23" t="str">
        <f t="shared" si="14"/>
        <v/>
      </c>
      <c r="U82" s="23" t="str">
        <f t="shared" si="15"/>
        <v/>
      </c>
    </row>
    <row r="83" spans="1:21" x14ac:dyDescent="0.25">
      <c r="A83" s="23" t="str">
        <f>IF(DATOS_NUMERICOS!A72="","",DATOS_NUMERICOS!A72)</f>
        <v/>
      </c>
      <c r="B83" s="23" t="str">
        <f>IF($A83="","",DATOS_NUMERICOS!B72)</f>
        <v/>
      </c>
      <c r="C83" s="23" t="str">
        <f>IF($A83="","",DATOS_NUMERICOS!C72)</f>
        <v/>
      </c>
      <c r="D83" s="23" t="str">
        <f>IF($A83="","",DATOS_NUMERICOS!D72)</f>
        <v/>
      </c>
      <c r="E83" s="23" t="str">
        <f>IF($A83="","",DATOS_NUMERICOS!G72)</f>
        <v/>
      </c>
      <c r="F83" s="23" t="str">
        <f>IF($A83="","",DATOS_NUMERICOS!I72)</f>
        <v/>
      </c>
      <c r="G83" s="23" t="str">
        <f>IF($A83="","",DATOS_NUMERICOS!J72)</f>
        <v/>
      </c>
      <c r="H83" s="23" t="str">
        <f>IF($A83="","",(DATOS_NUMERICOS!K72+DATOS_NUMERICOS!N72+DATOS_NUMERICOS!O72+DATOS_NUMERICOS!P72+(8-DATOS_NUMERICOS!S72)))</f>
        <v/>
      </c>
      <c r="I83" s="23" t="str">
        <f>IF($A83="","",(DATOS_NUMERICOS!L72+DATOS_NUMERICOS!M72+DATOS_NUMERICOS!Q72+DATOS_NUMERICOS!R72+DATOS_NUMERICOS!T72))</f>
        <v/>
      </c>
      <c r="J83" s="23" t="str">
        <f>IF($A83="","",(DATOS_NUMERICOS!U72+DATOS_NUMERICOS!V72+DATOS_NUMERICOS!W72+DATOS_NUMERICOS!X72+DATOS_NUMERICOS!Y72+DATOS_NUMERICOS!Z72+DATOS_NUMERICOS!AA72+DATOS_NUMERICOS!AB72))</f>
        <v/>
      </c>
      <c r="K83" s="23" t="str">
        <f>IF($A83="","",(DATOS_NUMERICOS!AC72+DATOS_NUMERICOS!AD72+DATOS_NUMERICOS!AE72+DATOS_NUMERICOS!AF72+DATOS_NUMERICOS!AG72+DATOS_NUMERICOS!AH72+DATOS_NUMERICOS!AI72+DATOS_NUMERICOS!AJ72+DATOS_NUMERICOS!AK72+DATOS_NUMERICOS!AL72))</f>
        <v/>
      </c>
      <c r="L83" s="23" t="str">
        <f>IF($A83="","",(DATOS_NUMERICOS!AM72+DATOS_NUMERICOS!AN72+DATOS_NUMERICOS!AO72+DATOS_NUMERICOS!AP72+DATOS_NUMERICOS!AQ72+DATOS_NUMERICOS!AR72+DATOS_NUMERICOS!AS72+DATOS_NUMERICOS!AT72+DATOS_NUMERICOS!AU72))</f>
        <v/>
      </c>
      <c r="M83" s="23" t="str">
        <f>IF($A83="","",(DATOS_NUMERICOS!AV72+DATOS_NUMERICOS!AW72+DATOS_NUMERICOS!AX72+(5-DATOS_NUMERICOS!AY72)+DATOS_NUMERICOS!AZ72+DATOS_NUMERICOS!BA72+DATOS_NUMERICOS!BB72+(5-DATOS_NUMERICOS!BC72)+DATOS_NUMERICOS!BD72+(5-DATOS_NUMERICOS!BE72)+DATOS_NUMERICOS!BF72+DATOS_NUMERICOS!BG72+(5-DATOS_NUMERICOS!BH72)+(5-DATOS_NUMERICOS!BI72)+DATOS_NUMERICOS!BJ72))</f>
        <v/>
      </c>
      <c r="N83" s="28" t="str">
        <f t="shared" si="8"/>
        <v/>
      </c>
      <c r="O83" s="28" t="str">
        <f t="shared" si="9"/>
        <v/>
      </c>
      <c r="P83" s="28" t="str">
        <f t="shared" si="10"/>
        <v/>
      </c>
      <c r="Q83" s="28" t="str">
        <f t="shared" si="11"/>
        <v/>
      </c>
      <c r="R83" s="28" t="str">
        <f t="shared" si="12"/>
        <v/>
      </c>
      <c r="S83" s="28" t="str">
        <f t="shared" si="13"/>
        <v/>
      </c>
      <c r="T83" s="23" t="str">
        <f t="shared" si="14"/>
        <v/>
      </c>
      <c r="U83" s="23" t="str">
        <f t="shared" si="15"/>
        <v/>
      </c>
    </row>
    <row r="84" spans="1:21" x14ac:dyDescent="0.25">
      <c r="A84" s="23" t="str">
        <f>IF(DATOS_NUMERICOS!A73="","",DATOS_NUMERICOS!A73)</f>
        <v/>
      </c>
      <c r="B84" s="23" t="str">
        <f>IF($A84="","",DATOS_NUMERICOS!B73)</f>
        <v/>
      </c>
      <c r="C84" s="23" t="str">
        <f>IF($A84="","",DATOS_NUMERICOS!C73)</f>
        <v/>
      </c>
      <c r="D84" s="23" t="str">
        <f>IF($A84="","",DATOS_NUMERICOS!D73)</f>
        <v/>
      </c>
      <c r="E84" s="23" t="str">
        <f>IF($A84="","",DATOS_NUMERICOS!G73)</f>
        <v/>
      </c>
      <c r="F84" s="23" t="str">
        <f>IF($A84="","",DATOS_NUMERICOS!I73)</f>
        <v/>
      </c>
      <c r="G84" s="23" t="str">
        <f>IF($A84="","",DATOS_NUMERICOS!J73)</f>
        <v/>
      </c>
      <c r="H84" s="23" t="str">
        <f>IF($A84="","",(DATOS_NUMERICOS!K73+DATOS_NUMERICOS!N73+DATOS_NUMERICOS!O73+DATOS_NUMERICOS!P73+(8-DATOS_NUMERICOS!S73)))</f>
        <v/>
      </c>
      <c r="I84" s="23" t="str">
        <f>IF($A84="","",(DATOS_NUMERICOS!L73+DATOS_NUMERICOS!M73+DATOS_NUMERICOS!Q73+DATOS_NUMERICOS!R73+DATOS_NUMERICOS!T73))</f>
        <v/>
      </c>
      <c r="J84" s="23" t="str">
        <f>IF($A84="","",(DATOS_NUMERICOS!U73+DATOS_NUMERICOS!V73+DATOS_NUMERICOS!W73+DATOS_NUMERICOS!X73+DATOS_NUMERICOS!Y73+DATOS_NUMERICOS!Z73+DATOS_NUMERICOS!AA73+DATOS_NUMERICOS!AB73))</f>
        <v/>
      </c>
      <c r="K84" s="23" t="str">
        <f>IF($A84="","",(DATOS_NUMERICOS!AC73+DATOS_NUMERICOS!AD73+DATOS_NUMERICOS!AE73+DATOS_NUMERICOS!AF73+DATOS_NUMERICOS!AG73+DATOS_NUMERICOS!AH73+DATOS_NUMERICOS!AI73+DATOS_NUMERICOS!AJ73+DATOS_NUMERICOS!AK73+DATOS_NUMERICOS!AL73))</f>
        <v/>
      </c>
      <c r="L84" s="23" t="str">
        <f>IF($A84="","",(DATOS_NUMERICOS!AM73+DATOS_NUMERICOS!AN73+DATOS_NUMERICOS!AO73+DATOS_NUMERICOS!AP73+DATOS_NUMERICOS!AQ73+DATOS_NUMERICOS!AR73+DATOS_NUMERICOS!AS73+DATOS_NUMERICOS!AT73+DATOS_NUMERICOS!AU73))</f>
        <v/>
      </c>
      <c r="M84" s="23" t="str">
        <f>IF($A84="","",(DATOS_NUMERICOS!AV73+DATOS_NUMERICOS!AW73+DATOS_NUMERICOS!AX73+(5-DATOS_NUMERICOS!AY73)+DATOS_NUMERICOS!AZ73+DATOS_NUMERICOS!BA73+DATOS_NUMERICOS!BB73+(5-DATOS_NUMERICOS!BC73)+DATOS_NUMERICOS!BD73+(5-DATOS_NUMERICOS!BE73)+DATOS_NUMERICOS!BF73+DATOS_NUMERICOS!BG73+(5-DATOS_NUMERICOS!BH73)+(5-DATOS_NUMERICOS!BI73)+DATOS_NUMERICOS!BJ73))</f>
        <v/>
      </c>
      <c r="N84" s="28" t="str">
        <f t="shared" si="8"/>
        <v/>
      </c>
      <c r="O84" s="28" t="str">
        <f t="shared" si="9"/>
        <v/>
      </c>
      <c r="P84" s="28" t="str">
        <f t="shared" si="10"/>
        <v/>
      </c>
      <c r="Q84" s="28" t="str">
        <f t="shared" si="11"/>
        <v/>
      </c>
      <c r="R84" s="28" t="str">
        <f t="shared" si="12"/>
        <v/>
      </c>
      <c r="S84" s="28" t="str">
        <f t="shared" si="13"/>
        <v/>
      </c>
      <c r="T84" s="23" t="str">
        <f t="shared" si="14"/>
        <v/>
      </c>
      <c r="U84" s="23" t="str">
        <f t="shared" si="15"/>
        <v/>
      </c>
    </row>
    <row r="85" spans="1:21" x14ac:dyDescent="0.25">
      <c r="A85" s="23" t="str">
        <f>IF(DATOS_NUMERICOS!A74="","",DATOS_NUMERICOS!A74)</f>
        <v/>
      </c>
      <c r="B85" s="23" t="str">
        <f>IF($A85="","",DATOS_NUMERICOS!B74)</f>
        <v/>
      </c>
      <c r="C85" s="23" t="str">
        <f>IF($A85="","",DATOS_NUMERICOS!C74)</f>
        <v/>
      </c>
      <c r="D85" s="23" t="str">
        <f>IF($A85="","",DATOS_NUMERICOS!D74)</f>
        <v/>
      </c>
      <c r="E85" s="23" t="str">
        <f>IF($A85="","",DATOS_NUMERICOS!G74)</f>
        <v/>
      </c>
      <c r="F85" s="23" t="str">
        <f>IF($A85="","",DATOS_NUMERICOS!I74)</f>
        <v/>
      </c>
      <c r="G85" s="23" t="str">
        <f>IF($A85="","",DATOS_NUMERICOS!J74)</f>
        <v/>
      </c>
      <c r="H85" s="23" t="str">
        <f>IF($A85="","",(DATOS_NUMERICOS!K74+DATOS_NUMERICOS!N74+DATOS_NUMERICOS!O74+DATOS_NUMERICOS!P74+(8-DATOS_NUMERICOS!S74)))</f>
        <v/>
      </c>
      <c r="I85" s="23" t="str">
        <f>IF($A85="","",(DATOS_NUMERICOS!L74+DATOS_NUMERICOS!M74+DATOS_NUMERICOS!Q74+DATOS_NUMERICOS!R74+DATOS_NUMERICOS!T74))</f>
        <v/>
      </c>
      <c r="J85" s="23" t="str">
        <f>IF($A85="","",(DATOS_NUMERICOS!U74+DATOS_NUMERICOS!V74+DATOS_NUMERICOS!W74+DATOS_NUMERICOS!X74+DATOS_NUMERICOS!Y74+DATOS_NUMERICOS!Z74+DATOS_NUMERICOS!AA74+DATOS_NUMERICOS!AB74))</f>
        <v/>
      </c>
      <c r="K85" s="23" t="str">
        <f>IF($A85="","",(DATOS_NUMERICOS!AC74+DATOS_NUMERICOS!AD74+DATOS_NUMERICOS!AE74+DATOS_NUMERICOS!AF74+DATOS_NUMERICOS!AG74+DATOS_NUMERICOS!AH74+DATOS_NUMERICOS!AI74+DATOS_NUMERICOS!AJ74+DATOS_NUMERICOS!AK74+DATOS_NUMERICOS!AL74))</f>
        <v/>
      </c>
      <c r="L85" s="23" t="str">
        <f>IF($A85="","",(DATOS_NUMERICOS!AM74+DATOS_NUMERICOS!AN74+DATOS_NUMERICOS!AO74+DATOS_NUMERICOS!AP74+DATOS_NUMERICOS!AQ74+DATOS_NUMERICOS!AR74+DATOS_NUMERICOS!AS74+DATOS_NUMERICOS!AT74+DATOS_NUMERICOS!AU74))</f>
        <v/>
      </c>
      <c r="M85" s="23" t="str">
        <f>IF($A85="","",(DATOS_NUMERICOS!AV74+DATOS_NUMERICOS!AW74+DATOS_NUMERICOS!AX74+(5-DATOS_NUMERICOS!AY74)+DATOS_NUMERICOS!AZ74+DATOS_NUMERICOS!BA74+DATOS_NUMERICOS!BB74+(5-DATOS_NUMERICOS!BC74)+DATOS_NUMERICOS!BD74+(5-DATOS_NUMERICOS!BE74)+DATOS_NUMERICOS!BF74+DATOS_NUMERICOS!BG74+(5-DATOS_NUMERICOS!BH74)+(5-DATOS_NUMERICOS!BI74)+DATOS_NUMERICOS!BJ74))</f>
        <v/>
      </c>
      <c r="N85" s="28" t="str">
        <f t="shared" si="8"/>
        <v/>
      </c>
      <c r="O85" s="28" t="str">
        <f t="shared" si="9"/>
        <v/>
      </c>
      <c r="P85" s="28" t="str">
        <f t="shared" si="10"/>
        <v/>
      </c>
      <c r="Q85" s="28" t="str">
        <f t="shared" si="11"/>
        <v/>
      </c>
      <c r="R85" s="28" t="str">
        <f t="shared" si="12"/>
        <v/>
      </c>
      <c r="S85" s="28" t="str">
        <f t="shared" si="13"/>
        <v/>
      </c>
      <c r="T85" s="23" t="str">
        <f t="shared" si="14"/>
        <v/>
      </c>
      <c r="U85" s="23" t="str">
        <f t="shared" si="15"/>
        <v/>
      </c>
    </row>
    <row r="86" spans="1:21" x14ac:dyDescent="0.25">
      <c r="A86" s="23" t="str">
        <f>IF(DATOS_NUMERICOS!A75="","",DATOS_NUMERICOS!A75)</f>
        <v/>
      </c>
      <c r="B86" s="23" t="str">
        <f>IF($A86="","",DATOS_NUMERICOS!B75)</f>
        <v/>
      </c>
      <c r="C86" s="23" t="str">
        <f>IF($A86="","",DATOS_NUMERICOS!C75)</f>
        <v/>
      </c>
      <c r="D86" s="23" t="str">
        <f>IF($A86="","",DATOS_NUMERICOS!D75)</f>
        <v/>
      </c>
      <c r="E86" s="23" t="str">
        <f>IF($A86="","",DATOS_NUMERICOS!G75)</f>
        <v/>
      </c>
      <c r="F86" s="23" t="str">
        <f>IF($A86="","",DATOS_NUMERICOS!I75)</f>
        <v/>
      </c>
      <c r="G86" s="23" t="str">
        <f>IF($A86="","",DATOS_NUMERICOS!J75)</f>
        <v/>
      </c>
      <c r="H86" s="23" t="str">
        <f>IF($A86="","",(DATOS_NUMERICOS!K75+DATOS_NUMERICOS!N75+DATOS_NUMERICOS!O75+DATOS_NUMERICOS!P75+(8-DATOS_NUMERICOS!S75)))</f>
        <v/>
      </c>
      <c r="I86" s="23" t="str">
        <f>IF($A86="","",(DATOS_NUMERICOS!L75+DATOS_NUMERICOS!M75+DATOS_NUMERICOS!Q75+DATOS_NUMERICOS!R75+DATOS_NUMERICOS!T75))</f>
        <v/>
      </c>
      <c r="J86" s="23" t="str">
        <f>IF($A86="","",(DATOS_NUMERICOS!U75+DATOS_NUMERICOS!V75+DATOS_NUMERICOS!W75+DATOS_NUMERICOS!X75+DATOS_NUMERICOS!Y75+DATOS_NUMERICOS!Z75+DATOS_NUMERICOS!AA75+DATOS_NUMERICOS!AB75))</f>
        <v/>
      </c>
      <c r="K86" s="23" t="str">
        <f>IF($A86="","",(DATOS_NUMERICOS!AC75+DATOS_NUMERICOS!AD75+DATOS_NUMERICOS!AE75+DATOS_NUMERICOS!AF75+DATOS_NUMERICOS!AG75+DATOS_NUMERICOS!AH75+DATOS_NUMERICOS!AI75+DATOS_NUMERICOS!AJ75+DATOS_NUMERICOS!AK75+DATOS_NUMERICOS!AL75))</f>
        <v/>
      </c>
      <c r="L86" s="23" t="str">
        <f>IF($A86="","",(DATOS_NUMERICOS!AM75+DATOS_NUMERICOS!AN75+DATOS_NUMERICOS!AO75+DATOS_NUMERICOS!AP75+DATOS_NUMERICOS!AQ75+DATOS_NUMERICOS!AR75+DATOS_NUMERICOS!AS75+DATOS_NUMERICOS!AT75+DATOS_NUMERICOS!AU75))</f>
        <v/>
      </c>
      <c r="M86" s="23" t="str">
        <f>IF($A86="","",(DATOS_NUMERICOS!AV75+DATOS_NUMERICOS!AW75+DATOS_NUMERICOS!AX75+(5-DATOS_NUMERICOS!AY75)+DATOS_NUMERICOS!AZ75+DATOS_NUMERICOS!BA75+DATOS_NUMERICOS!BB75+(5-DATOS_NUMERICOS!BC75)+DATOS_NUMERICOS!BD75+(5-DATOS_NUMERICOS!BE75)+DATOS_NUMERICOS!BF75+DATOS_NUMERICOS!BG75+(5-DATOS_NUMERICOS!BH75)+(5-DATOS_NUMERICOS!BI75)+DATOS_NUMERICOS!BJ75))</f>
        <v/>
      </c>
      <c r="N86" s="28" t="str">
        <f t="shared" si="8"/>
        <v/>
      </c>
      <c r="O86" s="28" t="str">
        <f t="shared" si="9"/>
        <v/>
      </c>
      <c r="P86" s="28" t="str">
        <f t="shared" si="10"/>
        <v/>
      </c>
      <c r="Q86" s="28" t="str">
        <f t="shared" si="11"/>
        <v/>
      </c>
      <c r="R86" s="28" t="str">
        <f t="shared" si="12"/>
        <v/>
      </c>
      <c r="S86" s="28" t="str">
        <f t="shared" si="13"/>
        <v/>
      </c>
      <c r="T86" s="23" t="str">
        <f t="shared" si="14"/>
        <v/>
      </c>
      <c r="U86" s="23" t="str">
        <f t="shared" si="15"/>
        <v/>
      </c>
    </row>
    <row r="87" spans="1:21" x14ac:dyDescent="0.25">
      <c r="A87" s="23" t="str">
        <f>IF(DATOS_NUMERICOS!A76="","",DATOS_NUMERICOS!A76)</f>
        <v/>
      </c>
      <c r="B87" s="23" t="str">
        <f>IF($A87="","",DATOS_NUMERICOS!B76)</f>
        <v/>
      </c>
      <c r="C87" s="23" t="str">
        <f>IF($A87="","",DATOS_NUMERICOS!C76)</f>
        <v/>
      </c>
      <c r="D87" s="23" t="str">
        <f>IF($A87="","",DATOS_NUMERICOS!D76)</f>
        <v/>
      </c>
      <c r="E87" s="23" t="str">
        <f>IF($A87="","",DATOS_NUMERICOS!G76)</f>
        <v/>
      </c>
      <c r="F87" s="23" t="str">
        <f>IF($A87="","",DATOS_NUMERICOS!I76)</f>
        <v/>
      </c>
      <c r="G87" s="23" t="str">
        <f>IF($A87="","",DATOS_NUMERICOS!J76)</f>
        <v/>
      </c>
      <c r="H87" s="23" t="str">
        <f>IF($A87="","",(DATOS_NUMERICOS!K76+DATOS_NUMERICOS!N76+DATOS_NUMERICOS!O76+DATOS_NUMERICOS!P76+(8-DATOS_NUMERICOS!S76)))</f>
        <v/>
      </c>
      <c r="I87" s="23" t="str">
        <f>IF($A87="","",(DATOS_NUMERICOS!L76+DATOS_NUMERICOS!M76+DATOS_NUMERICOS!Q76+DATOS_NUMERICOS!R76+DATOS_NUMERICOS!T76))</f>
        <v/>
      </c>
      <c r="J87" s="23" t="str">
        <f>IF($A87="","",(DATOS_NUMERICOS!U76+DATOS_NUMERICOS!V76+DATOS_NUMERICOS!W76+DATOS_NUMERICOS!X76+DATOS_NUMERICOS!Y76+DATOS_NUMERICOS!Z76+DATOS_NUMERICOS!AA76+DATOS_NUMERICOS!AB76))</f>
        <v/>
      </c>
      <c r="K87" s="23" t="str">
        <f>IF($A87="","",(DATOS_NUMERICOS!AC76+DATOS_NUMERICOS!AD76+DATOS_NUMERICOS!AE76+DATOS_NUMERICOS!AF76+DATOS_NUMERICOS!AG76+DATOS_NUMERICOS!AH76+DATOS_NUMERICOS!AI76+DATOS_NUMERICOS!AJ76+DATOS_NUMERICOS!AK76+DATOS_NUMERICOS!AL76))</f>
        <v/>
      </c>
      <c r="L87" s="23" t="str">
        <f>IF($A87="","",(DATOS_NUMERICOS!AM76+DATOS_NUMERICOS!AN76+DATOS_NUMERICOS!AO76+DATOS_NUMERICOS!AP76+DATOS_NUMERICOS!AQ76+DATOS_NUMERICOS!AR76+DATOS_NUMERICOS!AS76+DATOS_NUMERICOS!AT76+DATOS_NUMERICOS!AU76))</f>
        <v/>
      </c>
      <c r="M87" s="23" t="str">
        <f>IF($A87="","",(DATOS_NUMERICOS!AV76+DATOS_NUMERICOS!AW76+DATOS_NUMERICOS!AX76+(5-DATOS_NUMERICOS!AY76)+DATOS_NUMERICOS!AZ76+DATOS_NUMERICOS!BA76+DATOS_NUMERICOS!BB76+(5-DATOS_NUMERICOS!BC76)+DATOS_NUMERICOS!BD76+(5-DATOS_NUMERICOS!BE76)+DATOS_NUMERICOS!BF76+DATOS_NUMERICOS!BG76+(5-DATOS_NUMERICOS!BH76)+(5-DATOS_NUMERICOS!BI76)+DATOS_NUMERICOS!BJ76))</f>
        <v/>
      </c>
      <c r="N87" s="28" t="str">
        <f t="shared" si="8"/>
        <v/>
      </c>
      <c r="O87" s="28" t="str">
        <f t="shared" si="9"/>
        <v/>
      </c>
      <c r="P87" s="28" t="str">
        <f t="shared" si="10"/>
        <v/>
      </c>
      <c r="Q87" s="28" t="str">
        <f t="shared" si="11"/>
        <v/>
      </c>
      <c r="R87" s="28" t="str">
        <f t="shared" si="12"/>
        <v/>
      </c>
      <c r="S87" s="28" t="str">
        <f t="shared" si="13"/>
        <v/>
      </c>
      <c r="T87" s="23" t="str">
        <f t="shared" si="14"/>
        <v/>
      </c>
      <c r="U87" s="23" t="str">
        <f t="shared" si="15"/>
        <v/>
      </c>
    </row>
    <row r="88" spans="1:21" x14ac:dyDescent="0.25">
      <c r="A88" s="23" t="str">
        <f>IF(DATOS_NUMERICOS!A77="","",DATOS_NUMERICOS!A77)</f>
        <v/>
      </c>
      <c r="B88" s="23" t="str">
        <f>IF($A88="","",DATOS_NUMERICOS!B77)</f>
        <v/>
      </c>
      <c r="C88" s="23" t="str">
        <f>IF($A88="","",DATOS_NUMERICOS!C77)</f>
        <v/>
      </c>
      <c r="D88" s="23" t="str">
        <f>IF($A88="","",DATOS_NUMERICOS!D77)</f>
        <v/>
      </c>
      <c r="E88" s="23" t="str">
        <f>IF($A88="","",DATOS_NUMERICOS!G77)</f>
        <v/>
      </c>
      <c r="F88" s="23" t="str">
        <f>IF($A88="","",DATOS_NUMERICOS!I77)</f>
        <v/>
      </c>
      <c r="G88" s="23" t="str">
        <f>IF($A88="","",DATOS_NUMERICOS!J77)</f>
        <v/>
      </c>
      <c r="H88" s="23" t="str">
        <f>IF($A88="","",(DATOS_NUMERICOS!K77+DATOS_NUMERICOS!N77+DATOS_NUMERICOS!O77+DATOS_NUMERICOS!P77+(8-DATOS_NUMERICOS!S77)))</f>
        <v/>
      </c>
      <c r="I88" s="23" t="str">
        <f>IF($A88="","",(DATOS_NUMERICOS!L77+DATOS_NUMERICOS!M77+DATOS_NUMERICOS!Q77+DATOS_NUMERICOS!R77+DATOS_NUMERICOS!T77))</f>
        <v/>
      </c>
      <c r="J88" s="23" t="str">
        <f>IF($A88="","",(DATOS_NUMERICOS!U77+DATOS_NUMERICOS!V77+DATOS_NUMERICOS!W77+DATOS_NUMERICOS!X77+DATOS_NUMERICOS!Y77+DATOS_NUMERICOS!Z77+DATOS_NUMERICOS!AA77+DATOS_NUMERICOS!AB77))</f>
        <v/>
      </c>
      <c r="K88" s="23" t="str">
        <f>IF($A88="","",(DATOS_NUMERICOS!AC77+DATOS_NUMERICOS!AD77+DATOS_NUMERICOS!AE77+DATOS_NUMERICOS!AF77+DATOS_NUMERICOS!AG77+DATOS_NUMERICOS!AH77+DATOS_NUMERICOS!AI77+DATOS_NUMERICOS!AJ77+DATOS_NUMERICOS!AK77+DATOS_NUMERICOS!AL77))</f>
        <v/>
      </c>
      <c r="L88" s="23" t="str">
        <f>IF($A88="","",(DATOS_NUMERICOS!AM77+DATOS_NUMERICOS!AN77+DATOS_NUMERICOS!AO77+DATOS_NUMERICOS!AP77+DATOS_NUMERICOS!AQ77+DATOS_NUMERICOS!AR77+DATOS_NUMERICOS!AS77+DATOS_NUMERICOS!AT77+DATOS_NUMERICOS!AU77))</f>
        <v/>
      </c>
      <c r="M88" s="23" t="str">
        <f>IF($A88="","",(DATOS_NUMERICOS!AV77+DATOS_NUMERICOS!AW77+DATOS_NUMERICOS!AX77+(5-DATOS_NUMERICOS!AY77)+DATOS_NUMERICOS!AZ77+DATOS_NUMERICOS!BA77+DATOS_NUMERICOS!BB77+(5-DATOS_NUMERICOS!BC77)+DATOS_NUMERICOS!BD77+(5-DATOS_NUMERICOS!BE77)+DATOS_NUMERICOS!BF77+DATOS_NUMERICOS!BG77+(5-DATOS_NUMERICOS!BH77)+(5-DATOS_NUMERICOS!BI77)+DATOS_NUMERICOS!BJ77))</f>
        <v/>
      </c>
      <c r="N88" s="28" t="str">
        <f t="shared" si="8"/>
        <v/>
      </c>
      <c r="O88" s="28" t="str">
        <f t="shared" si="9"/>
        <v/>
      </c>
      <c r="P88" s="28" t="str">
        <f t="shared" si="10"/>
        <v/>
      </c>
      <c r="Q88" s="28" t="str">
        <f t="shared" si="11"/>
        <v/>
      </c>
      <c r="R88" s="28" t="str">
        <f t="shared" si="12"/>
        <v/>
      </c>
      <c r="S88" s="28" t="str">
        <f t="shared" si="13"/>
        <v/>
      </c>
      <c r="T88" s="23" t="str">
        <f t="shared" si="14"/>
        <v/>
      </c>
      <c r="U88" s="23" t="str">
        <f t="shared" si="15"/>
        <v/>
      </c>
    </row>
    <row r="89" spans="1:21" x14ac:dyDescent="0.25">
      <c r="A89" s="23" t="str">
        <f>IF(DATOS_NUMERICOS!A78="","",DATOS_NUMERICOS!A78)</f>
        <v/>
      </c>
      <c r="B89" s="23" t="str">
        <f>IF($A89="","",DATOS_NUMERICOS!B78)</f>
        <v/>
      </c>
      <c r="C89" s="23" t="str">
        <f>IF($A89="","",DATOS_NUMERICOS!C78)</f>
        <v/>
      </c>
      <c r="D89" s="23" t="str">
        <f>IF($A89="","",DATOS_NUMERICOS!D78)</f>
        <v/>
      </c>
      <c r="E89" s="23" t="str">
        <f>IF($A89="","",DATOS_NUMERICOS!G78)</f>
        <v/>
      </c>
      <c r="F89" s="23" t="str">
        <f>IF($A89="","",DATOS_NUMERICOS!I78)</f>
        <v/>
      </c>
      <c r="G89" s="23" t="str">
        <f>IF($A89="","",DATOS_NUMERICOS!J78)</f>
        <v/>
      </c>
      <c r="H89" s="23" t="str">
        <f>IF($A89="","",(DATOS_NUMERICOS!K78+DATOS_NUMERICOS!N78+DATOS_NUMERICOS!O78+DATOS_NUMERICOS!P78+(8-DATOS_NUMERICOS!S78)))</f>
        <v/>
      </c>
      <c r="I89" s="23" t="str">
        <f>IF($A89="","",(DATOS_NUMERICOS!L78+DATOS_NUMERICOS!M78+DATOS_NUMERICOS!Q78+DATOS_NUMERICOS!R78+DATOS_NUMERICOS!T78))</f>
        <v/>
      </c>
      <c r="J89" s="23" t="str">
        <f>IF($A89="","",(DATOS_NUMERICOS!U78+DATOS_NUMERICOS!V78+DATOS_NUMERICOS!W78+DATOS_NUMERICOS!X78+DATOS_NUMERICOS!Y78+DATOS_NUMERICOS!Z78+DATOS_NUMERICOS!AA78+DATOS_NUMERICOS!AB78))</f>
        <v/>
      </c>
      <c r="K89" s="23" t="str">
        <f>IF($A89="","",(DATOS_NUMERICOS!AC78+DATOS_NUMERICOS!AD78+DATOS_NUMERICOS!AE78+DATOS_NUMERICOS!AF78+DATOS_NUMERICOS!AG78+DATOS_NUMERICOS!AH78+DATOS_NUMERICOS!AI78+DATOS_NUMERICOS!AJ78+DATOS_NUMERICOS!AK78+DATOS_NUMERICOS!AL78))</f>
        <v/>
      </c>
      <c r="L89" s="23" t="str">
        <f>IF($A89="","",(DATOS_NUMERICOS!AM78+DATOS_NUMERICOS!AN78+DATOS_NUMERICOS!AO78+DATOS_NUMERICOS!AP78+DATOS_NUMERICOS!AQ78+DATOS_NUMERICOS!AR78+DATOS_NUMERICOS!AS78+DATOS_NUMERICOS!AT78+DATOS_NUMERICOS!AU78))</f>
        <v/>
      </c>
      <c r="M89" s="23" t="str">
        <f>IF($A89="","",(DATOS_NUMERICOS!AV78+DATOS_NUMERICOS!AW78+DATOS_NUMERICOS!AX78+(5-DATOS_NUMERICOS!AY78)+DATOS_NUMERICOS!AZ78+DATOS_NUMERICOS!BA78+DATOS_NUMERICOS!BB78+(5-DATOS_NUMERICOS!BC78)+DATOS_NUMERICOS!BD78+(5-DATOS_NUMERICOS!BE78)+DATOS_NUMERICOS!BF78+DATOS_NUMERICOS!BG78+(5-DATOS_NUMERICOS!BH78)+(5-DATOS_NUMERICOS!BI78)+DATOS_NUMERICOS!BJ78))</f>
        <v/>
      </c>
      <c r="N89" s="28" t="str">
        <f t="shared" si="8"/>
        <v/>
      </c>
      <c r="O89" s="28" t="str">
        <f t="shared" si="9"/>
        <v/>
      </c>
      <c r="P89" s="28" t="str">
        <f t="shared" si="10"/>
        <v/>
      </c>
      <c r="Q89" s="28" t="str">
        <f t="shared" si="11"/>
        <v/>
      </c>
      <c r="R89" s="28" t="str">
        <f t="shared" si="12"/>
        <v/>
      </c>
      <c r="S89" s="28" t="str">
        <f t="shared" si="13"/>
        <v/>
      </c>
      <c r="T89" s="23" t="str">
        <f t="shared" si="14"/>
        <v/>
      </c>
      <c r="U89" s="23" t="str">
        <f t="shared" si="15"/>
        <v/>
      </c>
    </row>
    <row r="90" spans="1:21" x14ac:dyDescent="0.25">
      <c r="A90" s="23" t="str">
        <f>IF(DATOS_NUMERICOS!A79="","",DATOS_NUMERICOS!A79)</f>
        <v/>
      </c>
      <c r="B90" s="23" t="str">
        <f>IF($A90="","",DATOS_NUMERICOS!B79)</f>
        <v/>
      </c>
      <c r="C90" s="23" t="str">
        <f>IF($A90="","",DATOS_NUMERICOS!C79)</f>
        <v/>
      </c>
      <c r="D90" s="23" t="str">
        <f>IF($A90="","",DATOS_NUMERICOS!D79)</f>
        <v/>
      </c>
      <c r="E90" s="23" t="str">
        <f>IF($A90="","",DATOS_NUMERICOS!G79)</f>
        <v/>
      </c>
      <c r="F90" s="23" t="str">
        <f>IF($A90="","",DATOS_NUMERICOS!I79)</f>
        <v/>
      </c>
      <c r="G90" s="23" t="str">
        <f>IF($A90="","",DATOS_NUMERICOS!J79)</f>
        <v/>
      </c>
      <c r="H90" s="23" t="str">
        <f>IF($A90="","",(DATOS_NUMERICOS!K79+DATOS_NUMERICOS!N79+DATOS_NUMERICOS!O79+DATOS_NUMERICOS!P79+(8-DATOS_NUMERICOS!S79)))</f>
        <v/>
      </c>
      <c r="I90" s="23" t="str">
        <f>IF($A90="","",(DATOS_NUMERICOS!L79+DATOS_NUMERICOS!M79+DATOS_NUMERICOS!Q79+DATOS_NUMERICOS!R79+DATOS_NUMERICOS!T79))</f>
        <v/>
      </c>
      <c r="J90" s="23" t="str">
        <f>IF($A90="","",(DATOS_NUMERICOS!U79+DATOS_NUMERICOS!V79+DATOS_NUMERICOS!W79+DATOS_NUMERICOS!X79+DATOS_NUMERICOS!Y79+DATOS_NUMERICOS!Z79+DATOS_NUMERICOS!AA79+DATOS_NUMERICOS!AB79))</f>
        <v/>
      </c>
      <c r="K90" s="23" t="str">
        <f>IF($A90="","",(DATOS_NUMERICOS!AC79+DATOS_NUMERICOS!AD79+DATOS_NUMERICOS!AE79+DATOS_NUMERICOS!AF79+DATOS_NUMERICOS!AG79+DATOS_NUMERICOS!AH79+DATOS_NUMERICOS!AI79+DATOS_NUMERICOS!AJ79+DATOS_NUMERICOS!AK79+DATOS_NUMERICOS!AL79))</f>
        <v/>
      </c>
      <c r="L90" s="23" t="str">
        <f>IF($A90="","",(DATOS_NUMERICOS!AM79+DATOS_NUMERICOS!AN79+DATOS_NUMERICOS!AO79+DATOS_NUMERICOS!AP79+DATOS_NUMERICOS!AQ79+DATOS_NUMERICOS!AR79+DATOS_NUMERICOS!AS79+DATOS_NUMERICOS!AT79+DATOS_NUMERICOS!AU79))</f>
        <v/>
      </c>
      <c r="M90" s="23" t="str">
        <f>IF($A90="","",(DATOS_NUMERICOS!AV79+DATOS_NUMERICOS!AW79+DATOS_NUMERICOS!AX79+(5-DATOS_NUMERICOS!AY79)+DATOS_NUMERICOS!AZ79+DATOS_NUMERICOS!BA79+DATOS_NUMERICOS!BB79+(5-DATOS_NUMERICOS!BC79)+DATOS_NUMERICOS!BD79+(5-DATOS_NUMERICOS!BE79)+DATOS_NUMERICOS!BF79+DATOS_NUMERICOS!BG79+(5-DATOS_NUMERICOS!BH79)+(5-DATOS_NUMERICOS!BI79)+DATOS_NUMERICOS!BJ79))</f>
        <v/>
      </c>
      <c r="N90" s="28" t="str">
        <f t="shared" si="8"/>
        <v/>
      </c>
      <c r="O90" s="28" t="str">
        <f t="shared" si="9"/>
        <v/>
      </c>
      <c r="P90" s="28" t="str">
        <f t="shared" si="10"/>
        <v/>
      </c>
      <c r="Q90" s="28" t="str">
        <f t="shared" si="11"/>
        <v/>
      </c>
      <c r="R90" s="28" t="str">
        <f t="shared" si="12"/>
        <v/>
      </c>
      <c r="S90" s="28" t="str">
        <f t="shared" si="13"/>
        <v/>
      </c>
      <c r="T90" s="23" t="str">
        <f t="shared" si="14"/>
        <v/>
      </c>
      <c r="U90" s="23" t="str">
        <f t="shared" si="15"/>
        <v/>
      </c>
    </row>
    <row r="91" spans="1:21" x14ac:dyDescent="0.25">
      <c r="A91" s="23" t="str">
        <f>IF(DATOS_NUMERICOS!A80="","",DATOS_NUMERICOS!A80)</f>
        <v/>
      </c>
      <c r="B91" s="23" t="str">
        <f>IF($A91="","",DATOS_NUMERICOS!B80)</f>
        <v/>
      </c>
      <c r="C91" s="23" t="str">
        <f>IF($A91="","",DATOS_NUMERICOS!C80)</f>
        <v/>
      </c>
      <c r="D91" s="23" t="str">
        <f>IF($A91="","",DATOS_NUMERICOS!D80)</f>
        <v/>
      </c>
      <c r="E91" s="23" t="str">
        <f>IF($A91="","",DATOS_NUMERICOS!G80)</f>
        <v/>
      </c>
      <c r="F91" s="23" t="str">
        <f>IF($A91="","",DATOS_NUMERICOS!I80)</f>
        <v/>
      </c>
      <c r="G91" s="23" t="str">
        <f>IF($A91="","",DATOS_NUMERICOS!J80)</f>
        <v/>
      </c>
      <c r="H91" s="23" t="str">
        <f>IF($A91="","",(DATOS_NUMERICOS!K80+DATOS_NUMERICOS!N80+DATOS_NUMERICOS!O80+DATOS_NUMERICOS!P80+(8-DATOS_NUMERICOS!S80)))</f>
        <v/>
      </c>
      <c r="I91" s="23" t="str">
        <f>IF($A91="","",(DATOS_NUMERICOS!L80+DATOS_NUMERICOS!M80+DATOS_NUMERICOS!Q80+DATOS_NUMERICOS!R80+DATOS_NUMERICOS!T80))</f>
        <v/>
      </c>
      <c r="J91" s="23" t="str">
        <f>IF($A91="","",(DATOS_NUMERICOS!U80+DATOS_NUMERICOS!V80+DATOS_NUMERICOS!W80+DATOS_NUMERICOS!X80+DATOS_NUMERICOS!Y80+DATOS_NUMERICOS!Z80+DATOS_NUMERICOS!AA80+DATOS_NUMERICOS!AB80))</f>
        <v/>
      </c>
      <c r="K91" s="23" t="str">
        <f>IF($A91="","",(DATOS_NUMERICOS!AC80+DATOS_NUMERICOS!AD80+DATOS_NUMERICOS!AE80+DATOS_NUMERICOS!AF80+DATOS_NUMERICOS!AG80+DATOS_NUMERICOS!AH80+DATOS_NUMERICOS!AI80+DATOS_NUMERICOS!AJ80+DATOS_NUMERICOS!AK80+DATOS_NUMERICOS!AL80))</f>
        <v/>
      </c>
      <c r="L91" s="23" t="str">
        <f>IF($A91="","",(DATOS_NUMERICOS!AM80+DATOS_NUMERICOS!AN80+DATOS_NUMERICOS!AO80+DATOS_NUMERICOS!AP80+DATOS_NUMERICOS!AQ80+DATOS_NUMERICOS!AR80+DATOS_NUMERICOS!AS80+DATOS_NUMERICOS!AT80+DATOS_NUMERICOS!AU80))</f>
        <v/>
      </c>
      <c r="M91" s="23" t="str">
        <f>IF($A91="","",(DATOS_NUMERICOS!AV80+DATOS_NUMERICOS!AW80+DATOS_NUMERICOS!AX80+(5-DATOS_NUMERICOS!AY80)+DATOS_NUMERICOS!AZ80+DATOS_NUMERICOS!BA80+DATOS_NUMERICOS!BB80+(5-DATOS_NUMERICOS!BC80)+DATOS_NUMERICOS!BD80+(5-DATOS_NUMERICOS!BE80)+DATOS_NUMERICOS!BF80+DATOS_NUMERICOS!BG80+(5-DATOS_NUMERICOS!BH80)+(5-DATOS_NUMERICOS!BI80)+DATOS_NUMERICOS!BJ80))</f>
        <v/>
      </c>
      <c r="N91" s="28" t="str">
        <f t="shared" si="8"/>
        <v/>
      </c>
      <c r="O91" s="28" t="str">
        <f t="shared" si="9"/>
        <v/>
      </c>
      <c r="P91" s="28" t="str">
        <f t="shared" si="10"/>
        <v/>
      </c>
      <c r="Q91" s="28" t="str">
        <f t="shared" si="11"/>
        <v/>
      </c>
      <c r="R91" s="28" t="str">
        <f t="shared" si="12"/>
        <v/>
      </c>
      <c r="S91" s="28" t="str">
        <f t="shared" si="13"/>
        <v/>
      </c>
      <c r="T91" s="23" t="str">
        <f t="shared" si="14"/>
        <v/>
      </c>
      <c r="U91" s="23" t="str">
        <f t="shared" si="15"/>
        <v/>
      </c>
    </row>
    <row r="92" spans="1:21" x14ac:dyDescent="0.25">
      <c r="A92" s="23" t="str">
        <f>IF(DATOS_NUMERICOS!A81="","",DATOS_NUMERICOS!A81)</f>
        <v/>
      </c>
      <c r="B92" s="23" t="str">
        <f>IF($A92="","",DATOS_NUMERICOS!B81)</f>
        <v/>
      </c>
      <c r="C92" s="23" t="str">
        <f>IF($A92="","",DATOS_NUMERICOS!C81)</f>
        <v/>
      </c>
      <c r="D92" s="23" t="str">
        <f>IF($A92="","",DATOS_NUMERICOS!D81)</f>
        <v/>
      </c>
      <c r="E92" s="23" t="str">
        <f>IF($A92="","",DATOS_NUMERICOS!G81)</f>
        <v/>
      </c>
      <c r="F92" s="23" t="str">
        <f>IF($A92="","",DATOS_NUMERICOS!I81)</f>
        <v/>
      </c>
      <c r="G92" s="23" t="str">
        <f>IF($A92="","",DATOS_NUMERICOS!J81)</f>
        <v/>
      </c>
      <c r="H92" s="23" t="str">
        <f>IF($A92="","",(DATOS_NUMERICOS!K81+DATOS_NUMERICOS!N81+DATOS_NUMERICOS!O81+DATOS_NUMERICOS!P81+(8-DATOS_NUMERICOS!S81)))</f>
        <v/>
      </c>
      <c r="I92" s="23" t="str">
        <f>IF($A92="","",(DATOS_NUMERICOS!L81+DATOS_NUMERICOS!M81+DATOS_NUMERICOS!Q81+DATOS_NUMERICOS!R81+DATOS_NUMERICOS!T81))</f>
        <v/>
      </c>
      <c r="J92" s="23" t="str">
        <f>IF($A92="","",(DATOS_NUMERICOS!U81+DATOS_NUMERICOS!V81+DATOS_NUMERICOS!W81+DATOS_NUMERICOS!X81+DATOS_NUMERICOS!Y81+DATOS_NUMERICOS!Z81+DATOS_NUMERICOS!AA81+DATOS_NUMERICOS!AB81))</f>
        <v/>
      </c>
      <c r="K92" s="23" t="str">
        <f>IF($A92="","",(DATOS_NUMERICOS!AC81+DATOS_NUMERICOS!AD81+DATOS_NUMERICOS!AE81+DATOS_NUMERICOS!AF81+DATOS_NUMERICOS!AG81+DATOS_NUMERICOS!AH81+DATOS_NUMERICOS!AI81+DATOS_NUMERICOS!AJ81+DATOS_NUMERICOS!AK81+DATOS_NUMERICOS!AL81))</f>
        <v/>
      </c>
      <c r="L92" s="23" t="str">
        <f>IF($A92="","",(DATOS_NUMERICOS!AM81+DATOS_NUMERICOS!AN81+DATOS_NUMERICOS!AO81+DATOS_NUMERICOS!AP81+DATOS_NUMERICOS!AQ81+DATOS_NUMERICOS!AR81+DATOS_NUMERICOS!AS81+DATOS_NUMERICOS!AT81+DATOS_NUMERICOS!AU81))</f>
        <v/>
      </c>
      <c r="M92" s="23" t="str">
        <f>IF($A92="","",(DATOS_NUMERICOS!AV81+DATOS_NUMERICOS!AW81+DATOS_NUMERICOS!AX81+(5-DATOS_NUMERICOS!AY81)+DATOS_NUMERICOS!AZ81+DATOS_NUMERICOS!BA81+DATOS_NUMERICOS!BB81+(5-DATOS_NUMERICOS!BC81)+DATOS_NUMERICOS!BD81+(5-DATOS_NUMERICOS!BE81)+DATOS_NUMERICOS!BF81+DATOS_NUMERICOS!BG81+(5-DATOS_NUMERICOS!BH81)+(5-DATOS_NUMERICOS!BI81)+DATOS_NUMERICOS!BJ81))</f>
        <v/>
      </c>
      <c r="N92" s="28" t="str">
        <f t="shared" si="8"/>
        <v/>
      </c>
      <c r="O92" s="28" t="str">
        <f t="shared" si="9"/>
        <v/>
      </c>
      <c r="P92" s="28" t="str">
        <f t="shared" si="10"/>
        <v/>
      </c>
      <c r="Q92" s="28" t="str">
        <f t="shared" si="11"/>
        <v/>
      </c>
      <c r="R92" s="28" t="str">
        <f t="shared" si="12"/>
        <v/>
      </c>
      <c r="S92" s="28" t="str">
        <f t="shared" si="13"/>
        <v/>
      </c>
      <c r="T92" s="23" t="str">
        <f t="shared" si="14"/>
        <v/>
      </c>
      <c r="U92" s="23" t="str">
        <f t="shared" si="15"/>
        <v/>
      </c>
    </row>
    <row r="93" spans="1:21" x14ac:dyDescent="0.25">
      <c r="A93" s="23" t="str">
        <f>IF(DATOS_NUMERICOS!A82="","",DATOS_NUMERICOS!A82)</f>
        <v/>
      </c>
      <c r="B93" s="23" t="str">
        <f>IF($A93="","",DATOS_NUMERICOS!B82)</f>
        <v/>
      </c>
      <c r="C93" s="23" t="str">
        <f>IF($A93="","",DATOS_NUMERICOS!C82)</f>
        <v/>
      </c>
      <c r="D93" s="23" t="str">
        <f>IF($A93="","",DATOS_NUMERICOS!D82)</f>
        <v/>
      </c>
      <c r="E93" s="23" t="str">
        <f>IF($A93="","",DATOS_NUMERICOS!G82)</f>
        <v/>
      </c>
      <c r="F93" s="23" t="str">
        <f>IF($A93="","",DATOS_NUMERICOS!I82)</f>
        <v/>
      </c>
      <c r="G93" s="23" t="str">
        <f>IF($A93="","",DATOS_NUMERICOS!J82)</f>
        <v/>
      </c>
      <c r="H93" s="23" t="str">
        <f>IF($A93="","",(DATOS_NUMERICOS!K82+DATOS_NUMERICOS!N82+DATOS_NUMERICOS!O82+DATOS_NUMERICOS!P82+(8-DATOS_NUMERICOS!S82)))</f>
        <v/>
      </c>
      <c r="I93" s="23" t="str">
        <f>IF($A93="","",(DATOS_NUMERICOS!L82+DATOS_NUMERICOS!M82+DATOS_NUMERICOS!Q82+DATOS_NUMERICOS!R82+DATOS_NUMERICOS!T82))</f>
        <v/>
      </c>
      <c r="J93" s="23" t="str">
        <f>IF($A93="","",(DATOS_NUMERICOS!U82+DATOS_NUMERICOS!V82+DATOS_NUMERICOS!W82+DATOS_NUMERICOS!X82+DATOS_NUMERICOS!Y82+DATOS_NUMERICOS!Z82+DATOS_NUMERICOS!AA82+DATOS_NUMERICOS!AB82))</f>
        <v/>
      </c>
      <c r="K93" s="23" t="str">
        <f>IF($A93="","",(DATOS_NUMERICOS!AC82+DATOS_NUMERICOS!AD82+DATOS_NUMERICOS!AE82+DATOS_NUMERICOS!AF82+DATOS_NUMERICOS!AG82+DATOS_NUMERICOS!AH82+DATOS_NUMERICOS!AI82+DATOS_NUMERICOS!AJ82+DATOS_NUMERICOS!AK82+DATOS_NUMERICOS!AL82))</f>
        <v/>
      </c>
      <c r="L93" s="23" t="str">
        <f>IF($A93="","",(DATOS_NUMERICOS!AM82+DATOS_NUMERICOS!AN82+DATOS_NUMERICOS!AO82+DATOS_NUMERICOS!AP82+DATOS_NUMERICOS!AQ82+DATOS_NUMERICOS!AR82+DATOS_NUMERICOS!AS82+DATOS_NUMERICOS!AT82+DATOS_NUMERICOS!AU82))</f>
        <v/>
      </c>
      <c r="M93" s="23" t="str">
        <f>IF($A93="","",(DATOS_NUMERICOS!AV82+DATOS_NUMERICOS!AW82+DATOS_NUMERICOS!AX82+(5-DATOS_NUMERICOS!AY82)+DATOS_NUMERICOS!AZ82+DATOS_NUMERICOS!BA82+DATOS_NUMERICOS!BB82+(5-DATOS_NUMERICOS!BC82)+DATOS_NUMERICOS!BD82+(5-DATOS_NUMERICOS!BE82)+DATOS_NUMERICOS!BF82+DATOS_NUMERICOS!BG82+(5-DATOS_NUMERICOS!BH82)+(5-DATOS_NUMERICOS!BI82)+DATOS_NUMERICOS!BJ82))</f>
        <v/>
      </c>
      <c r="N93" s="28" t="str">
        <f t="shared" si="8"/>
        <v/>
      </c>
      <c r="O93" s="28" t="str">
        <f t="shared" si="9"/>
        <v/>
      </c>
      <c r="P93" s="28" t="str">
        <f t="shared" si="10"/>
        <v/>
      </c>
      <c r="Q93" s="28" t="str">
        <f t="shared" si="11"/>
        <v/>
      </c>
      <c r="R93" s="28" t="str">
        <f t="shared" si="12"/>
        <v/>
      </c>
      <c r="S93" s="28" t="str">
        <f t="shared" si="13"/>
        <v/>
      </c>
      <c r="T93" s="23" t="str">
        <f t="shared" si="14"/>
        <v/>
      </c>
      <c r="U93" s="23" t="str">
        <f t="shared" si="15"/>
        <v/>
      </c>
    </row>
    <row r="94" spans="1:21" x14ac:dyDescent="0.25">
      <c r="A94" s="23" t="str">
        <f>IF(DATOS_NUMERICOS!A83="","",DATOS_NUMERICOS!A83)</f>
        <v/>
      </c>
      <c r="B94" s="23" t="str">
        <f>IF($A94="","",DATOS_NUMERICOS!B83)</f>
        <v/>
      </c>
      <c r="C94" s="23" t="str">
        <f>IF($A94="","",DATOS_NUMERICOS!C83)</f>
        <v/>
      </c>
      <c r="D94" s="23" t="str">
        <f>IF($A94="","",DATOS_NUMERICOS!D83)</f>
        <v/>
      </c>
      <c r="E94" s="23" t="str">
        <f>IF($A94="","",DATOS_NUMERICOS!G83)</f>
        <v/>
      </c>
      <c r="F94" s="23" t="str">
        <f>IF($A94="","",DATOS_NUMERICOS!I83)</f>
        <v/>
      </c>
      <c r="G94" s="23" t="str">
        <f>IF($A94="","",DATOS_NUMERICOS!J83)</f>
        <v/>
      </c>
      <c r="H94" s="23" t="str">
        <f>IF($A94="","",(DATOS_NUMERICOS!K83+DATOS_NUMERICOS!N83+DATOS_NUMERICOS!O83+DATOS_NUMERICOS!P83+(8-DATOS_NUMERICOS!S83)))</f>
        <v/>
      </c>
      <c r="I94" s="23" t="str">
        <f>IF($A94="","",(DATOS_NUMERICOS!L83+DATOS_NUMERICOS!M83+DATOS_NUMERICOS!Q83+DATOS_NUMERICOS!R83+DATOS_NUMERICOS!T83))</f>
        <v/>
      </c>
      <c r="J94" s="23" t="str">
        <f>IF($A94="","",(DATOS_NUMERICOS!U83+DATOS_NUMERICOS!V83+DATOS_NUMERICOS!W83+DATOS_NUMERICOS!X83+DATOS_NUMERICOS!Y83+DATOS_NUMERICOS!Z83+DATOS_NUMERICOS!AA83+DATOS_NUMERICOS!AB83))</f>
        <v/>
      </c>
      <c r="K94" s="23" t="str">
        <f>IF($A94="","",(DATOS_NUMERICOS!AC83+DATOS_NUMERICOS!AD83+DATOS_NUMERICOS!AE83+DATOS_NUMERICOS!AF83+DATOS_NUMERICOS!AG83+DATOS_NUMERICOS!AH83+DATOS_NUMERICOS!AI83+DATOS_NUMERICOS!AJ83+DATOS_NUMERICOS!AK83+DATOS_NUMERICOS!AL83))</f>
        <v/>
      </c>
      <c r="L94" s="23" t="str">
        <f>IF($A94="","",(DATOS_NUMERICOS!AM83+DATOS_NUMERICOS!AN83+DATOS_NUMERICOS!AO83+DATOS_NUMERICOS!AP83+DATOS_NUMERICOS!AQ83+DATOS_NUMERICOS!AR83+DATOS_NUMERICOS!AS83+DATOS_NUMERICOS!AT83+DATOS_NUMERICOS!AU83))</f>
        <v/>
      </c>
      <c r="M94" s="23" t="str">
        <f>IF($A94="","",(DATOS_NUMERICOS!AV83+DATOS_NUMERICOS!AW83+DATOS_NUMERICOS!AX83+(5-DATOS_NUMERICOS!AY83)+DATOS_NUMERICOS!AZ83+DATOS_NUMERICOS!BA83+DATOS_NUMERICOS!BB83+(5-DATOS_NUMERICOS!BC83)+DATOS_NUMERICOS!BD83+(5-DATOS_NUMERICOS!BE83)+DATOS_NUMERICOS!BF83+DATOS_NUMERICOS!BG83+(5-DATOS_NUMERICOS!BH83)+(5-DATOS_NUMERICOS!BI83)+DATOS_NUMERICOS!BJ83))</f>
        <v/>
      </c>
      <c r="N94" s="28" t="str">
        <f t="shared" si="8"/>
        <v/>
      </c>
      <c r="O94" s="28" t="str">
        <f t="shared" si="9"/>
        <v/>
      </c>
      <c r="P94" s="28" t="str">
        <f t="shared" si="10"/>
        <v/>
      </c>
      <c r="Q94" s="28" t="str">
        <f t="shared" si="11"/>
        <v/>
      </c>
      <c r="R94" s="28" t="str">
        <f t="shared" si="12"/>
        <v/>
      </c>
      <c r="S94" s="28" t="str">
        <f t="shared" si="13"/>
        <v/>
      </c>
      <c r="T94" s="23" t="str">
        <f t="shared" si="14"/>
        <v/>
      </c>
      <c r="U94" s="23" t="str">
        <f t="shared" si="15"/>
        <v/>
      </c>
    </row>
    <row r="95" spans="1:21" x14ac:dyDescent="0.25">
      <c r="A95" s="23" t="str">
        <f>IF(DATOS_NUMERICOS!A84="","",DATOS_NUMERICOS!A84)</f>
        <v/>
      </c>
      <c r="B95" s="23" t="str">
        <f>IF($A95="","",DATOS_NUMERICOS!B84)</f>
        <v/>
      </c>
      <c r="C95" s="23" t="str">
        <f>IF($A95="","",DATOS_NUMERICOS!C84)</f>
        <v/>
      </c>
      <c r="D95" s="23" t="str">
        <f>IF($A95="","",DATOS_NUMERICOS!D84)</f>
        <v/>
      </c>
      <c r="E95" s="23" t="str">
        <f>IF($A95="","",DATOS_NUMERICOS!G84)</f>
        <v/>
      </c>
      <c r="F95" s="23" t="str">
        <f>IF($A95="","",DATOS_NUMERICOS!I84)</f>
        <v/>
      </c>
      <c r="G95" s="23" t="str">
        <f>IF($A95="","",DATOS_NUMERICOS!J84)</f>
        <v/>
      </c>
      <c r="H95" s="23" t="str">
        <f>IF($A95="","",(DATOS_NUMERICOS!K84+DATOS_NUMERICOS!N84+DATOS_NUMERICOS!O84+DATOS_NUMERICOS!P84+(8-DATOS_NUMERICOS!S84)))</f>
        <v/>
      </c>
      <c r="I95" s="23" t="str">
        <f>IF($A95="","",(DATOS_NUMERICOS!L84+DATOS_NUMERICOS!M84+DATOS_NUMERICOS!Q84+DATOS_NUMERICOS!R84+DATOS_NUMERICOS!T84))</f>
        <v/>
      </c>
      <c r="J95" s="23" t="str">
        <f>IF($A95="","",(DATOS_NUMERICOS!U84+DATOS_NUMERICOS!V84+DATOS_NUMERICOS!W84+DATOS_NUMERICOS!X84+DATOS_NUMERICOS!Y84+DATOS_NUMERICOS!Z84+DATOS_NUMERICOS!AA84+DATOS_NUMERICOS!AB84))</f>
        <v/>
      </c>
      <c r="K95" s="23" t="str">
        <f>IF($A95="","",(DATOS_NUMERICOS!AC84+DATOS_NUMERICOS!AD84+DATOS_NUMERICOS!AE84+DATOS_NUMERICOS!AF84+DATOS_NUMERICOS!AG84+DATOS_NUMERICOS!AH84+DATOS_NUMERICOS!AI84+DATOS_NUMERICOS!AJ84+DATOS_NUMERICOS!AK84+DATOS_NUMERICOS!AL84))</f>
        <v/>
      </c>
      <c r="L95" s="23" t="str">
        <f>IF($A95="","",(DATOS_NUMERICOS!AM84+DATOS_NUMERICOS!AN84+DATOS_NUMERICOS!AO84+DATOS_NUMERICOS!AP84+DATOS_NUMERICOS!AQ84+DATOS_NUMERICOS!AR84+DATOS_NUMERICOS!AS84+DATOS_NUMERICOS!AT84+DATOS_NUMERICOS!AU84))</f>
        <v/>
      </c>
      <c r="M95" s="23" t="str">
        <f>IF($A95="","",(DATOS_NUMERICOS!AV84+DATOS_NUMERICOS!AW84+DATOS_NUMERICOS!AX84+(5-DATOS_NUMERICOS!AY84)+DATOS_NUMERICOS!AZ84+DATOS_NUMERICOS!BA84+DATOS_NUMERICOS!BB84+(5-DATOS_NUMERICOS!BC84)+DATOS_NUMERICOS!BD84+(5-DATOS_NUMERICOS!BE84)+DATOS_NUMERICOS!BF84+DATOS_NUMERICOS!BG84+(5-DATOS_NUMERICOS!BH84)+(5-DATOS_NUMERICOS!BI84)+DATOS_NUMERICOS!BJ84))</f>
        <v/>
      </c>
      <c r="N95" s="28" t="str">
        <f t="shared" si="8"/>
        <v/>
      </c>
      <c r="O95" s="28" t="str">
        <f t="shared" si="9"/>
        <v/>
      </c>
      <c r="P95" s="28" t="str">
        <f t="shared" si="10"/>
        <v/>
      </c>
      <c r="Q95" s="28" t="str">
        <f t="shared" si="11"/>
        <v/>
      </c>
      <c r="R95" s="28" t="str">
        <f t="shared" si="12"/>
        <v/>
      </c>
      <c r="S95" s="28" t="str">
        <f t="shared" si="13"/>
        <v/>
      </c>
      <c r="T95" s="23" t="str">
        <f t="shared" si="14"/>
        <v/>
      </c>
      <c r="U95" s="23" t="str">
        <f t="shared" si="15"/>
        <v/>
      </c>
    </row>
    <row r="96" spans="1:21" x14ac:dyDescent="0.25">
      <c r="A96" s="23" t="str">
        <f>IF(DATOS_NUMERICOS!A85="","",DATOS_NUMERICOS!A85)</f>
        <v/>
      </c>
      <c r="B96" s="23" t="str">
        <f>IF($A96="","",DATOS_NUMERICOS!B85)</f>
        <v/>
      </c>
      <c r="C96" s="23" t="str">
        <f>IF($A96="","",DATOS_NUMERICOS!C85)</f>
        <v/>
      </c>
      <c r="D96" s="23" t="str">
        <f>IF($A96="","",DATOS_NUMERICOS!D85)</f>
        <v/>
      </c>
      <c r="E96" s="23" t="str">
        <f>IF($A96="","",DATOS_NUMERICOS!G85)</f>
        <v/>
      </c>
      <c r="F96" s="23" t="str">
        <f>IF($A96="","",DATOS_NUMERICOS!I85)</f>
        <v/>
      </c>
      <c r="G96" s="23" t="str">
        <f>IF($A96="","",DATOS_NUMERICOS!J85)</f>
        <v/>
      </c>
      <c r="H96" s="23" t="str">
        <f>IF($A96="","",(DATOS_NUMERICOS!K85+DATOS_NUMERICOS!N85+DATOS_NUMERICOS!O85+DATOS_NUMERICOS!P85+(8-DATOS_NUMERICOS!S85)))</f>
        <v/>
      </c>
      <c r="I96" s="23" t="str">
        <f>IF($A96="","",(DATOS_NUMERICOS!L85+DATOS_NUMERICOS!M85+DATOS_NUMERICOS!Q85+DATOS_NUMERICOS!R85+DATOS_NUMERICOS!T85))</f>
        <v/>
      </c>
      <c r="J96" s="23" t="str">
        <f>IF($A96="","",(DATOS_NUMERICOS!U85+DATOS_NUMERICOS!V85+DATOS_NUMERICOS!W85+DATOS_NUMERICOS!X85+DATOS_NUMERICOS!Y85+DATOS_NUMERICOS!Z85+DATOS_NUMERICOS!AA85+DATOS_NUMERICOS!AB85))</f>
        <v/>
      </c>
      <c r="K96" s="23" t="str">
        <f>IF($A96="","",(DATOS_NUMERICOS!AC85+DATOS_NUMERICOS!AD85+DATOS_NUMERICOS!AE85+DATOS_NUMERICOS!AF85+DATOS_NUMERICOS!AG85+DATOS_NUMERICOS!AH85+DATOS_NUMERICOS!AI85+DATOS_NUMERICOS!AJ85+DATOS_NUMERICOS!AK85+DATOS_NUMERICOS!AL85))</f>
        <v/>
      </c>
      <c r="L96" s="23" t="str">
        <f>IF($A96="","",(DATOS_NUMERICOS!AM85+DATOS_NUMERICOS!AN85+DATOS_NUMERICOS!AO85+DATOS_NUMERICOS!AP85+DATOS_NUMERICOS!AQ85+DATOS_NUMERICOS!AR85+DATOS_NUMERICOS!AS85+DATOS_NUMERICOS!AT85+DATOS_NUMERICOS!AU85))</f>
        <v/>
      </c>
      <c r="M96" s="23" t="str">
        <f>IF($A96="","",(DATOS_NUMERICOS!AV85+DATOS_NUMERICOS!AW85+DATOS_NUMERICOS!AX85+(5-DATOS_NUMERICOS!AY85)+DATOS_NUMERICOS!AZ85+DATOS_NUMERICOS!BA85+DATOS_NUMERICOS!BB85+(5-DATOS_NUMERICOS!BC85)+DATOS_NUMERICOS!BD85+(5-DATOS_NUMERICOS!BE85)+DATOS_NUMERICOS!BF85+DATOS_NUMERICOS!BG85+(5-DATOS_NUMERICOS!BH85)+(5-DATOS_NUMERICOS!BI85)+DATOS_NUMERICOS!BJ85))</f>
        <v/>
      </c>
      <c r="N96" s="28" t="str">
        <f t="shared" si="8"/>
        <v/>
      </c>
      <c r="O96" s="28" t="str">
        <f t="shared" si="9"/>
        <v/>
      </c>
      <c r="P96" s="28" t="str">
        <f t="shared" si="10"/>
        <v/>
      </c>
      <c r="Q96" s="28" t="str">
        <f t="shared" si="11"/>
        <v/>
      </c>
      <c r="R96" s="28" t="str">
        <f t="shared" si="12"/>
        <v/>
      </c>
      <c r="S96" s="28" t="str">
        <f t="shared" si="13"/>
        <v/>
      </c>
      <c r="T96" s="23" t="str">
        <f t="shared" si="14"/>
        <v/>
      </c>
      <c r="U96" s="23" t="str">
        <f t="shared" si="15"/>
        <v/>
      </c>
    </row>
    <row r="97" spans="1:21" x14ac:dyDescent="0.25">
      <c r="A97" s="23" t="str">
        <f>IF(DATOS_NUMERICOS!A86="","",DATOS_NUMERICOS!A86)</f>
        <v/>
      </c>
      <c r="B97" s="23" t="str">
        <f>IF($A97="","",DATOS_NUMERICOS!B86)</f>
        <v/>
      </c>
      <c r="C97" s="23" t="str">
        <f>IF($A97="","",DATOS_NUMERICOS!C86)</f>
        <v/>
      </c>
      <c r="D97" s="23" t="str">
        <f>IF($A97="","",DATOS_NUMERICOS!D86)</f>
        <v/>
      </c>
      <c r="E97" s="23" t="str">
        <f>IF($A97="","",DATOS_NUMERICOS!G86)</f>
        <v/>
      </c>
      <c r="F97" s="23" t="str">
        <f>IF($A97="","",DATOS_NUMERICOS!I86)</f>
        <v/>
      </c>
      <c r="G97" s="23" t="str">
        <f>IF($A97="","",DATOS_NUMERICOS!J86)</f>
        <v/>
      </c>
      <c r="H97" s="23" t="str">
        <f>IF($A97="","",(DATOS_NUMERICOS!K86+DATOS_NUMERICOS!N86+DATOS_NUMERICOS!O86+DATOS_NUMERICOS!P86+(8-DATOS_NUMERICOS!S86)))</f>
        <v/>
      </c>
      <c r="I97" s="23" t="str">
        <f>IF($A97="","",(DATOS_NUMERICOS!L86+DATOS_NUMERICOS!M86+DATOS_NUMERICOS!Q86+DATOS_NUMERICOS!R86+DATOS_NUMERICOS!T86))</f>
        <v/>
      </c>
      <c r="J97" s="23" t="str">
        <f>IF($A97="","",(DATOS_NUMERICOS!U86+DATOS_NUMERICOS!V86+DATOS_NUMERICOS!W86+DATOS_NUMERICOS!X86+DATOS_NUMERICOS!Y86+DATOS_NUMERICOS!Z86+DATOS_NUMERICOS!AA86+DATOS_NUMERICOS!AB86))</f>
        <v/>
      </c>
      <c r="K97" s="23" t="str">
        <f>IF($A97="","",(DATOS_NUMERICOS!AC86+DATOS_NUMERICOS!AD86+DATOS_NUMERICOS!AE86+DATOS_NUMERICOS!AF86+DATOS_NUMERICOS!AG86+DATOS_NUMERICOS!AH86+DATOS_NUMERICOS!AI86+DATOS_NUMERICOS!AJ86+DATOS_NUMERICOS!AK86+DATOS_NUMERICOS!AL86))</f>
        <v/>
      </c>
      <c r="L97" s="23" t="str">
        <f>IF($A97="","",(DATOS_NUMERICOS!AM86+DATOS_NUMERICOS!AN86+DATOS_NUMERICOS!AO86+DATOS_NUMERICOS!AP86+DATOS_NUMERICOS!AQ86+DATOS_NUMERICOS!AR86+DATOS_NUMERICOS!AS86+DATOS_NUMERICOS!AT86+DATOS_NUMERICOS!AU86))</f>
        <v/>
      </c>
      <c r="M97" s="23" t="str">
        <f>IF($A97="","",(DATOS_NUMERICOS!AV86+DATOS_NUMERICOS!AW86+DATOS_NUMERICOS!AX86+(5-DATOS_NUMERICOS!AY86)+DATOS_NUMERICOS!AZ86+DATOS_NUMERICOS!BA86+DATOS_NUMERICOS!BB86+(5-DATOS_NUMERICOS!BC86)+DATOS_NUMERICOS!BD86+(5-DATOS_NUMERICOS!BE86)+DATOS_NUMERICOS!BF86+DATOS_NUMERICOS!BG86+(5-DATOS_NUMERICOS!BH86)+(5-DATOS_NUMERICOS!BI86)+DATOS_NUMERICOS!BJ86))</f>
        <v/>
      </c>
      <c r="N97" s="28" t="str">
        <f t="shared" si="8"/>
        <v/>
      </c>
      <c r="O97" s="28" t="str">
        <f t="shared" si="9"/>
        <v/>
      </c>
      <c r="P97" s="28" t="str">
        <f t="shared" si="10"/>
        <v/>
      </c>
      <c r="Q97" s="28" t="str">
        <f t="shared" si="11"/>
        <v/>
      </c>
      <c r="R97" s="28" t="str">
        <f t="shared" si="12"/>
        <v/>
      </c>
      <c r="S97" s="28" t="str">
        <f t="shared" si="13"/>
        <v/>
      </c>
      <c r="T97" s="23" t="str">
        <f t="shared" si="14"/>
        <v/>
      </c>
      <c r="U97" s="23" t="str">
        <f t="shared" si="15"/>
        <v/>
      </c>
    </row>
    <row r="98" spans="1:21" x14ac:dyDescent="0.25">
      <c r="A98" s="23" t="str">
        <f>IF(DATOS_NUMERICOS!A87="","",DATOS_NUMERICOS!A87)</f>
        <v/>
      </c>
      <c r="B98" s="23" t="str">
        <f>IF($A98="","",DATOS_NUMERICOS!B87)</f>
        <v/>
      </c>
      <c r="C98" s="23" t="str">
        <f>IF($A98="","",DATOS_NUMERICOS!C87)</f>
        <v/>
      </c>
      <c r="D98" s="23" t="str">
        <f>IF($A98="","",DATOS_NUMERICOS!D87)</f>
        <v/>
      </c>
      <c r="E98" s="23" t="str">
        <f>IF($A98="","",DATOS_NUMERICOS!G87)</f>
        <v/>
      </c>
      <c r="F98" s="23" t="str">
        <f>IF($A98="","",DATOS_NUMERICOS!I87)</f>
        <v/>
      </c>
      <c r="G98" s="23" t="str">
        <f>IF($A98="","",DATOS_NUMERICOS!J87)</f>
        <v/>
      </c>
      <c r="H98" s="23" t="str">
        <f>IF($A98="","",(DATOS_NUMERICOS!K87+DATOS_NUMERICOS!N87+DATOS_NUMERICOS!O87+DATOS_NUMERICOS!P87+(8-DATOS_NUMERICOS!S87)))</f>
        <v/>
      </c>
      <c r="I98" s="23" t="str">
        <f>IF($A98="","",(DATOS_NUMERICOS!L87+DATOS_NUMERICOS!M87+DATOS_NUMERICOS!Q87+DATOS_NUMERICOS!R87+DATOS_NUMERICOS!T87))</f>
        <v/>
      </c>
      <c r="J98" s="23" t="str">
        <f>IF($A98="","",(DATOS_NUMERICOS!U87+DATOS_NUMERICOS!V87+DATOS_NUMERICOS!W87+DATOS_NUMERICOS!X87+DATOS_NUMERICOS!Y87+DATOS_NUMERICOS!Z87+DATOS_NUMERICOS!AA87+DATOS_NUMERICOS!AB87))</f>
        <v/>
      </c>
      <c r="K98" s="23" t="str">
        <f>IF($A98="","",(DATOS_NUMERICOS!AC87+DATOS_NUMERICOS!AD87+DATOS_NUMERICOS!AE87+DATOS_NUMERICOS!AF87+DATOS_NUMERICOS!AG87+DATOS_NUMERICOS!AH87+DATOS_NUMERICOS!AI87+DATOS_NUMERICOS!AJ87+DATOS_NUMERICOS!AK87+DATOS_NUMERICOS!AL87))</f>
        <v/>
      </c>
      <c r="L98" s="23" t="str">
        <f>IF($A98="","",(DATOS_NUMERICOS!AM87+DATOS_NUMERICOS!AN87+DATOS_NUMERICOS!AO87+DATOS_NUMERICOS!AP87+DATOS_NUMERICOS!AQ87+DATOS_NUMERICOS!AR87+DATOS_NUMERICOS!AS87+DATOS_NUMERICOS!AT87+DATOS_NUMERICOS!AU87))</f>
        <v/>
      </c>
      <c r="M98" s="23" t="str">
        <f>IF($A98="","",(DATOS_NUMERICOS!AV87+DATOS_NUMERICOS!AW87+DATOS_NUMERICOS!AX87+(5-DATOS_NUMERICOS!AY87)+DATOS_NUMERICOS!AZ87+DATOS_NUMERICOS!BA87+DATOS_NUMERICOS!BB87+(5-DATOS_NUMERICOS!BC87)+DATOS_NUMERICOS!BD87+(5-DATOS_NUMERICOS!BE87)+DATOS_NUMERICOS!BF87+DATOS_NUMERICOS!BG87+(5-DATOS_NUMERICOS!BH87)+(5-DATOS_NUMERICOS!BI87)+DATOS_NUMERICOS!BJ87))</f>
        <v/>
      </c>
      <c r="N98" s="28" t="str">
        <f t="shared" si="8"/>
        <v/>
      </c>
      <c r="O98" s="28" t="str">
        <f t="shared" si="9"/>
        <v/>
      </c>
      <c r="P98" s="28" t="str">
        <f t="shared" si="10"/>
        <v/>
      </c>
      <c r="Q98" s="28" t="str">
        <f t="shared" si="11"/>
        <v/>
      </c>
      <c r="R98" s="28" t="str">
        <f t="shared" si="12"/>
        <v/>
      </c>
      <c r="S98" s="28" t="str">
        <f t="shared" si="13"/>
        <v/>
      </c>
      <c r="T98" s="23" t="str">
        <f t="shared" si="14"/>
        <v/>
      </c>
      <c r="U98" s="23" t="str">
        <f t="shared" si="15"/>
        <v/>
      </c>
    </row>
    <row r="99" spans="1:21" x14ac:dyDescent="0.25">
      <c r="A99" s="23" t="str">
        <f>IF(DATOS_NUMERICOS!A88="","",DATOS_NUMERICOS!A88)</f>
        <v/>
      </c>
      <c r="B99" s="23" t="str">
        <f>IF($A99="","",DATOS_NUMERICOS!B88)</f>
        <v/>
      </c>
      <c r="C99" s="23" t="str">
        <f>IF($A99="","",DATOS_NUMERICOS!C88)</f>
        <v/>
      </c>
      <c r="D99" s="23" t="str">
        <f>IF($A99="","",DATOS_NUMERICOS!D88)</f>
        <v/>
      </c>
      <c r="E99" s="23" t="str">
        <f>IF($A99="","",DATOS_NUMERICOS!G88)</f>
        <v/>
      </c>
      <c r="F99" s="23" t="str">
        <f>IF($A99="","",DATOS_NUMERICOS!I88)</f>
        <v/>
      </c>
      <c r="G99" s="23" t="str">
        <f>IF($A99="","",DATOS_NUMERICOS!J88)</f>
        <v/>
      </c>
      <c r="H99" s="23" t="str">
        <f>IF($A99="","",(DATOS_NUMERICOS!K88+DATOS_NUMERICOS!N88+DATOS_NUMERICOS!O88+DATOS_NUMERICOS!P88+(8-DATOS_NUMERICOS!S88)))</f>
        <v/>
      </c>
      <c r="I99" s="23" t="str">
        <f>IF($A99="","",(DATOS_NUMERICOS!L88+DATOS_NUMERICOS!M88+DATOS_NUMERICOS!Q88+DATOS_NUMERICOS!R88+DATOS_NUMERICOS!T88))</f>
        <v/>
      </c>
      <c r="J99" s="23" t="str">
        <f>IF($A99="","",(DATOS_NUMERICOS!U88+DATOS_NUMERICOS!V88+DATOS_NUMERICOS!W88+DATOS_NUMERICOS!X88+DATOS_NUMERICOS!Y88+DATOS_NUMERICOS!Z88+DATOS_NUMERICOS!AA88+DATOS_NUMERICOS!AB88))</f>
        <v/>
      </c>
      <c r="K99" s="23" t="str">
        <f>IF($A99="","",(DATOS_NUMERICOS!AC88+DATOS_NUMERICOS!AD88+DATOS_NUMERICOS!AE88+DATOS_NUMERICOS!AF88+DATOS_NUMERICOS!AG88+DATOS_NUMERICOS!AH88+DATOS_NUMERICOS!AI88+DATOS_NUMERICOS!AJ88+DATOS_NUMERICOS!AK88+DATOS_NUMERICOS!AL88))</f>
        <v/>
      </c>
      <c r="L99" s="23" t="str">
        <f>IF($A99="","",(DATOS_NUMERICOS!AM88+DATOS_NUMERICOS!AN88+DATOS_NUMERICOS!AO88+DATOS_NUMERICOS!AP88+DATOS_NUMERICOS!AQ88+DATOS_NUMERICOS!AR88+DATOS_NUMERICOS!AS88+DATOS_NUMERICOS!AT88+DATOS_NUMERICOS!AU88))</f>
        <v/>
      </c>
      <c r="M99" s="23" t="str">
        <f>IF($A99="","",(DATOS_NUMERICOS!AV88+DATOS_NUMERICOS!AW88+DATOS_NUMERICOS!AX88+(5-DATOS_NUMERICOS!AY88)+DATOS_NUMERICOS!AZ88+DATOS_NUMERICOS!BA88+DATOS_NUMERICOS!BB88+(5-DATOS_NUMERICOS!BC88)+DATOS_NUMERICOS!BD88+(5-DATOS_NUMERICOS!BE88)+DATOS_NUMERICOS!BF88+DATOS_NUMERICOS!BG88+(5-DATOS_NUMERICOS!BH88)+(5-DATOS_NUMERICOS!BI88)+DATOS_NUMERICOS!BJ88))</f>
        <v/>
      </c>
      <c r="N99" s="28" t="str">
        <f t="shared" si="8"/>
        <v/>
      </c>
      <c r="O99" s="28" t="str">
        <f t="shared" si="9"/>
        <v/>
      </c>
      <c r="P99" s="28" t="str">
        <f t="shared" si="10"/>
        <v/>
      </c>
      <c r="Q99" s="28" t="str">
        <f t="shared" si="11"/>
        <v/>
      </c>
      <c r="R99" s="28" t="str">
        <f t="shared" si="12"/>
        <v/>
      </c>
      <c r="S99" s="28" t="str">
        <f t="shared" si="13"/>
        <v/>
      </c>
      <c r="T99" s="23" t="str">
        <f t="shared" si="14"/>
        <v/>
      </c>
      <c r="U99" s="23" t="str">
        <f t="shared" si="15"/>
        <v/>
      </c>
    </row>
    <row r="100" spans="1:21" x14ac:dyDescent="0.25">
      <c r="A100" s="23" t="str">
        <f>IF(DATOS_NUMERICOS!A89="","",DATOS_NUMERICOS!A89)</f>
        <v/>
      </c>
      <c r="B100" s="23" t="str">
        <f>IF($A100="","",DATOS_NUMERICOS!B89)</f>
        <v/>
      </c>
      <c r="C100" s="23" t="str">
        <f>IF($A100="","",DATOS_NUMERICOS!C89)</f>
        <v/>
      </c>
      <c r="D100" s="23" t="str">
        <f>IF($A100="","",DATOS_NUMERICOS!D89)</f>
        <v/>
      </c>
      <c r="E100" s="23" t="str">
        <f>IF($A100="","",DATOS_NUMERICOS!G89)</f>
        <v/>
      </c>
      <c r="F100" s="23" t="str">
        <f>IF($A100="","",DATOS_NUMERICOS!I89)</f>
        <v/>
      </c>
      <c r="G100" s="23" t="str">
        <f>IF($A100="","",DATOS_NUMERICOS!J89)</f>
        <v/>
      </c>
      <c r="H100" s="23" t="str">
        <f>IF($A100="","",(DATOS_NUMERICOS!K89+DATOS_NUMERICOS!N89+DATOS_NUMERICOS!O89+DATOS_NUMERICOS!P89+(8-DATOS_NUMERICOS!S89)))</f>
        <v/>
      </c>
      <c r="I100" s="23" t="str">
        <f>IF($A100="","",(DATOS_NUMERICOS!L89+DATOS_NUMERICOS!M89+DATOS_NUMERICOS!Q89+DATOS_NUMERICOS!R89+DATOS_NUMERICOS!T89))</f>
        <v/>
      </c>
      <c r="J100" s="23" t="str">
        <f>IF($A100="","",(DATOS_NUMERICOS!U89+DATOS_NUMERICOS!V89+DATOS_NUMERICOS!W89+DATOS_NUMERICOS!X89+DATOS_NUMERICOS!Y89+DATOS_NUMERICOS!Z89+DATOS_NUMERICOS!AA89+DATOS_NUMERICOS!AB89))</f>
        <v/>
      </c>
      <c r="K100" s="23" t="str">
        <f>IF($A100="","",(DATOS_NUMERICOS!AC89+DATOS_NUMERICOS!AD89+DATOS_NUMERICOS!AE89+DATOS_NUMERICOS!AF89+DATOS_NUMERICOS!AG89+DATOS_NUMERICOS!AH89+DATOS_NUMERICOS!AI89+DATOS_NUMERICOS!AJ89+DATOS_NUMERICOS!AK89+DATOS_NUMERICOS!AL89))</f>
        <v/>
      </c>
      <c r="L100" s="23" t="str">
        <f>IF($A100="","",(DATOS_NUMERICOS!AM89+DATOS_NUMERICOS!AN89+DATOS_NUMERICOS!AO89+DATOS_NUMERICOS!AP89+DATOS_NUMERICOS!AQ89+DATOS_NUMERICOS!AR89+DATOS_NUMERICOS!AS89+DATOS_NUMERICOS!AT89+DATOS_NUMERICOS!AU89))</f>
        <v/>
      </c>
      <c r="M100" s="23" t="str">
        <f>IF($A100="","",(DATOS_NUMERICOS!AV89+DATOS_NUMERICOS!AW89+DATOS_NUMERICOS!AX89+(5-DATOS_NUMERICOS!AY89)+DATOS_NUMERICOS!AZ89+DATOS_NUMERICOS!BA89+DATOS_NUMERICOS!BB89+(5-DATOS_NUMERICOS!BC89)+DATOS_NUMERICOS!BD89+(5-DATOS_NUMERICOS!BE89)+DATOS_NUMERICOS!BF89+DATOS_NUMERICOS!BG89+(5-DATOS_NUMERICOS!BH89)+(5-DATOS_NUMERICOS!BI89)+DATOS_NUMERICOS!BJ89))</f>
        <v/>
      </c>
      <c r="N100" s="28" t="str">
        <f t="shared" si="8"/>
        <v/>
      </c>
      <c r="O100" s="28" t="str">
        <f t="shared" si="9"/>
        <v/>
      </c>
      <c r="P100" s="28" t="str">
        <f t="shared" si="10"/>
        <v/>
      </c>
      <c r="Q100" s="28" t="str">
        <f t="shared" si="11"/>
        <v/>
      </c>
      <c r="R100" s="28" t="str">
        <f t="shared" si="12"/>
        <v/>
      </c>
      <c r="S100" s="28" t="str">
        <f t="shared" si="13"/>
        <v/>
      </c>
      <c r="T100" s="23" t="str">
        <f t="shared" si="14"/>
        <v/>
      </c>
      <c r="U100" s="23" t="str">
        <f t="shared" si="15"/>
        <v/>
      </c>
    </row>
    <row r="101" spans="1:21" x14ac:dyDescent="0.25">
      <c r="A101" s="23" t="str">
        <f>IF(DATOS_NUMERICOS!A90="","",DATOS_NUMERICOS!A90)</f>
        <v/>
      </c>
      <c r="B101" s="23" t="str">
        <f>IF($A101="","",DATOS_NUMERICOS!B90)</f>
        <v/>
      </c>
      <c r="C101" s="23" t="str">
        <f>IF($A101="","",DATOS_NUMERICOS!C90)</f>
        <v/>
      </c>
      <c r="D101" s="23" t="str">
        <f>IF($A101="","",DATOS_NUMERICOS!D90)</f>
        <v/>
      </c>
      <c r="E101" s="23" t="str">
        <f>IF($A101="","",DATOS_NUMERICOS!G90)</f>
        <v/>
      </c>
      <c r="F101" s="23" t="str">
        <f>IF($A101="","",DATOS_NUMERICOS!I90)</f>
        <v/>
      </c>
      <c r="G101" s="23" t="str">
        <f>IF($A101="","",DATOS_NUMERICOS!J90)</f>
        <v/>
      </c>
      <c r="H101" s="23" t="str">
        <f>IF($A101="","",(DATOS_NUMERICOS!K90+DATOS_NUMERICOS!N90+DATOS_NUMERICOS!O90+DATOS_NUMERICOS!P90+(8-DATOS_NUMERICOS!S90)))</f>
        <v/>
      </c>
      <c r="I101" s="23" t="str">
        <f>IF($A101="","",(DATOS_NUMERICOS!L90+DATOS_NUMERICOS!M90+DATOS_NUMERICOS!Q90+DATOS_NUMERICOS!R90+DATOS_NUMERICOS!T90))</f>
        <v/>
      </c>
      <c r="J101" s="23" t="str">
        <f>IF($A101="","",(DATOS_NUMERICOS!U90+DATOS_NUMERICOS!V90+DATOS_NUMERICOS!W90+DATOS_NUMERICOS!X90+DATOS_NUMERICOS!Y90+DATOS_NUMERICOS!Z90+DATOS_NUMERICOS!AA90+DATOS_NUMERICOS!AB90))</f>
        <v/>
      </c>
      <c r="K101" s="23" t="str">
        <f>IF($A101="","",(DATOS_NUMERICOS!AC90+DATOS_NUMERICOS!AD90+DATOS_NUMERICOS!AE90+DATOS_NUMERICOS!AF90+DATOS_NUMERICOS!AG90+DATOS_NUMERICOS!AH90+DATOS_NUMERICOS!AI90+DATOS_NUMERICOS!AJ90+DATOS_NUMERICOS!AK90+DATOS_NUMERICOS!AL90))</f>
        <v/>
      </c>
      <c r="L101" s="23" t="str">
        <f>IF($A101="","",(DATOS_NUMERICOS!AM90+DATOS_NUMERICOS!AN90+DATOS_NUMERICOS!AO90+DATOS_NUMERICOS!AP90+DATOS_NUMERICOS!AQ90+DATOS_NUMERICOS!AR90+DATOS_NUMERICOS!AS90+DATOS_NUMERICOS!AT90+DATOS_NUMERICOS!AU90))</f>
        <v/>
      </c>
      <c r="M101" s="23" t="str">
        <f>IF($A101="","",(DATOS_NUMERICOS!AV90+DATOS_NUMERICOS!AW90+DATOS_NUMERICOS!AX90+(5-DATOS_NUMERICOS!AY90)+DATOS_NUMERICOS!AZ90+DATOS_NUMERICOS!BA90+DATOS_NUMERICOS!BB90+(5-DATOS_NUMERICOS!BC90)+DATOS_NUMERICOS!BD90+(5-DATOS_NUMERICOS!BE90)+DATOS_NUMERICOS!BF90+DATOS_NUMERICOS!BG90+(5-DATOS_NUMERICOS!BH90)+(5-DATOS_NUMERICOS!BI90)+DATOS_NUMERICOS!BJ90))</f>
        <v/>
      </c>
      <c r="N101" s="28" t="str">
        <f t="shared" si="8"/>
        <v/>
      </c>
      <c r="O101" s="28" t="str">
        <f t="shared" si="9"/>
        <v/>
      </c>
      <c r="P101" s="28" t="str">
        <f t="shared" si="10"/>
        <v/>
      </c>
      <c r="Q101" s="28" t="str">
        <f t="shared" si="11"/>
        <v/>
      </c>
      <c r="R101" s="28" t="str">
        <f t="shared" si="12"/>
        <v/>
      </c>
      <c r="S101" s="28" t="str">
        <f t="shared" si="13"/>
        <v/>
      </c>
      <c r="T101" s="23" t="str">
        <f t="shared" si="14"/>
        <v/>
      </c>
      <c r="U101" s="23" t="str">
        <f t="shared" si="15"/>
        <v/>
      </c>
    </row>
    <row r="102" spans="1:21" x14ac:dyDescent="0.25">
      <c r="A102" s="23" t="str">
        <f>IF(DATOS_NUMERICOS!A91="","",DATOS_NUMERICOS!A91)</f>
        <v/>
      </c>
      <c r="B102" s="23" t="str">
        <f>IF($A102="","",DATOS_NUMERICOS!B91)</f>
        <v/>
      </c>
      <c r="C102" s="23" t="str">
        <f>IF($A102="","",DATOS_NUMERICOS!C91)</f>
        <v/>
      </c>
      <c r="D102" s="23" t="str">
        <f>IF($A102="","",DATOS_NUMERICOS!D91)</f>
        <v/>
      </c>
      <c r="E102" s="23" t="str">
        <f>IF($A102="","",DATOS_NUMERICOS!G91)</f>
        <v/>
      </c>
      <c r="F102" s="23" t="str">
        <f>IF($A102="","",DATOS_NUMERICOS!I91)</f>
        <v/>
      </c>
      <c r="G102" s="23" t="str">
        <f>IF($A102="","",DATOS_NUMERICOS!J91)</f>
        <v/>
      </c>
      <c r="H102" s="23" t="str">
        <f>IF($A102="","",(DATOS_NUMERICOS!K91+DATOS_NUMERICOS!N91+DATOS_NUMERICOS!O91+DATOS_NUMERICOS!P91+(8-DATOS_NUMERICOS!S91)))</f>
        <v/>
      </c>
      <c r="I102" s="23" t="str">
        <f>IF($A102="","",(DATOS_NUMERICOS!L91+DATOS_NUMERICOS!M91+DATOS_NUMERICOS!Q91+DATOS_NUMERICOS!R91+DATOS_NUMERICOS!T91))</f>
        <v/>
      </c>
      <c r="J102" s="23" t="str">
        <f>IF($A102="","",(DATOS_NUMERICOS!U91+DATOS_NUMERICOS!V91+DATOS_NUMERICOS!W91+DATOS_NUMERICOS!X91+DATOS_NUMERICOS!Y91+DATOS_NUMERICOS!Z91+DATOS_NUMERICOS!AA91+DATOS_NUMERICOS!AB91))</f>
        <v/>
      </c>
      <c r="K102" s="23" t="str">
        <f>IF($A102="","",(DATOS_NUMERICOS!AC91+DATOS_NUMERICOS!AD91+DATOS_NUMERICOS!AE91+DATOS_NUMERICOS!AF91+DATOS_NUMERICOS!AG91+DATOS_NUMERICOS!AH91+DATOS_NUMERICOS!AI91+DATOS_NUMERICOS!AJ91+DATOS_NUMERICOS!AK91+DATOS_NUMERICOS!AL91))</f>
        <v/>
      </c>
      <c r="L102" s="23" t="str">
        <f>IF($A102="","",(DATOS_NUMERICOS!AM91+DATOS_NUMERICOS!AN91+DATOS_NUMERICOS!AO91+DATOS_NUMERICOS!AP91+DATOS_NUMERICOS!AQ91+DATOS_NUMERICOS!AR91+DATOS_NUMERICOS!AS91+DATOS_NUMERICOS!AT91+DATOS_NUMERICOS!AU91))</f>
        <v/>
      </c>
      <c r="M102" s="23" t="str">
        <f>IF($A102="","",(DATOS_NUMERICOS!AV91+DATOS_NUMERICOS!AW91+DATOS_NUMERICOS!AX91+(5-DATOS_NUMERICOS!AY91)+DATOS_NUMERICOS!AZ91+DATOS_NUMERICOS!BA91+DATOS_NUMERICOS!BB91+(5-DATOS_NUMERICOS!BC91)+DATOS_NUMERICOS!BD91+(5-DATOS_NUMERICOS!BE91)+DATOS_NUMERICOS!BF91+DATOS_NUMERICOS!BG91+(5-DATOS_NUMERICOS!BH91)+(5-DATOS_NUMERICOS!BI91)+DATOS_NUMERICOS!BJ91))</f>
        <v/>
      </c>
      <c r="N102" s="28" t="str">
        <f t="shared" si="8"/>
        <v/>
      </c>
      <c r="O102" s="28" t="str">
        <f t="shared" si="9"/>
        <v/>
      </c>
      <c r="P102" s="28" t="str">
        <f t="shared" si="10"/>
        <v/>
      </c>
      <c r="Q102" s="28" t="str">
        <f t="shared" si="11"/>
        <v/>
      </c>
      <c r="R102" s="28" t="str">
        <f t="shared" si="12"/>
        <v/>
      </c>
      <c r="S102" s="28" t="str">
        <f t="shared" si="13"/>
        <v/>
      </c>
      <c r="T102" s="23" t="str">
        <f t="shared" si="14"/>
        <v/>
      </c>
      <c r="U102" s="23" t="str">
        <f t="shared" si="15"/>
        <v/>
      </c>
    </row>
    <row r="103" spans="1:21" x14ac:dyDescent="0.25">
      <c r="A103" s="23" t="str">
        <f>IF(DATOS_NUMERICOS!A92="","",DATOS_NUMERICOS!A92)</f>
        <v/>
      </c>
      <c r="B103" s="23" t="str">
        <f>IF($A103="","",DATOS_NUMERICOS!B92)</f>
        <v/>
      </c>
      <c r="C103" s="23" t="str">
        <f>IF($A103="","",DATOS_NUMERICOS!C92)</f>
        <v/>
      </c>
      <c r="D103" s="23" t="str">
        <f>IF($A103="","",DATOS_NUMERICOS!D92)</f>
        <v/>
      </c>
      <c r="E103" s="23" t="str">
        <f>IF($A103="","",DATOS_NUMERICOS!G92)</f>
        <v/>
      </c>
      <c r="F103" s="23" t="str">
        <f>IF($A103="","",DATOS_NUMERICOS!I92)</f>
        <v/>
      </c>
      <c r="G103" s="23" t="str">
        <f>IF($A103="","",DATOS_NUMERICOS!J92)</f>
        <v/>
      </c>
      <c r="H103" s="23" t="str">
        <f>IF($A103="","",(DATOS_NUMERICOS!K92+DATOS_NUMERICOS!N92+DATOS_NUMERICOS!O92+DATOS_NUMERICOS!P92+(8-DATOS_NUMERICOS!S92)))</f>
        <v/>
      </c>
      <c r="I103" s="23" t="str">
        <f>IF($A103="","",(DATOS_NUMERICOS!L92+DATOS_NUMERICOS!M92+DATOS_NUMERICOS!Q92+DATOS_NUMERICOS!R92+DATOS_NUMERICOS!T92))</f>
        <v/>
      </c>
      <c r="J103" s="23" t="str">
        <f>IF($A103="","",(DATOS_NUMERICOS!U92+DATOS_NUMERICOS!V92+DATOS_NUMERICOS!W92+DATOS_NUMERICOS!X92+DATOS_NUMERICOS!Y92+DATOS_NUMERICOS!Z92+DATOS_NUMERICOS!AA92+DATOS_NUMERICOS!AB92))</f>
        <v/>
      </c>
      <c r="K103" s="23" t="str">
        <f>IF($A103="","",(DATOS_NUMERICOS!AC92+DATOS_NUMERICOS!AD92+DATOS_NUMERICOS!AE92+DATOS_NUMERICOS!AF92+DATOS_NUMERICOS!AG92+DATOS_NUMERICOS!AH92+DATOS_NUMERICOS!AI92+DATOS_NUMERICOS!AJ92+DATOS_NUMERICOS!AK92+DATOS_NUMERICOS!AL92))</f>
        <v/>
      </c>
      <c r="L103" s="23" t="str">
        <f>IF($A103="","",(DATOS_NUMERICOS!AM92+DATOS_NUMERICOS!AN92+DATOS_NUMERICOS!AO92+DATOS_NUMERICOS!AP92+DATOS_NUMERICOS!AQ92+DATOS_NUMERICOS!AR92+DATOS_NUMERICOS!AS92+DATOS_NUMERICOS!AT92+DATOS_NUMERICOS!AU92))</f>
        <v/>
      </c>
      <c r="M103" s="23" t="str">
        <f>IF($A103="","",(DATOS_NUMERICOS!AV92+DATOS_NUMERICOS!AW92+DATOS_NUMERICOS!AX92+(5-DATOS_NUMERICOS!AY92)+DATOS_NUMERICOS!AZ92+DATOS_NUMERICOS!BA92+DATOS_NUMERICOS!BB92+(5-DATOS_NUMERICOS!BC92)+DATOS_NUMERICOS!BD92+(5-DATOS_NUMERICOS!BE92)+DATOS_NUMERICOS!BF92+DATOS_NUMERICOS!BG92+(5-DATOS_NUMERICOS!BH92)+(5-DATOS_NUMERICOS!BI92)+DATOS_NUMERICOS!BJ92))</f>
        <v/>
      </c>
      <c r="N103" s="28" t="str">
        <f t="shared" si="8"/>
        <v/>
      </c>
      <c r="O103" s="28" t="str">
        <f t="shared" si="9"/>
        <v/>
      </c>
      <c r="P103" s="28" t="str">
        <f t="shared" si="10"/>
        <v/>
      </c>
      <c r="Q103" s="28" t="str">
        <f t="shared" si="11"/>
        <v/>
      </c>
      <c r="R103" s="28" t="str">
        <f t="shared" si="12"/>
        <v/>
      </c>
      <c r="S103" s="28" t="str">
        <f t="shared" si="13"/>
        <v/>
      </c>
      <c r="T103" s="23" t="str">
        <f t="shared" si="14"/>
        <v/>
      </c>
      <c r="U103" s="23" t="str">
        <f t="shared" si="15"/>
        <v/>
      </c>
    </row>
    <row r="104" spans="1:21" x14ac:dyDescent="0.25">
      <c r="A104" s="23" t="str">
        <f>IF(DATOS_NUMERICOS!A93="","",DATOS_NUMERICOS!A93)</f>
        <v/>
      </c>
      <c r="B104" s="23" t="str">
        <f>IF($A104="","",DATOS_NUMERICOS!B93)</f>
        <v/>
      </c>
      <c r="C104" s="23" t="str">
        <f>IF($A104="","",DATOS_NUMERICOS!C93)</f>
        <v/>
      </c>
      <c r="D104" s="23" t="str">
        <f>IF($A104="","",DATOS_NUMERICOS!D93)</f>
        <v/>
      </c>
      <c r="E104" s="23" t="str">
        <f>IF($A104="","",DATOS_NUMERICOS!G93)</f>
        <v/>
      </c>
      <c r="F104" s="23" t="str">
        <f>IF($A104="","",DATOS_NUMERICOS!I93)</f>
        <v/>
      </c>
      <c r="G104" s="23" t="str">
        <f>IF($A104="","",DATOS_NUMERICOS!J93)</f>
        <v/>
      </c>
      <c r="H104" s="23" t="str">
        <f>IF($A104="","",(DATOS_NUMERICOS!K93+DATOS_NUMERICOS!N93+DATOS_NUMERICOS!O93+DATOS_NUMERICOS!P93+(8-DATOS_NUMERICOS!S93)))</f>
        <v/>
      </c>
      <c r="I104" s="23" t="str">
        <f>IF($A104="","",(DATOS_NUMERICOS!L93+DATOS_NUMERICOS!M93+DATOS_NUMERICOS!Q93+DATOS_NUMERICOS!R93+DATOS_NUMERICOS!T93))</f>
        <v/>
      </c>
      <c r="J104" s="23" t="str">
        <f>IF($A104="","",(DATOS_NUMERICOS!U93+DATOS_NUMERICOS!V93+DATOS_NUMERICOS!W93+DATOS_NUMERICOS!X93+DATOS_NUMERICOS!Y93+DATOS_NUMERICOS!Z93+DATOS_NUMERICOS!AA93+DATOS_NUMERICOS!AB93))</f>
        <v/>
      </c>
      <c r="K104" s="23" t="str">
        <f>IF($A104="","",(DATOS_NUMERICOS!AC93+DATOS_NUMERICOS!AD93+DATOS_NUMERICOS!AE93+DATOS_NUMERICOS!AF93+DATOS_NUMERICOS!AG93+DATOS_NUMERICOS!AH93+DATOS_NUMERICOS!AI93+DATOS_NUMERICOS!AJ93+DATOS_NUMERICOS!AK93+DATOS_NUMERICOS!AL93))</f>
        <v/>
      </c>
      <c r="L104" s="23" t="str">
        <f>IF($A104="","",(DATOS_NUMERICOS!AM93+DATOS_NUMERICOS!AN93+DATOS_NUMERICOS!AO93+DATOS_NUMERICOS!AP93+DATOS_NUMERICOS!AQ93+DATOS_NUMERICOS!AR93+DATOS_NUMERICOS!AS93+DATOS_NUMERICOS!AT93+DATOS_NUMERICOS!AU93))</f>
        <v/>
      </c>
      <c r="M104" s="23" t="str">
        <f>IF($A104="","",(DATOS_NUMERICOS!AV93+DATOS_NUMERICOS!AW93+DATOS_NUMERICOS!AX93+(5-DATOS_NUMERICOS!AY93)+DATOS_NUMERICOS!AZ93+DATOS_NUMERICOS!BA93+DATOS_NUMERICOS!BB93+(5-DATOS_NUMERICOS!BC93)+DATOS_NUMERICOS!BD93+(5-DATOS_NUMERICOS!BE93)+DATOS_NUMERICOS!BF93+DATOS_NUMERICOS!BG93+(5-DATOS_NUMERICOS!BH93)+(5-DATOS_NUMERICOS!BI93)+DATOS_NUMERICOS!BJ93))</f>
        <v/>
      </c>
      <c r="N104" s="28" t="str">
        <f t="shared" si="8"/>
        <v/>
      </c>
      <c r="O104" s="28" t="str">
        <f t="shared" si="9"/>
        <v/>
      </c>
      <c r="P104" s="28" t="str">
        <f t="shared" si="10"/>
        <v/>
      </c>
      <c r="Q104" s="28" t="str">
        <f t="shared" si="11"/>
        <v/>
      </c>
      <c r="R104" s="28" t="str">
        <f t="shared" si="12"/>
        <v/>
      </c>
      <c r="S104" s="28" t="str">
        <f t="shared" si="13"/>
        <v/>
      </c>
      <c r="T104" s="23" t="str">
        <f t="shared" si="14"/>
        <v/>
      </c>
      <c r="U104" s="23" t="str">
        <f t="shared" si="15"/>
        <v/>
      </c>
    </row>
    <row r="105" spans="1:21" x14ac:dyDescent="0.25">
      <c r="A105" s="23" t="str">
        <f>IF(DATOS_NUMERICOS!A94="","",DATOS_NUMERICOS!A94)</f>
        <v/>
      </c>
      <c r="B105" s="23" t="str">
        <f>IF($A105="","",DATOS_NUMERICOS!B94)</f>
        <v/>
      </c>
      <c r="C105" s="23" t="str">
        <f>IF($A105="","",DATOS_NUMERICOS!C94)</f>
        <v/>
      </c>
      <c r="D105" s="23" t="str">
        <f>IF($A105="","",DATOS_NUMERICOS!D94)</f>
        <v/>
      </c>
      <c r="E105" s="23" t="str">
        <f>IF($A105="","",DATOS_NUMERICOS!G94)</f>
        <v/>
      </c>
      <c r="F105" s="23" t="str">
        <f>IF($A105="","",DATOS_NUMERICOS!I94)</f>
        <v/>
      </c>
      <c r="G105" s="23" t="str">
        <f>IF($A105="","",DATOS_NUMERICOS!J94)</f>
        <v/>
      </c>
      <c r="H105" s="23" t="str">
        <f>IF($A105="","",(DATOS_NUMERICOS!K94+DATOS_NUMERICOS!N94+DATOS_NUMERICOS!O94+DATOS_NUMERICOS!P94+(8-DATOS_NUMERICOS!S94)))</f>
        <v/>
      </c>
      <c r="I105" s="23" t="str">
        <f>IF($A105="","",(DATOS_NUMERICOS!L94+DATOS_NUMERICOS!M94+DATOS_NUMERICOS!Q94+DATOS_NUMERICOS!R94+DATOS_NUMERICOS!T94))</f>
        <v/>
      </c>
      <c r="J105" s="23" t="str">
        <f>IF($A105="","",(DATOS_NUMERICOS!U94+DATOS_NUMERICOS!V94+DATOS_NUMERICOS!W94+DATOS_NUMERICOS!X94+DATOS_NUMERICOS!Y94+DATOS_NUMERICOS!Z94+DATOS_NUMERICOS!AA94+DATOS_NUMERICOS!AB94))</f>
        <v/>
      </c>
      <c r="K105" s="23" t="str">
        <f>IF($A105="","",(DATOS_NUMERICOS!AC94+DATOS_NUMERICOS!AD94+DATOS_NUMERICOS!AE94+DATOS_NUMERICOS!AF94+DATOS_NUMERICOS!AG94+DATOS_NUMERICOS!AH94+DATOS_NUMERICOS!AI94+DATOS_NUMERICOS!AJ94+DATOS_NUMERICOS!AK94+DATOS_NUMERICOS!AL94))</f>
        <v/>
      </c>
      <c r="L105" s="23" t="str">
        <f>IF($A105="","",(DATOS_NUMERICOS!AM94+DATOS_NUMERICOS!AN94+DATOS_NUMERICOS!AO94+DATOS_NUMERICOS!AP94+DATOS_NUMERICOS!AQ94+DATOS_NUMERICOS!AR94+DATOS_NUMERICOS!AS94+DATOS_NUMERICOS!AT94+DATOS_NUMERICOS!AU94))</f>
        <v/>
      </c>
      <c r="M105" s="23" t="str">
        <f>IF($A105="","",(DATOS_NUMERICOS!AV94+DATOS_NUMERICOS!AW94+DATOS_NUMERICOS!AX94+(5-DATOS_NUMERICOS!AY94)+DATOS_NUMERICOS!AZ94+DATOS_NUMERICOS!BA94+DATOS_NUMERICOS!BB94+(5-DATOS_NUMERICOS!BC94)+DATOS_NUMERICOS!BD94+(5-DATOS_NUMERICOS!BE94)+DATOS_NUMERICOS!BF94+DATOS_NUMERICOS!BG94+(5-DATOS_NUMERICOS!BH94)+(5-DATOS_NUMERICOS!BI94)+DATOS_NUMERICOS!BJ94))</f>
        <v/>
      </c>
      <c r="N105" s="28" t="str">
        <f t="shared" si="8"/>
        <v/>
      </c>
      <c r="O105" s="28" t="str">
        <f t="shared" si="9"/>
        <v/>
      </c>
      <c r="P105" s="28" t="str">
        <f t="shared" si="10"/>
        <v/>
      </c>
      <c r="Q105" s="28" t="str">
        <f t="shared" si="11"/>
        <v/>
      </c>
      <c r="R105" s="28" t="str">
        <f t="shared" si="12"/>
        <v/>
      </c>
      <c r="S105" s="28" t="str">
        <f t="shared" si="13"/>
        <v/>
      </c>
      <c r="T105" s="23" t="str">
        <f t="shared" si="14"/>
        <v/>
      </c>
      <c r="U105" s="23" t="str">
        <f t="shared" si="15"/>
        <v/>
      </c>
    </row>
    <row r="106" spans="1:21" x14ac:dyDescent="0.25">
      <c r="A106" s="23" t="str">
        <f>IF(DATOS_NUMERICOS!A95="","",DATOS_NUMERICOS!A95)</f>
        <v/>
      </c>
      <c r="B106" s="23" t="str">
        <f>IF($A106="","",DATOS_NUMERICOS!B95)</f>
        <v/>
      </c>
      <c r="C106" s="23" t="str">
        <f>IF($A106="","",DATOS_NUMERICOS!C95)</f>
        <v/>
      </c>
      <c r="D106" s="23" t="str">
        <f>IF($A106="","",DATOS_NUMERICOS!D95)</f>
        <v/>
      </c>
      <c r="E106" s="23" t="str">
        <f>IF($A106="","",DATOS_NUMERICOS!G95)</f>
        <v/>
      </c>
      <c r="F106" s="23" t="str">
        <f>IF($A106="","",DATOS_NUMERICOS!I95)</f>
        <v/>
      </c>
      <c r="G106" s="23" t="str">
        <f>IF($A106="","",DATOS_NUMERICOS!J95)</f>
        <v/>
      </c>
      <c r="H106" s="23" t="str">
        <f>IF($A106="","",(DATOS_NUMERICOS!K95+DATOS_NUMERICOS!N95+DATOS_NUMERICOS!O95+DATOS_NUMERICOS!P95+(8-DATOS_NUMERICOS!S95)))</f>
        <v/>
      </c>
      <c r="I106" s="23" t="str">
        <f>IF($A106="","",(DATOS_NUMERICOS!L95+DATOS_NUMERICOS!M95+DATOS_NUMERICOS!Q95+DATOS_NUMERICOS!R95+DATOS_NUMERICOS!T95))</f>
        <v/>
      </c>
      <c r="J106" s="23" t="str">
        <f>IF($A106="","",(DATOS_NUMERICOS!U95+DATOS_NUMERICOS!V95+DATOS_NUMERICOS!W95+DATOS_NUMERICOS!X95+DATOS_NUMERICOS!Y95+DATOS_NUMERICOS!Z95+DATOS_NUMERICOS!AA95+DATOS_NUMERICOS!AB95))</f>
        <v/>
      </c>
      <c r="K106" s="23" t="str">
        <f>IF($A106="","",(DATOS_NUMERICOS!AC95+DATOS_NUMERICOS!AD95+DATOS_NUMERICOS!AE95+DATOS_NUMERICOS!AF95+DATOS_NUMERICOS!AG95+DATOS_NUMERICOS!AH95+DATOS_NUMERICOS!AI95+DATOS_NUMERICOS!AJ95+DATOS_NUMERICOS!AK95+DATOS_NUMERICOS!AL95))</f>
        <v/>
      </c>
      <c r="L106" s="23" t="str">
        <f>IF($A106="","",(DATOS_NUMERICOS!AM95+DATOS_NUMERICOS!AN95+DATOS_NUMERICOS!AO95+DATOS_NUMERICOS!AP95+DATOS_NUMERICOS!AQ95+DATOS_NUMERICOS!AR95+DATOS_NUMERICOS!AS95+DATOS_NUMERICOS!AT95+DATOS_NUMERICOS!AU95))</f>
        <v/>
      </c>
      <c r="M106" s="23" t="str">
        <f>IF($A106="","",(DATOS_NUMERICOS!AV95+DATOS_NUMERICOS!AW95+DATOS_NUMERICOS!AX95+(5-DATOS_NUMERICOS!AY95)+DATOS_NUMERICOS!AZ95+DATOS_NUMERICOS!BA95+DATOS_NUMERICOS!BB95+(5-DATOS_NUMERICOS!BC95)+DATOS_NUMERICOS!BD95+(5-DATOS_NUMERICOS!BE95)+DATOS_NUMERICOS!BF95+DATOS_NUMERICOS!BG95+(5-DATOS_NUMERICOS!BH95)+(5-DATOS_NUMERICOS!BI95)+DATOS_NUMERICOS!BJ95))</f>
        <v/>
      </c>
      <c r="N106" s="28" t="str">
        <f t="shared" si="8"/>
        <v/>
      </c>
      <c r="O106" s="28" t="str">
        <f t="shared" si="9"/>
        <v/>
      </c>
      <c r="P106" s="28" t="str">
        <f t="shared" si="10"/>
        <v/>
      </c>
      <c r="Q106" s="28" t="str">
        <f t="shared" si="11"/>
        <v/>
      </c>
      <c r="R106" s="28" t="str">
        <f t="shared" si="12"/>
        <v/>
      </c>
      <c r="S106" s="28" t="str">
        <f t="shared" si="13"/>
        <v/>
      </c>
      <c r="T106" s="23" t="str">
        <f t="shared" si="14"/>
        <v/>
      </c>
      <c r="U106" s="23" t="str">
        <f t="shared" si="15"/>
        <v/>
      </c>
    </row>
    <row r="107" spans="1:21" x14ac:dyDescent="0.25">
      <c r="A107" s="23" t="str">
        <f>IF(DATOS_NUMERICOS!A96="","",DATOS_NUMERICOS!A96)</f>
        <v/>
      </c>
      <c r="B107" s="23" t="str">
        <f>IF($A107="","",DATOS_NUMERICOS!B96)</f>
        <v/>
      </c>
      <c r="C107" s="23" t="str">
        <f>IF($A107="","",DATOS_NUMERICOS!C96)</f>
        <v/>
      </c>
      <c r="D107" s="23" t="str">
        <f>IF($A107="","",DATOS_NUMERICOS!D96)</f>
        <v/>
      </c>
      <c r="E107" s="23" t="str">
        <f>IF($A107="","",DATOS_NUMERICOS!G96)</f>
        <v/>
      </c>
      <c r="F107" s="23" t="str">
        <f>IF($A107="","",DATOS_NUMERICOS!I96)</f>
        <v/>
      </c>
      <c r="G107" s="23" t="str">
        <f>IF($A107="","",DATOS_NUMERICOS!J96)</f>
        <v/>
      </c>
      <c r="H107" s="23" t="str">
        <f>IF($A107="","",(DATOS_NUMERICOS!K96+DATOS_NUMERICOS!N96+DATOS_NUMERICOS!O96+DATOS_NUMERICOS!P96+(8-DATOS_NUMERICOS!S96)))</f>
        <v/>
      </c>
      <c r="I107" s="23" t="str">
        <f>IF($A107="","",(DATOS_NUMERICOS!L96+DATOS_NUMERICOS!M96+DATOS_NUMERICOS!Q96+DATOS_NUMERICOS!R96+DATOS_NUMERICOS!T96))</f>
        <v/>
      </c>
      <c r="J107" s="23" t="str">
        <f>IF($A107="","",(DATOS_NUMERICOS!U96+DATOS_NUMERICOS!V96+DATOS_NUMERICOS!W96+DATOS_NUMERICOS!X96+DATOS_NUMERICOS!Y96+DATOS_NUMERICOS!Z96+DATOS_NUMERICOS!AA96+DATOS_NUMERICOS!AB96))</f>
        <v/>
      </c>
      <c r="K107" s="23" t="str">
        <f>IF($A107="","",(DATOS_NUMERICOS!AC96+DATOS_NUMERICOS!AD96+DATOS_NUMERICOS!AE96+DATOS_NUMERICOS!AF96+DATOS_NUMERICOS!AG96+DATOS_NUMERICOS!AH96+DATOS_NUMERICOS!AI96+DATOS_NUMERICOS!AJ96+DATOS_NUMERICOS!AK96+DATOS_NUMERICOS!AL96))</f>
        <v/>
      </c>
      <c r="L107" s="23" t="str">
        <f>IF($A107="","",(DATOS_NUMERICOS!AM96+DATOS_NUMERICOS!AN96+DATOS_NUMERICOS!AO96+DATOS_NUMERICOS!AP96+DATOS_NUMERICOS!AQ96+DATOS_NUMERICOS!AR96+DATOS_NUMERICOS!AS96+DATOS_NUMERICOS!AT96+DATOS_NUMERICOS!AU96))</f>
        <v/>
      </c>
      <c r="M107" s="23" t="str">
        <f>IF($A107="","",(DATOS_NUMERICOS!AV96+DATOS_NUMERICOS!AW96+DATOS_NUMERICOS!AX96+(5-DATOS_NUMERICOS!AY96)+DATOS_NUMERICOS!AZ96+DATOS_NUMERICOS!BA96+DATOS_NUMERICOS!BB96+(5-DATOS_NUMERICOS!BC96)+DATOS_NUMERICOS!BD96+(5-DATOS_NUMERICOS!BE96)+DATOS_NUMERICOS!BF96+DATOS_NUMERICOS!BG96+(5-DATOS_NUMERICOS!BH96)+(5-DATOS_NUMERICOS!BI96)+DATOS_NUMERICOS!BJ96))</f>
        <v/>
      </c>
      <c r="N107" s="28" t="str">
        <f t="shared" si="8"/>
        <v/>
      </c>
      <c r="O107" s="28" t="str">
        <f t="shared" si="9"/>
        <v/>
      </c>
      <c r="P107" s="28" t="str">
        <f t="shared" si="10"/>
        <v/>
      </c>
      <c r="Q107" s="28" t="str">
        <f t="shared" si="11"/>
        <v/>
      </c>
      <c r="R107" s="28" t="str">
        <f t="shared" si="12"/>
        <v/>
      </c>
      <c r="S107" s="28" t="str">
        <f t="shared" si="13"/>
        <v/>
      </c>
      <c r="T107" s="23" t="str">
        <f t="shared" si="14"/>
        <v/>
      </c>
      <c r="U107" s="23" t="str">
        <f t="shared" si="15"/>
        <v/>
      </c>
    </row>
    <row r="108" spans="1:21" x14ac:dyDescent="0.25">
      <c r="A108" s="23" t="str">
        <f>IF(DATOS_NUMERICOS!A97="","",DATOS_NUMERICOS!A97)</f>
        <v/>
      </c>
      <c r="B108" s="23" t="str">
        <f>IF($A108="","",DATOS_NUMERICOS!B97)</f>
        <v/>
      </c>
      <c r="C108" s="23" t="str">
        <f>IF($A108="","",DATOS_NUMERICOS!C97)</f>
        <v/>
      </c>
      <c r="D108" s="23" t="str">
        <f>IF($A108="","",DATOS_NUMERICOS!D97)</f>
        <v/>
      </c>
      <c r="E108" s="23" t="str">
        <f>IF($A108="","",DATOS_NUMERICOS!G97)</f>
        <v/>
      </c>
      <c r="F108" s="23" t="str">
        <f>IF($A108="","",DATOS_NUMERICOS!I97)</f>
        <v/>
      </c>
      <c r="G108" s="23" t="str">
        <f>IF($A108="","",DATOS_NUMERICOS!J97)</f>
        <v/>
      </c>
      <c r="H108" s="23" t="str">
        <f>IF($A108="","",(DATOS_NUMERICOS!K97+DATOS_NUMERICOS!N97+DATOS_NUMERICOS!O97+DATOS_NUMERICOS!P97+(8-DATOS_NUMERICOS!S97)))</f>
        <v/>
      </c>
      <c r="I108" s="23" t="str">
        <f>IF($A108="","",(DATOS_NUMERICOS!L97+DATOS_NUMERICOS!M97+DATOS_NUMERICOS!Q97+DATOS_NUMERICOS!R97+DATOS_NUMERICOS!T97))</f>
        <v/>
      </c>
      <c r="J108" s="23" t="str">
        <f>IF($A108="","",(DATOS_NUMERICOS!U97+DATOS_NUMERICOS!V97+DATOS_NUMERICOS!W97+DATOS_NUMERICOS!X97+DATOS_NUMERICOS!Y97+DATOS_NUMERICOS!Z97+DATOS_NUMERICOS!AA97+DATOS_NUMERICOS!AB97))</f>
        <v/>
      </c>
      <c r="K108" s="23" t="str">
        <f>IF($A108="","",(DATOS_NUMERICOS!AC97+DATOS_NUMERICOS!AD97+DATOS_NUMERICOS!AE97+DATOS_NUMERICOS!AF97+DATOS_NUMERICOS!AG97+DATOS_NUMERICOS!AH97+DATOS_NUMERICOS!AI97+DATOS_NUMERICOS!AJ97+DATOS_NUMERICOS!AK97+DATOS_NUMERICOS!AL97))</f>
        <v/>
      </c>
      <c r="L108" s="23" t="str">
        <f>IF($A108="","",(DATOS_NUMERICOS!AM97+DATOS_NUMERICOS!AN97+DATOS_NUMERICOS!AO97+DATOS_NUMERICOS!AP97+DATOS_NUMERICOS!AQ97+DATOS_NUMERICOS!AR97+DATOS_NUMERICOS!AS97+DATOS_NUMERICOS!AT97+DATOS_NUMERICOS!AU97))</f>
        <v/>
      </c>
      <c r="M108" s="23" t="str">
        <f>IF($A108="","",(DATOS_NUMERICOS!AV97+DATOS_NUMERICOS!AW97+DATOS_NUMERICOS!AX97+(5-DATOS_NUMERICOS!AY97)+DATOS_NUMERICOS!AZ97+DATOS_NUMERICOS!BA97+DATOS_NUMERICOS!BB97+(5-DATOS_NUMERICOS!BC97)+DATOS_NUMERICOS!BD97+(5-DATOS_NUMERICOS!BE97)+DATOS_NUMERICOS!BF97+DATOS_NUMERICOS!BG97+(5-DATOS_NUMERICOS!BH97)+(5-DATOS_NUMERICOS!BI97)+DATOS_NUMERICOS!BJ97))</f>
        <v/>
      </c>
      <c r="N108" s="28" t="str">
        <f t="shared" si="8"/>
        <v/>
      </c>
      <c r="O108" s="28" t="str">
        <f t="shared" si="9"/>
        <v/>
      </c>
      <c r="P108" s="28" t="str">
        <f t="shared" si="10"/>
        <v/>
      </c>
      <c r="Q108" s="28" t="str">
        <f t="shared" si="11"/>
        <v/>
      </c>
      <c r="R108" s="28" t="str">
        <f t="shared" si="12"/>
        <v/>
      </c>
      <c r="S108" s="28" t="str">
        <f t="shared" si="13"/>
        <v/>
      </c>
      <c r="T108" s="23" t="str">
        <f t="shared" si="14"/>
        <v/>
      </c>
      <c r="U108" s="23" t="str">
        <f t="shared" si="15"/>
        <v/>
      </c>
    </row>
    <row r="109" spans="1:21" x14ac:dyDescent="0.25">
      <c r="A109" s="23" t="str">
        <f>IF(DATOS_NUMERICOS!A98="","",DATOS_NUMERICOS!A98)</f>
        <v/>
      </c>
      <c r="B109" s="23" t="str">
        <f>IF($A109="","",DATOS_NUMERICOS!B98)</f>
        <v/>
      </c>
      <c r="C109" s="23" t="str">
        <f>IF($A109="","",DATOS_NUMERICOS!C98)</f>
        <v/>
      </c>
      <c r="D109" s="23" t="str">
        <f>IF($A109="","",DATOS_NUMERICOS!D98)</f>
        <v/>
      </c>
      <c r="E109" s="23" t="str">
        <f>IF($A109="","",DATOS_NUMERICOS!G98)</f>
        <v/>
      </c>
      <c r="F109" s="23" t="str">
        <f>IF($A109="","",DATOS_NUMERICOS!I98)</f>
        <v/>
      </c>
      <c r="G109" s="23" t="str">
        <f>IF($A109="","",DATOS_NUMERICOS!J98)</f>
        <v/>
      </c>
      <c r="H109" s="23" t="str">
        <f>IF($A109="","",(DATOS_NUMERICOS!K98+DATOS_NUMERICOS!N98+DATOS_NUMERICOS!O98+DATOS_NUMERICOS!P98+(8-DATOS_NUMERICOS!S98)))</f>
        <v/>
      </c>
      <c r="I109" s="23" t="str">
        <f>IF($A109="","",(DATOS_NUMERICOS!L98+DATOS_NUMERICOS!M98+DATOS_NUMERICOS!Q98+DATOS_NUMERICOS!R98+DATOS_NUMERICOS!T98))</f>
        <v/>
      </c>
      <c r="J109" s="23" t="str">
        <f>IF($A109="","",(DATOS_NUMERICOS!U98+DATOS_NUMERICOS!V98+DATOS_NUMERICOS!W98+DATOS_NUMERICOS!X98+DATOS_NUMERICOS!Y98+DATOS_NUMERICOS!Z98+DATOS_NUMERICOS!AA98+DATOS_NUMERICOS!AB98))</f>
        <v/>
      </c>
      <c r="K109" s="23" t="str">
        <f>IF($A109="","",(DATOS_NUMERICOS!AC98+DATOS_NUMERICOS!AD98+DATOS_NUMERICOS!AE98+DATOS_NUMERICOS!AF98+DATOS_NUMERICOS!AG98+DATOS_NUMERICOS!AH98+DATOS_NUMERICOS!AI98+DATOS_NUMERICOS!AJ98+DATOS_NUMERICOS!AK98+DATOS_NUMERICOS!AL98))</f>
        <v/>
      </c>
      <c r="L109" s="23" t="str">
        <f>IF($A109="","",(DATOS_NUMERICOS!AM98+DATOS_NUMERICOS!AN98+DATOS_NUMERICOS!AO98+DATOS_NUMERICOS!AP98+DATOS_NUMERICOS!AQ98+DATOS_NUMERICOS!AR98+DATOS_NUMERICOS!AS98+DATOS_NUMERICOS!AT98+DATOS_NUMERICOS!AU98))</f>
        <v/>
      </c>
      <c r="M109" s="23" t="str">
        <f>IF($A109="","",(DATOS_NUMERICOS!AV98+DATOS_NUMERICOS!AW98+DATOS_NUMERICOS!AX98+(5-DATOS_NUMERICOS!AY98)+DATOS_NUMERICOS!AZ98+DATOS_NUMERICOS!BA98+DATOS_NUMERICOS!BB98+(5-DATOS_NUMERICOS!BC98)+DATOS_NUMERICOS!BD98+(5-DATOS_NUMERICOS!BE98)+DATOS_NUMERICOS!BF98+DATOS_NUMERICOS!BG98+(5-DATOS_NUMERICOS!BH98)+(5-DATOS_NUMERICOS!BI98)+DATOS_NUMERICOS!BJ98))</f>
        <v/>
      </c>
      <c r="N109" s="28" t="str">
        <f t="shared" si="8"/>
        <v/>
      </c>
      <c r="O109" s="28" t="str">
        <f t="shared" si="9"/>
        <v/>
      </c>
      <c r="P109" s="28" t="str">
        <f t="shared" si="10"/>
        <v/>
      </c>
      <c r="Q109" s="28" t="str">
        <f t="shared" si="11"/>
        <v/>
      </c>
      <c r="R109" s="28" t="str">
        <f t="shared" si="12"/>
        <v/>
      </c>
      <c r="S109" s="28" t="str">
        <f t="shared" si="13"/>
        <v/>
      </c>
      <c r="T109" s="23" t="str">
        <f t="shared" si="14"/>
        <v/>
      </c>
      <c r="U109" s="23" t="str">
        <f t="shared" si="15"/>
        <v/>
      </c>
    </row>
    <row r="110" spans="1:21" x14ac:dyDescent="0.25">
      <c r="A110" s="23" t="str">
        <f>IF(DATOS_NUMERICOS!A99="","",DATOS_NUMERICOS!A99)</f>
        <v/>
      </c>
      <c r="B110" s="23" t="str">
        <f>IF($A110="","",DATOS_NUMERICOS!B99)</f>
        <v/>
      </c>
      <c r="C110" s="23" t="str">
        <f>IF($A110="","",DATOS_NUMERICOS!C99)</f>
        <v/>
      </c>
      <c r="D110" s="23" t="str">
        <f>IF($A110="","",DATOS_NUMERICOS!D99)</f>
        <v/>
      </c>
      <c r="E110" s="23" t="str">
        <f>IF($A110="","",DATOS_NUMERICOS!G99)</f>
        <v/>
      </c>
      <c r="F110" s="23" t="str">
        <f>IF($A110="","",DATOS_NUMERICOS!I99)</f>
        <v/>
      </c>
      <c r="G110" s="23" t="str">
        <f>IF($A110="","",DATOS_NUMERICOS!J99)</f>
        <v/>
      </c>
      <c r="H110" s="23" t="str">
        <f>IF($A110="","",(DATOS_NUMERICOS!K99+DATOS_NUMERICOS!N99+DATOS_NUMERICOS!O99+DATOS_NUMERICOS!P99+(8-DATOS_NUMERICOS!S99)))</f>
        <v/>
      </c>
      <c r="I110" s="23" t="str">
        <f>IF($A110="","",(DATOS_NUMERICOS!L99+DATOS_NUMERICOS!M99+DATOS_NUMERICOS!Q99+DATOS_NUMERICOS!R99+DATOS_NUMERICOS!T99))</f>
        <v/>
      </c>
      <c r="J110" s="23" t="str">
        <f>IF($A110="","",(DATOS_NUMERICOS!U99+DATOS_NUMERICOS!V99+DATOS_NUMERICOS!W99+DATOS_NUMERICOS!X99+DATOS_NUMERICOS!Y99+DATOS_NUMERICOS!Z99+DATOS_NUMERICOS!AA99+DATOS_NUMERICOS!AB99))</f>
        <v/>
      </c>
      <c r="K110" s="23" t="str">
        <f>IF($A110="","",(DATOS_NUMERICOS!AC99+DATOS_NUMERICOS!AD99+DATOS_NUMERICOS!AE99+DATOS_NUMERICOS!AF99+DATOS_NUMERICOS!AG99+DATOS_NUMERICOS!AH99+DATOS_NUMERICOS!AI99+DATOS_NUMERICOS!AJ99+DATOS_NUMERICOS!AK99+DATOS_NUMERICOS!AL99))</f>
        <v/>
      </c>
      <c r="L110" s="23" t="str">
        <f>IF($A110="","",(DATOS_NUMERICOS!AM99+DATOS_NUMERICOS!AN99+DATOS_NUMERICOS!AO99+DATOS_NUMERICOS!AP99+DATOS_NUMERICOS!AQ99+DATOS_NUMERICOS!AR99+DATOS_NUMERICOS!AS99+DATOS_NUMERICOS!AT99+DATOS_NUMERICOS!AU99))</f>
        <v/>
      </c>
      <c r="M110" s="23" t="str">
        <f>IF($A110="","",(DATOS_NUMERICOS!AV99+DATOS_NUMERICOS!AW99+DATOS_NUMERICOS!AX99+(5-DATOS_NUMERICOS!AY99)+DATOS_NUMERICOS!AZ99+DATOS_NUMERICOS!BA99+DATOS_NUMERICOS!BB99+(5-DATOS_NUMERICOS!BC99)+DATOS_NUMERICOS!BD99+(5-DATOS_NUMERICOS!BE99)+DATOS_NUMERICOS!BF99+DATOS_NUMERICOS!BG99+(5-DATOS_NUMERICOS!BH99)+(5-DATOS_NUMERICOS!BI99)+DATOS_NUMERICOS!BJ99))</f>
        <v/>
      </c>
      <c r="N110" s="28" t="str">
        <f t="shared" si="8"/>
        <v/>
      </c>
      <c r="O110" s="28" t="str">
        <f t="shared" si="9"/>
        <v/>
      </c>
      <c r="P110" s="28" t="str">
        <f t="shared" si="10"/>
        <v/>
      </c>
      <c r="Q110" s="28" t="str">
        <f t="shared" si="11"/>
        <v/>
      </c>
      <c r="R110" s="28" t="str">
        <f t="shared" si="12"/>
        <v/>
      </c>
      <c r="S110" s="28" t="str">
        <f t="shared" si="13"/>
        <v/>
      </c>
      <c r="T110" s="23" t="str">
        <f t="shared" si="14"/>
        <v/>
      </c>
      <c r="U110" s="23" t="str">
        <f t="shared" si="15"/>
        <v/>
      </c>
    </row>
    <row r="111" spans="1:21" x14ac:dyDescent="0.25">
      <c r="A111" s="23" t="str">
        <f>IF(DATOS_NUMERICOS!A100="","",DATOS_NUMERICOS!A100)</f>
        <v/>
      </c>
      <c r="B111" s="23" t="str">
        <f>IF($A111="","",DATOS_NUMERICOS!B100)</f>
        <v/>
      </c>
      <c r="C111" s="23" t="str">
        <f>IF($A111="","",DATOS_NUMERICOS!C100)</f>
        <v/>
      </c>
      <c r="D111" s="23" t="str">
        <f>IF($A111="","",DATOS_NUMERICOS!D100)</f>
        <v/>
      </c>
      <c r="E111" s="23" t="str">
        <f>IF($A111="","",DATOS_NUMERICOS!G100)</f>
        <v/>
      </c>
      <c r="F111" s="23" t="str">
        <f>IF($A111="","",DATOS_NUMERICOS!I100)</f>
        <v/>
      </c>
      <c r="G111" s="23" t="str">
        <f>IF($A111="","",DATOS_NUMERICOS!J100)</f>
        <v/>
      </c>
      <c r="H111" s="23" t="str">
        <f>IF($A111="","",(DATOS_NUMERICOS!K100+DATOS_NUMERICOS!N100+DATOS_NUMERICOS!O100+DATOS_NUMERICOS!P100+(8-DATOS_NUMERICOS!S100)))</f>
        <v/>
      </c>
      <c r="I111" s="23" t="str">
        <f>IF($A111="","",(DATOS_NUMERICOS!L100+DATOS_NUMERICOS!M100+DATOS_NUMERICOS!Q100+DATOS_NUMERICOS!R100+DATOS_NUMERICOS!T100))</f>
        <v/>
      </c>
      <c r="J111" s="23" t="str">
        <f>IF($A111="","",(DATOS_NUMERICOS!U100+DATOS_NUMERICOS!V100+DATOS_NUMERICOS!W100+DATOS_NUMERICOS!X100+DATOS_NUMERICOS!Y100+DATOS_NUMERICOS!Z100+DATOS_NUMERICOS!AA100+DATOS_NUMERICOS!AB100))</f>
        <v/>
      </c>
      <c r="K111" s="23" t="str">
        <f>IF($A111="","",(DATOS_NUMERICOS!AC100+DATOS_NUMERICOS!AD100+DATOS_NUMERICOS!AE100+DATOS_NUMERICOS!AF100+DATOS_NUMERICOS!AG100+DATOS_NUMERICOS!AH100+DATOS_NUMERICOS!AI100+DATOS_NUMERICOS!AJ100+DATOS_NUMERICOS!AK100+DATOS_NUMERICOS!AL100))</f>
        <v/>
      </c>
      <c r="L111" s="23" t="str">
        <f>IF($A111="","",(DATOS_NUMERICOS!AM100+DATOS_NUMERICOS!AN100+DATOS_NUMERICOS!AO100+DATOS_NUMERICOS!AP100+DATOS_NUMERICOS!AQ100+DATOS_NUMERICOS!AR100+DATOS_NUMERICOS!AS100+DATOS_NUMERICOS!AT100+DATOS_NUMERICOS!AU100))</f>
        <v/>
      </c>
      <c r="M111" s="23" t="str">
        <f>IF($A111="","",(DATOS_NUMERICOS!AV100+DATOS_NUMERICOS!AW100+DATOS_NUMERICOS!AX100+(5-DATOS_NUMERICOS!AY100)+DATOS_NUMERICOS!AZ100+DATOS_NUMERICOS!BA100+DATOS_NUMERICOS!BB100+(5-DATOS_NUMERICOS!BC100)+DATOS_NUMERICOS!BD100+(5-DATOS_NUMERICOS!BE100)+DATOS_NUMERICOS!BF100+DATOS_NUMERICOS!BG100+(5-DATOS_NUMERICOS!BH100)+(5-DATOS_NUMERICOS!BI100)+DATOS_NUMERICOS!BJ100))</f>
        <v/>
      </c>
      <c r="N111" s="28" t="str">
        <f t="shared" si="8"/>
        <v/>
      </c>
      <c r="O111" s="28" t="str">
        <f t="shared" si="9"/>
        <v/>
      </c>
      <c r="P111" s="28" t="str">
        <f t="shared" si="10"/>
        <v/>
      </c>
      <c r="Q111" s="28" t="str">
        <f t="shared" si="11"/>
        <v/>
      </c>
      <c r="R111" s="28" t="str">
        <f t="shared" si="12"/>
        <v/>
      </c>
      <c r="S111" s="28" t="str">
        <f t="shared" si="13"/>
        <v/>
      </c>
      <c r="T111" s="23" t="str">
        <f t="shared" si="14"/>
        <v/>
      </c>
      <c r="U111" s="23" t="str">
        <f t="shared" si="15"/>
        <v/>
      </c>
    </row>
    <row r="112" spans="1:21" x14ac:dyDescent="0.25">
      <c r="A112" s="23" t="str">
        <f>IF(DATOS_NUMERICOS!A101="","",DATOS_NUMERICOS!A101)</f>
        <v/>
      </c>
      <c r="B112" s="23" t="str">
        <f>IF($A112="","",DATOS_NUMERICOS!B101)</f>
        <v/>
      </c>
      <c r="C112" s="23" t="str">
        <f>IF($A112="","",DATOS_NUMERICOS!C101)</f>
        <v/>
      </c>
      <c r="D112" s="23" t="str">
        <f>IF($A112="","",DATOS_NUMERICOS!D101)</f>
        <v/>
      </c>
      <c r="E112" s="23" t="str">
        <f>IF($A112="","",DATOS_NUMERICOS!G101)</f>
        <v/>
      </c>
      <c r="F112" s="23" t="str">
        <f>IF($A112="","",DATOS_NUMERICOS!I101)</f>
        <v/>
      </c>
      <c r="G112" s="23" t="str">
        <f>IF($A112="","",DATOS_NUMERICOS!J101)</f>
        <v/>
      </c>
      <c r="H112" s="23" t="str">
        <f>IF($A112="","",(DATOS_NUMERICOS!K101+DATOS_NUMERICOS!N101+DATOS_NUMERICOS!O101+DATOS_NUMERICOS!P101+(8-DATOS_NUMERICOS!S101)))</f>
        <v/>
      </c>
      <c r="I112" s="23" t="str">
        <f>IF($A112="","",(DATOS_NUMERICOS!L101+DATOS_NUMERICOS!M101+DATOS_NUMERICOS!Q101+DATOS_NUMERICOS!R101+DATOS_NUMERICOS!T101))</f>
        <v/>
      </c>
      <c r="J112" s="23" t="str">
        <f>IF($A112="","",(DATOS_NUMERICOS!U101+DATOS_NUMERICOS!V101+DATOS_NUMERICOS!W101+DATOS_NUMERICOS!X101+DATOS_NUMERICOS!Y101+DATOS_NUMERICOS!Z101+DATOS_NUMERICOS!AA101+DATOS_NUMERICOS!AB101))</f>
        <v/>
      </c>
      <c r="K112" s="23" t="str">
        <f>IF($A112="","",(DATOS_NUMERICOS!AC101+DATOS_NUMERICOS!AD101+DATOS_NUMERICOS!AE101+DATOS_NUMERICOS!AF101+DATOS_NUMERICOS!AG101+DATOS_NUMERICOS!AH101+DATOS_NUMERICOS!AI101+DATOS_NUMERICOS!AJ101+DATOS_NUMERICOS!AK101+DATOS_NUMERICOS!AL101))</f>
        <v/>
      </c>
      <c r="L112" s="23" t="str">
        <f>IF($A112="","",(DATOS_NUMERICOS!AM101+DATOS_NUMERICOS!AN101+DATOS_NUMERICOS!AO101+DATOS_NUMERICOS!AP101+DATOS_NUMERICOS!AQ101+DATOS_NUMERICOS!AR101+DATOS_NUMERICOS!AS101+DATOS_NUMERICOS!AT101+DATOS_NUMERICOS!AU101))</f>
        <v/>
      </c>
      <c r="M112" s="23" t="str">
        <f>IF($A112="","",(DATOS_NUMERICOS!AV101+DATOS_NUMERICOS!AW101+DATOS_NUMERICOS!AX101+(5-DATOS_NUMERICOS!AY101)+DATOS_NUMERICOS!AZ101+DATOS_NUMERICOS!BA101+DATOS_NUMERICOS!BB101+(5-DATOS_NUMERICOS!BC101)+DATOS_NUMERICOS!BD101+(5-DATOS_NUMERICOS!BE101)+DATOS_NUMERICOS!BF101+DATOS_NUMERICOS!BG101+(5-DATOS_NUMERICOS!BH101)+(5-DATOS_NUMERICOS!BI101)+DATOS_NUMERICOS!BJ101))</f>
        <v/>
      </c>
      <c r="N112" s="28" t="str">
        <f t="shared" si="8"/>
        <v/>
      </c>
      <c r="O112" s="28" t="str">
        <f t="shared" si="9"/>
        <v/>
      </c>
      <c r="P112" s="28" t="str">
        <f t="shared" si="10"/>
        <v/>
      </c>
      <c r="Q112" s="28" t="str">
        <f t="shared" si="11"/>
        <v/>
      </c>
      <c r="R112" s="28" t="str">
        <f t="shared" si="12"/>
        <v/>
      </c>
      <c r="S112" s="28" t="str">
        <f t="shared" si="13"/>
        <v/>
      </c>
      <c r="T112" s="23" t="str">
        <f t="shared" si="14"/>
        <v/>
      </c>
      <c r="U112" s="23" t="str">
        <f t="shared" si="15"/>
        <v/>
      </c>
    </row>
    <row r="113" spans="1:21" x14ac:dyDescent="0.25">
      <c r="A113" s="23" t="str">
        <f>IF(DATOS_NUMERICOS!A102="","",DATOS_NUMERICOS!A102)</f>
        <v/>
      </c>
      <c r="B113" s="23" t="str">
        <f>IF($A113="","",DATOS_NUMERICOS!B102)</f>
        <v/>
      </c>
      <c r="C113" s="23" t="str">
        <f>IF($A113="","",DATOS_NUMERICOS!C102)</f>
        <v/>
      </c>
      <c r="D113" s="23" t="str">
        <f>IF($A113="","",DATOS_NUMERICOS!D102)</f>
        <v/>
      </c>
      <c r="E113" s="23" t="str">
        <f>IF($A113="","",DATOS_NUMERICOS!G102)</f>
        <v/>
      </c>
      <c r="F113" s="23" t="str">
        <f>IF($A113="","",DATOS_NUMERICOS!I102)</f>
        <v/>
      </c>
      <c r="G113" s="23" t="str">
        <f>IF($A113="","",DATOS_NUMERICOS!J102)</f>
        <v/>
      </c>
      <c r="H113" s="23" t="str">
        <f>IF($A113="","",(DATOS_NUMERICOS!K102+DATOS_NUMERICOS!N102+DATOS_NUMERICOS!O102+DATOS_NUMERICOS!P102+(8-DATOS_NUMERICOS!S102)))</f>
        <v/>
      </c>
      <c r="I113" s="23" t="str">
        <f>IF($A113="","",(DATOS_NUMERICOS!L102+DATOS_NUMERICOS!M102+DATOS_NUMERICOS!Q102+DATOS_NUMERICOS!R102+DATOS_NUMERICOS!T102))</f>
        <v/>
      </c>
      <c r="J113" s="23" t="str">
        <f>IF($A113="","",(DATOS_NUMERICOS!U102+DATOS_NUMERICOS!V102+DATOS_NUMERICOS!W102+DATOS_NUMERICOS!X102+DATOS_NUMERICOS!Y102+DATOS_NUMERICOS!Z102+DATOS_NUMERICOS!AA102+DATOS_NUMERICOS!AB102))</f>
        <v/>
      </c>
      <c r="K113" s="23" t="str">
        <f>IF($A113="","",(DATOS_NUMERICOS!AC102+DATOS_NUMERICOS!AD102+DATOS_NUMERICOS!AE102+DATOS_NUMERICOS!AF102+DATOS_NUMERICOS!AG102+DATOS_NUMERICOS!AH102+DATOS_NUMERICOS!AI102+DATOS_NUMERICOS!AJ102+DATOS_NUMERICOS!AK102+DATOS_NUMERICOS!AL102))</f>
        <v/>
      </c>
      <c r="L113" s="23" t="str">
        <f>IF($A113="","",(DATOS_NUMERICOS!AM102+DATOS_NUMERICOS!AN102+DATOS_NUMERICOS!AO102+DATOS_NUMERICOS!AP102+DATOS_NUMERICOS!AQ102+DATOS_NUMERICOS!AR102+DATOS_NUMERICOS!AS102+DATOS_NUMERICOS!AT102+DATOS_NUMERICOS!AU102))</f>
        <v/>
      </c>
      <c r="M113" s="23" t="str">
        <f>IF($A113="","",(DATOS_NUMERICOS!AV102+DATOS_NUMERICOS!AW102+DATOS_NUMERICOS!AX102+(5-DATOS_NUMERICOS!AY102)+DATOS_NUMERICOS!AZ102+DATOS_NUMERICOS!BA102+DATOS_NUMERICOS!BB102+(5-DATOS_NUMERICOS!BC102)+DATOS_NUMERICOS!BD102+(5-DATOS_NUMERICOS!BE102)+DATOS_NUMERICOS!BF102+DATOS_NUMERICOS!BG102+(5-DATOS_NUMERICOS!BH102)+(5-DATOS_NUMERICOS!BI102)+DATOS_NUMERICOS!BJ102))</f>
        <v/>
      </c>
      <c r="N113" s="28" t="str">
        <f t="shared" si="8"/>
        <v/>
      </c>
      <c r="O113" s="28" t="str">
        <f t="shared" si="9"/>
        <v/>
      </c>
      <c r="P113" s="28" t="str">
        <f t="shared" si="10"/>
        <v/>
      </c>
      <c r="Q113" s="28" t="str">
        <f t="shared" si="11"/>
        <v/>
      </c>
      <c r="R113" s="28" t="str">
        <f t="shared" si="12"/>
        <v/>
      </c>
      <c r="S113" s="28" t="str">
        <f t="shared" si="13"/>
        <v/>
      </c>
      <c r="T113" s="23" t="str">
        <f t="shared" si="14"/>
        <v/>
      </c>
      <c r="U113" s="23" t="str">
        <f t="shared" si="15"/>
        <v/>
      </c>
    </row>
    <row r="114" spans="1:21" x14ac:dyDescent="0.25">
      <c r="A114" s="23" t="str">
        <f>IF(DATOS_NUMERICOS!A103="","",DATOS_NUMERICOS!A103)</f>
        <v/>
      </c>
      <c r="B114" s="23" t="str">
        <f>IF($A114="","",DATOS_NUMERICOS!B103)</f>
        <v/>
      </c>
      <c r="C114" s="23" t="str">
        <f>IF($A114="","",DATOS_NUMERICOS!C103)</f>
        <v/>
      </c>
      <c r="D114" s="23" t="str">
        <f>IF($A114="","",DATOS_NUMERICOS!D103)</f>
        <v/>
      </c>
      <c r="E114" s="23" t="str">
        <f>IF($A114="","",DATOS_NUMERICOS!G103)</f>
        <v/>
      </c>
      <c r="F114" s="23" t="str">
        <f>IF($A114="","",DATOS_NUMERICOS!I103)</f>
        <v/>
      </c>
      <c r="G114" s="23" t="str">
        <f>IF($A114="","",DATOS_NUMERICOS!J103)</f>
        <v/>
      </c>
      <c r="H114" s="23" t="str">
        <f>IF($A114="","",(DATOS_NUMERICOS!K103+DATOS_NUMERICOS!N103+DATOS_NUMERICOS!O103+DATOS_NUMERICOS!P103+(8-DATOS_NUMERICOS!S103)))</f>
        <v/>
      </c>
      <c r="I114" s="23" t="str">
        <f>IF($A114="","",(DATOS_NUMERICOS!L103+DATOS_NUMERICOS!M103+DATOS_NUMERICOS!Q103+DATOS_NUMERICOS!R103+DATOS_NUMERICOS!T103))</f>
        <v/>
      </c>
      <c r="J114" s="23" t="str">
        <f>IF($A114="","",(DATOS_NUMERICOS!U103+DATOS_NUMERICOS!V103+DATOS_NUMERICOS!W103+DATOS_NUMERICOS!X103+DATOS_NUMERICOS!Y103+DATOS_NUMERICOS!Z103+DATOS_NUMERICOS!AA103+DATOS_NUMERICOS!AB103))</f>
        <v/>
      </c>
      <c r="K114" s="23" t="str">
        <f>IF($A114="","",(DATOS_NUMERICOS!AC103+DATOS_NUMERICOS!AD103+DATOS_NUMERICOS!AE103+DATOS_NUMERICOS!AF103+DATOS_NUMERICOS!AG103+DATOS_NUMERICOS!AH103+DATOS_NUMERICOS!AI103+DATOS_NUMERICOS!AJ103+DATOS_NUMERICOS!AK103+DATOS_NUMERICOS!AL103))</f>
        <v/>
      </c>
      <c r="L114" s="23" t="str">
        <f>IF($A114="","",(DATOS_NUMERICOS!AM103+DATOS_NUMERICOS!AN103+DATOS_NUMERICOS!AO103+DATOS_NUMERICOS!AP103+DATOS_NUMERICOS!AQ103+DATOS_NUMERICOS!AR103+DATOS_NUMERICOS!AS103+DATOS_NUMERICOS!AT103+DATOS_NUMERICOS!AU103))</f>
        <v/>
      </c>
      <c r="M114" s="23" t="str">
        <f>IF($A114="","",(DATOS_NUMERICOS!AV103+DATOS_NUMERICOS!AW103+DATOS_NUMERICOS!AX103+(5-DATOS_NUMERICOS!AY103)+DATOS_NUMERICOS!AZ103+DATOS_NUMERICOS!BA103+DATOS_NUMERICOS!BB103+(5-DATOS_NUMERICOS!BC103)+DATOS_NUMERICOS!BD103+(5-DATOS_NUMERICOS!BE103)+DATOS_NUMERICOS!BF103+DATOS_NUMERICOS!BG103+(5-DATOS_NUMERICOS!BH103)+(5-DATOS_NUMERICOS!BI103)+DATOS_NUMERICOS!BJ103))</f>
        <v/>
      </c>
      <c r="N114" s="28" t="str">
        <f t="shared" si="8"/>
        <v/>
      </c>
      <c r="O114" s="28" t="str">
        <f t="shared" si="9"/>
        <v/>
      </c>
      <c r="P114" s="28" t="str">
        <f t="shared" si="10"/>
        <v/>
      </c>
      <c r="Q114" s="28" t="str">
        <f t="shared" si="11"/>
        <v/>
      </c>
      <c r="R114" s="28" t="str">
        <f t="shared" si="12"/>
        <v/>
      </c>
      <c r="S114" s="28" t="str">
        <f t="shared" si="13"/>
        <v/>
      </c>
      <c r="T114" s="23" t="str">
        <f t="shared" si="14"/>
        <v/>
      </c>
      <c r="U114" s="23" t="str">
        <f t="shared" si="15"/>
        <v/>
      </c>
    </row>
    <row r="115" spans="1:21" x14ac:dyDescent="0.25">
      <c r="A115" s="23" t="str">
        <f>IF(DATOS_NUMERICOS!A104="","",DATOS_NUMERICOS!A104)</f>
        <v/>
      </c>
      <c r="B115" s="23" t="str">
        <f>IF($A115="","",DATOS_NUMERICOS!B104)</f>
        <v/>
      </c>
      <c r="C115" s="23" t="str">
        <f>IF($A115="","",DATOS_NUMERICOS!C104)</f>
        <v/>
      </c>
      <c r="D115" s="23" t="str">
        <f>IF($A115="","",DATOS_NUMERICOS!D104)</f>
        <v/>
      </c>
      <c r="E115" s="23" t="str">
        <f>IF($A115="","",DATOS_NUMERICOS!G104)</f>
        <v/>
      </c>
      <c r="F115" s="23" t="str">
        <f>IF($A115="","",DATOS_NUMERICOS!I104)</f>
        <v/>
      </c>
      <c r="G115" s="23" t="str">
        <f>IF($A115="","",DATOS_NUMERICOS!J104)</f>
        <v/>
      </c>
      <c r="H115" s="23" t="str">
        <f>IF($A115="","",(DATOS_NUMERICOS!K104+DATOS_NUMERICOS!N104+DATOS_NUMERICOS!O104+DATOS_NUMERICOS!P104+(8-DATOS_NUMERICOS!S104)))</f>
        <v/>
      </c>
      <c r="I115" s="23" t="str">
        <f>IF($A115="","",(DATOS_NUMERICOS!L104+DATOS_NUMERICOS!M104+DATOS_NUMERICOS!Q104+DATOS_NUMERICOS!R104+DATOS_NUMERICOS!T104))</f>
        <v/>
      </c>
      <c r="J115" s="23" t="str">
        <f>IF($A115="","",(DATOS_NUMERICOS!U104+DATOS_NUMERICOS!V104+DATOS_NUMERICOS!W104+DATOS_NUMERICOS!X104+DATOS_NUMERICOS!Y104+DATOS_NUMERICOS!Z104+DATOS_NUMERICOS!AA104+DATOS_NUMERICOS!AB104))</f>
        <v/>
      </c>
      <c r="K115" s="23" t="str">
        <f>IF($A115="","",(DATOS_NUMERICOS!AC104+DATOS_NUMERICOS!AD104+DATOS_NUMERICOS!AE104+DATOS_NUMERICOS!AF104+DATOS_NUMERICOS!AG104+DATOS_NUMERICOS!AH104+DATOS_NUMERICOS!AI104+DATOS_NUMERICOS!AJ104+DATOS_NUMERICOS!AK104+DATOS_NUMERICOS!AL104))</f>
        <v/>
      </c>
      <c r="L115" s="23" t="str">
        <f>IF($A115="","",(DATOS_NUMERICOS!AM104+DATOS_NUMERICOS!AN104+DATOS_NUMERICOS!AO104+DATOS_NUMERICOS!AP104+DATOS_NUMERICOS!AQ104+DATOS_NUMERICOS!AR104+DATOS_NUMERICOS!AS104+DATOS_NUMERICOS!AT104+DATOS_NUMERICOS!AU104))</f>
        <v/>
      </c>
      <c r="M115" s="23" t="str">
        <f>IF($A115="","",(DATOS_NUMERICOS!AV104+DATOS_NUMERICOS!AW104+DATOS_NUMERICOS!AX104+(5-DATOS_NUMERICOS!AY104)+DATOS_NUMERICOS!AZ104+DATOS_NUMERICOS!BA104+DATOS_NUMERICOS!BB104+(5-DATOS_NUMERICOS!BC104)+DATOS_NUMERICOS!BD104+(5-DATOS_NUMERICOS!BE104)+DATOS_NUMERICOS!BF104+DATOS_NUMERICOS!BG104+(5-DATOS_NUMERICOS!BH104)+(5-DATOS_NUMERICOS!BI104)+DATOS_NUMERICOS!BJ104))</f>
        <v/>
      </c>
      <c r="N115" s="28" t="str">
        <f t="shared" si="8"/>
        <v/>
      </c>
      <c r="O115" s="28" t="str">
        <f t="shared" si="9"/>
        <v/>
      </c>
      <c r="P115" s="28" t="str">
        <f t="shared" si="10"/>
        <v/>
      </c>
      <c r="Q115" s="28" t="str">
        <f t="shared" si="11"/>
        <v/>
      </c>
      <c r="R115" s="28" t="str">
        <f t="shared" si="12"/>
        <v/>
      </c>
      <c r="S115" s="28" t="str">
        <f t="shared" si="13"/>
        <v/>
      </c>
      <c r="T115" s="23" t="str">
        <f t="shared" si="14"/>
        <v/>
      </c>
      <c r="U115" s="23" t="str">
        <f t="shared" si="15"/>
        <v/>
      </c>
    </row>
    <row r="116" spans="1:21" x14ac:dyDescent="0.25">
      <c r="A116" s="23" t="str">
        <f>IF(DATOS_NUMERICOS!A105="","",DATOS_NUMERICOS!A105)</f>
        <v/>
      </c>
      <c r="B116" s="23" t="str">
        <f>IF($A116="","",DATOS_NUMERICOS!B105)</f>
        <v/>
      </c>
      <c r="C116" s="23" t="str">
        <f>IF($A116="","",DATOS_NUMERICOS!C105)</f>
        <v/>
      </c>
      <c r="D116" s="23" t="str">
        <f>IF($A116="","",DATOS_NUMERICOS!D105)</f>
        <v/>
      </c>
      <c r="E116" s="23" t="str">
        <f>IF($A116="","",DATOS_NUMERICOS!G105)</f>
        <v/>
      </c>
      <c r="F116" s="23" t="str">
        <f>IF($A116="","",DATOS_NUMERICOS!I105)</f>
        <v/>
      </c>
      <c r="G116" s="23" t="str">
        <f>IF($A116="","",DATOS_NUMERICOS!J105)</f>
        <v/>
      </c>
      <c r="H116" s="23" t="str">
        <f>IF($A116="","",(DATOS_NUMERICOS!K105+DATOS_NUMERICOS!N105+DATOS_NUMERICOS!O105+DATOS_NUMERICOS!P105+(8-DATOS_NUMERICOS!S105)))</f>
        <v/>
      </c>
      <c r="I116" s="23" t="str">
        <f>IF($A116="","",(DATOS_NUMERICOS!L105+DATOS_NUMERICOS!M105+DATOS_NUMERICOS!Q105+DATOS_NUMERICOS!R105+DATOS_NUMERICOS!T105))</f>
        <v/>
      </c>
      <c r="J116" s="23" t="str">
        <f>IF($A116="","",(DATOS_NUMERICOS!U105+DATOS_NUMERICOS!V105+DATOS_NUMERICOS!W105+DATOS_NUMERICOS!X105+DATOS_NUMERICOS!Y105+DATOS_NUMERICOS!Z105+DATOS_NUMERICOS!AA105+DATOS_NUMERICOS!AB105))</f>
        <v/>
      </c>
      <c r="K116" s="23" t="str">
        <f>IF($A116="","",(DATOS_NUMERICOS!AC105+DATOS_NUMERICOS!AD105+DATOS_NUMERICOS!AE105+DATOS_NUMERICOS!AF105+DATOS_NUMERICOS!AG105+DATOS_NUMERICOS!AH105+DATOS_NUMERICOS!AI105+DATOS_NUMERICOS!AJ105+DATOS_NUMERICOS!AK105+DATOS_NUMERICOS!AL105))</f>
        <v/>
      </c>
      <c r="L116" s="23" t="str">
        <f>IF($A116="","",(DATOS_NUMERICOS!AM105+DATOS_NUMERICOS!AN105+DATOS_NUMERICOS!AO105+DATOS_NUMERICOS!AP105+DATOS_NUMERICOS!AQ105+DATOS_NUMERICOS!AR105+DATOS_NUMERICOS!AS105+DATOS_NUMERICOS!AT105+DATOS_NUMERICOS!AU105))</f>
        <v/>
      </c>
      <c r="M116" s="23" t="str">
        <f>IF($A116="","",(DATOS_NUMERICOS!AV105+DATOS_NUMERICOS!AW105+DATOS_NUMERICOS!AX105+(5-DATOS_NUMERICOS!AY105)+DATOS_NUMERICOS!AZ105+DATOS_NUMERICOS!BA105+DATOS_NUMERICOS!BB105+(5-DATOS_NUMERICOS!BC105)+DATOS_NUMERICOS!BD105+(5-DATOS_NUMERICOS!BE105)+DATOS_NUMERICOS!BF105+DATOS_NUMERICOS!BG105+(5-DATOS_NUMERICOS!BH105)+(5-DATOS_NUMERICOS!BI105)+DATOS_NUMERICOS!BJ105))</f>
        <v/>
      </c>
      <c r="N116" s="28" t="str">
        <f t="shared" si="8"/>
        <v/>
      </c>
      <c r="O116" s="28" t="str">
        <f t="shared" si="9"/>
        <v/>
      </c>
      <c r="P116" s="28" t="str">
        <f t="shared" si="10"/>
        <v/>
      </c>
      <c r="Q116" s="28" t="str">
        <f t="shared" si="11"/>
        <v/>
      </c>
      <c r="R116" s="28" t="str">
        <f t="shared" si="12"/>
        <v/>
      </c>
      <c r="S116" s="28" t="str">
        <f t="shared" si="13"/>
        <v/>
      </c>
      <c r="T116" s="23" t="str">
        <f t="shared" si="14"/>
        <v/>
      </c>
      <c r="U116" s="23" t="str">
        <f t="shared" si="15"/>
        <v/>
      </c>
    </row>
    <row r="117" spans="1:21" x14ac:dyDescent="0.25">
      <c r="A117" s="23" t="str">
        <f>IF(DATOS_NUMERICOS!A106="","",DATOS_NUMERICOS!A106)</f>
        <v/>
      </c>
      <c r="B117" s="23" t="str">
        <f>IF($A117="","",DATOS_NUMERICOS!B106)</f>
        <v/>
      </c>
      <c r="C117" s="23" t="str">
        <f>IF($A117="","",DATOS_NUMERICOS!C106)</f>
        <v/>
      </c>
      <c r="D117" s="23" t="str">
        <f>IF($A117="","",DATOS_NUMERICOS!D106)</f>
        <v/>
      </c>
      <c r="E117" s="23" t="str">
        <f>IF($A117="","",DATOS_NUMERICOS!G106)</f>
        <v/>
      </c>
      <c r="F117" s="23" t="str">
        <f>IF($A117="","",DATOS_NUMERICOS!I106)</f>
        <v/>
      </c>
      <c r="G117" s="23" t="str">
        <f>IF($A117="","",DATOS_NUMERICOS!J106)</f>
        <v/>
      </c>
      <c r="H117" s="23" t="str">
        <f>IF($A117="","",(DATOS_NUMERICOS!K106+DATOS_NUMERICOS!N106+DATOS_NUMERICOS!O106+DATOS_NUMERICOS!P106+(8-DATOS_NUMERICOS!S106)))</f>
        <v/>
      </c>
      <c r="I117" s="23" t="str">
        <f>IF($A117="","",(DATOS_NUMERICOS!L106+DATOS_NUMERICOS!M106+DATOS_NUMERICOS!Q106+DATOS_NUMERICOS!R106+DATOS_NUMERICOS!T106))</f>
        <v/>
      </c>
      <c r="J117" s="23" t="str">
        <f>IF($A117="","",(DATOS_NUMERICOS!U106+DATOS_NUMERICOS!V106+DATOS_NUMERICOS!W106+DATOS_NUMERICOS!X106+DATOS_NUMERICOS!Y106+DATOS_NUMERICOS!Z106+DATOS_NUMERICOS!AA106+DATOS_NUMERICOS!AB106))</f>
        <v/>
      </c>
      <c r="K117" s="23" t="str">
        <f>IF($A117="","",(DATOS_NUMERICOS!AC106+DATOS_NUMERICOS!AD106+DATOS_NUMERICOS!AE106+DATOS_NUMERICOS!AF106+DATOS_NUMERICOS!AG106+DATOS_NUMERICOS!AH106+DATOS_NUMERICOS!AI106+DATOS_NUMERICOS!AJ106+DATOS_NUMERICOS!AK106+DATOS_NUMERICOS!AL106))</f>
        <v/>
      </c>
      <c r="L117" s="23" t="str">
        <f>IF($A117="","",(DATOS_NUMERICOS!AM106+DATOS_NUMERICOS!AN106+DATOS_NUMERICOS!AO106+DATOS_NUMERICOS!AP106+DATOS_NUMERICOS!AQ106+DATOS_NUMERICOS!AR106+DATOS_NUMERICOS!AS106+DATOS_NUMERICOS!AT106+DATOS_NUMERICOS!AU106))</f>
        <v/>
      </c>
      <c r="M117" s="23" t="str">
        <f>IF($A117="","",(DATOS_NUMERICOS!AV106+DATOS_NUMERICOS!AW106+DATOS_NUMERICOS!AX106+(5-DATOS_NUMERICOS!AY106)+DATOS_NUMERICOS!AZ106+DATOS_NUMERICOS!BA106+DATOS_NUMERICOS!BB106+(5-DATOS_NUMERICOS!BC106)+DATOS_NUMERICOS!BD106+(5-DATOS_NUMERICOS!BE106)+DATOS_NUMERICOS!BF106+DATOS_NUMERICOS!BG106+(5-DATOS_NUMERICOS!BH106)+(5-DATOS_NUMERICOS!BI106)+DATOS_NUMERICOS!BJ106))</f>
        <v/>
      </c>
      <c r="N117" s="28" t="str">
        <f t="shared" si="8"/>
        <v/>
      </c>
      <c r="O117" s="28" t="str">
        <f t="shared" si="9"/>
        <v/>
      </c>
      <c r="P117" s="28" t="str">
        <f t="shared" si="10"/>
        <v/>
      </c>
      <c r="Q117" s="28" t="str">
        <f t="shared" si="11"/>
        <v/>
      </c>
      <c r="R117" s="28" t="str">
        <f t="shared" si="12"/>
        <v/>
      </c>
      <c r="S117" s="28" t="str">
        <f t="shared" si="13"/>
        <v/>
      </c>
      <c r="T117" s="23" t="str">
        <f t="shared" si="14"/>
        <v/>
      </c>
      <c r="U117" s="23" t="str">
        <f t="shared" si="15"/>
        <v/>
      </c>
    </row>
    <row r="118" spans="1:21" x14ac:dyDescent="0.25">
      <c r="A118" s="23" t="str">
        <f>IF(DATOS_NUMERICOS!A107="","",DATOS_NUMERICOS!A107)</f>
        <v/>
      </c>
      <c r="B118" s="23" t="str">
        <f>IF($A118="","",DATOS_NUMERICOS!B107)</f>
        <v/>
      </c>
      <c r="C118" s="23" t="str">
        <f>IF($A118="","",DATOS_NUMERICOS!C107)</f>
        <v/>
      </c>
      <c r="D118" s="23" t="str">
        <f>IF($A118="","",DATOS_NUMERICOS!D107)</f>
        <v/>
      </c>
      <c r="E118" s="23" t="str">
        <f>IF($A118="","",DATOS_NUMERICOS!G107)</f>
        <v/>
      </c>
      <c r="F118" s="23" t="str">
        <f>IF($A118="","",DATOS_NUMERICOS!I107)</f>
        <v/>
      </c>
      <c r="G118" s="23" t="str">
        <f>IF($A118="","",DATOS_NUMERICOS!J107)</f>
        <v/>
      </c>
      <c r="H118" s="23" t="str">
        <f>IF($A118="","",(DATOS_NUMERICOS!K107+DATOS_NUMERICOS!N107+DATOS_NUMERICOS!O107+DATOS_NUMERICOS!P107+(8-DATOS_NUMERICOS!S107)))</f>
        <v/>
      </c>
      <c r="I118" s="23" t="str">
        <f>IF($A118="","",(DATOS_NUMERICOS!L107+DATOS_NUMERICOS!M107+DATOS_NUMERICOS!Q107+DATOS_NUMERICOS!R107+DATOS_NUMERICOS!T107))</f>
        <v/>
      </c>
      <c r="J118" s="23" t="str">
        <f>IF($A118="","",(DATOS_NUMERICOS!U107+DATOS_NUMERICOS!V107+DATOS_NUMERICOS!W107+DATOS_NUMERICOS!X107+DATOS_NUMERICOS!Y107+DATOS_NUMERICOS!Z107+DATOS_NUMERICOS!AA107+DATOS_NUMERICOS!AB107))</f>
        <v/>
      </c>
      <c r="K118" s="23" t="str">
        <f>IF($A118="","",(DATOS_NUMERICOS!AC107+DATOS_NUMERICOS!AD107+DATOS_NUMERICOS!AE107+DATOS_NUMERICOS!AF107+DATOS_NUMERICOS!AG107+DATOS_NUMERICOS!AH107+DATOS_NUMERICOS!AI107+DATOS_NUMERICOS!AJ107+DATOS_NUMERICOS!AK107+DATOS_NUMERICOS!AL107))</f>
        <v/>
      </c>
      <c r="L118" s="23" t="str">
        <f>IF($A118="","",(DATOS_NUMERICOS!AM107+DATOS_NUMERICOS!AN107+DATOS_NUMERICOS!AO107+DATOS_NUMERICOS!AP107+DATOS_NUMERICOS!AQ107+DATOS_NUMERICOS!AR107+DATOS_NUMERICOS!AS107+DATOS_NUMERICOS!AT107+DATOS_NUMERICOS!AU107))</f>
        <v/>
      </c>
      <c r="M118" s="23" t="str">
        <f>IF($A118="","",(DATOS_NUMERICOS!AV107+DATOS_NUMERICOS!AW107+DATOS_NUMERICOS!AX107+(5-DATOS_NUMERICOS!AY107)+DATOS_NUMERICOS!AZ107+DATOS_NUMERICOS!BA107+DATOS_NUMERICOS!BB107+(5-DATOS_NUMERICOS!BC107)+DATOS_NUMERICOS!BD107+(5-DATOS_NUMERICOS!BE107)+DATOS_NUMERICOS!BF107+DATOS_NUMERICOS!BG107+(5-DATOS_NUMERICOS!BH107)+(5-DATOS_NUMERICOS!BI107)+DATOS_NUMERICOS!BJ107))</f>
        <v/>
      </c>
      <c r="N118" s="28" t="str">
        <f t="shared" si="8"/>
        <v/>
      </c>
      <c r="O118" s="28" t="str">
        <f t="shared" si="9"/>
        <v/>
      </c>
      <c r="P118" s="28" t="str">
        <f t="shared" si="10"/>
        <v/>
      </c>
      <c r="Q118" s="28" t="str">
        <f t="shared" si="11"/>
        <v/>
      </c>
      <c r="R118" s="28" t="str">
        <f t="shared" si="12"/>
        <v/>
      </c>
      <c r="S118" s="28" t="str">
        <f t="shared" si="13"/>
        <v/>
      </c>
      <c r="T118" s="23" t="str">
        <f t="shared" si="14"/>
        <v/>
      </c>
      <c r="U118" s="23" t="str">
        <f t="shared" si="15"/>
        <v/>
      </c>
    </row>
    <row r="119" spans="1:21" x14ac:dyDescent="0.25">
      <c r="A119" s="23" t="str">
        <f>IF(DATOS_NUMERICOS!A108="","",DATOS_NUMERICOS!A108)</f>
        <v/>
      </c>
      <c r="B119" s="23" t="str">
        <f>IF($A119="","",DATOS_NUMERICOS!B108)</f>
        <v/>
      </c>
      <c r="C119" s="23" t="str">
        <f>IF($A119="","",DATOS_NUMERICOS!C108)</f>
        <v/>
      </c>
      <c r="D119" s="23" t="str">
        <f>IF($A119="","",DATOS_NUMERICOS!D108)</f>
        <v/>
      </c>
      <c r="E119" s="23" t="str">
        <f>IF($A119="","",DATOS_NUMERICOS!G108)</f>
        <v/>
      </c>
      <c r="F119" s="23" t="str">
        <f>IF($A119="","",DATOS_NUMERICOS!I108)</f>
        <v/>
      </c>
      <c r="G119" s="23" t="str">
        <f>IF($A119="","",DATOS_NUMERICOS!J108)</f>
        <v/>
      </c>
      <c r="H119" s="23" t="str">
        <f>IF($A119="","",(DATOS_NUMERICOS!K108+DATOS_NUMERICOS!N108+DATOS_NUMERICOS!O108+DATOS_NUMERICOS!P108+(8-DATOS_NUMERICOS!S108)))</f>
        <v/>
      </c>
      <c r="I119" s="23" t="str">
        <f>IF($A119="","",(DATOS_NUMERICOS!L108+DATOS_NUMERICOS!M108+DATOS_NUMERICOS!Q108+DATOS_NUMERICOS!R108+DATOS_NUMERICOS!T108))</f>
        <v/>
      </c>
      <c r="J119" s="23" t="str">
        <f>IF($A119="","",(DATOS_NUMERICOS!U108+DATOS_NUMERICOS!V108+DATOS_NUMERICOS!W108+DATOS_NUMERICOS!X108+DATOS_NUMERICOS!Y108+DATOS_NUMERICOS!Z108+DATOS_NUMERICOS!AA108+DATOS_NUMERICOS!AB108))</f>
        <v/>
      </c>
      <c r="K119" s="23" t="str">
        <f>IF($A119="","",(DATOS_NUMERICOS!AC108+DATOS_NUMERICOS!AD108+DATOS_NUMERICOS!AE108+DATOS_NUMERICOS!AF108+DATOS_NUMERICOS!AG108+DATOS_NUMERICOS!AH108+DATOS_NUMERICOS!AI108+DATOS_NUMERICOS!AJ108+DATOS_NUMERICOS!AK108+DATOS_NUMERICOS!AL108))</f>
        <v/>
      </c>
      <c r="L119" s="23" t="str">
        <f>IF($A119="","",(DATOS_NUMERICOS!AM108+DATOS_NUMERICOS!AN108+DATOS_NUMERICOS!AO108+DATOS_NUMERICOS!AP108+DATOS_NUMERICOS!AQ108+DATOS_NUMERICOS!AR108+DATOS_NUMERICOS!AS108+DATOS_NUMERICOS!AT108+DATOS_NUMERICOS!AU108))</f>
        <v/>
      </c>
      <c r="M119" s="23" t="str">
        <f>IF($A119="","",(DATOS_NUMERICOS!AV108+DATOS_NUMERICOS!AW108+DATOS_NUMERICOS!AX108+(5-DATOS_NUMERICOS!AY108)+DATOS_NUMERICOS!AZ108+DATOS_NUMERICOS!BA108+DATOS_NUMERICOS!BB108+(5-DATOS_NUMERICOS!BC108)+DATOS_NUMERICOS!BD108+(5-DATOS_NUMERICOS!BE108)+DATOS_NUMERICOS!BF108+DATOS_NUMERICOS!BG108+(5-DATOS_NUMERICOS!BH108)+(5-DATOS_NUMERICOS!BI108)+DATOS_NUMERICOS!BJ108))</f>
        <v/>
      </c>
      <c r="N119" s="28" t="str">
        <f t="shared" si="8"/>
        <v/>
      </c>
      <c r="O119" s="28" t="str">
        <f t="shared" si="9"/>
        <v/>
      </c>
      <c r="P119" s="28" t="str">
        <f t="shared" si="10"/>
        <v/>
      </c>
      <c r="Q119" s="28" t="str">
        <f t="shared" si="11"/>
        <v/>
      </c>
      <c r="R119" s="28" t="str">
        <f t="shared" si="12"/>
        <v/>
      </c>
      <c r="S119" s="28" t="str">
        <f t="shared" si="13"/>
        <v/>
      </c>
      <c r="T119" s="23" t="str">
        <f t="shared" si="14"/>
        <v/>
      </c>
      <c r="U119" s="23" t="str">
        <f t="shared" si="15"/>
        <v/>
      </c>
    </row>
    <row r="120" spans="1:21" x14ac:dyDescent="0.25">
      <c r="A120" s="23" t="str">
        <f>IF(DATOS_NUMERICOS!A109="","",DATOS_NUMERICOS!A109)</f>
        <v/>
      </c>
      <c r="B120" s="23" t="str">
        <f>IF($A120="","",DATOS_NUMERICOS!B109)</f>
        <v/>
      </c>
      <c r="C120" s="23" t="str">
        <f>IF($A120="","",DATOS_NUMERICOS!C109)</f>
        <v/>
      </c>
      <c r="D120" s="23" t="str">
        <f>IF($A120="","",DATOS_NUMERICOS!D109)</f>
        <v/>
      </c>
      <c r="E120" s="23" t="str">
        <f>IF($A120="","",DATOS_NUMERICOS!G109)</f>
        <v/>
      </c>
      <c r="F120" s="23" t="str">
        <f>IF($A120="","",DATOS_NUMERICOS!I109)</f>
        <v/>
      </c>
      <c r="G120" s="23" t="str">
        <f>IF($A120="","",DATOS_NUMERICOS!J109)</f>
        <v/>
      </c>
      <c r="H120" s="23" t="str">
        <f>IF($A120="","",(DATOS_NUMERICOS!K109+DATOS_NUMERICOS!N109+DATOS_NUMERICOS!O109+DATOS_NUMERICOS!P109+(8-DATOS_NUMERICOS!S109)))</f>
        <v/>
      </c>
      <c r="I120" s="23" t="str">
        <f>IF($A120="","",(DATOS_NUMERICOS!L109+DATOS_NUMERICOS!M109+DATOS_NUMERICOS!Q109+DATOS_NUMERICOS!R109+DATOS_NUMERICOS!T109))</f>
        <v/>
      </c>
      <c r="J120" s="23" t="str">
        <f>IF($A120="","",(DATOS_NUMERICOS!U109+DATOS_NUMERICOS!V109+DATOS_NUMERICOS!W109+DATOS_NUMERICOS!X109+DATOS_NUMERICOS!Y109+DATOS_NUMERICOS!Z109+DATOS_NUMERICOS!AA109+DATOS_NUMERICOS!AB109))</f>
        <v/>
      </c>
      <c r="K120" s="23" t="str">
        <f>IF($A120="","",(DATOS_NUMERICOS!AC109+DATOS_NUMERICOS!AD109+DATOS_NUMERICOS!AE109+DATOS_NUMERICOS!AF109+DATOS_NUMERICOS!AG109+DATOS_NUMERICOS!AH109+DATOS_NUMERICOS!AI109+DATOS_NUMERICOS!AJ109+DATOS_NUMERICOS!AK109+DATOS_NUMERICOS!AL109))</f>
        <v/>
      </c>
      <c r="L120" s="23" t="str">
        <f>IF($A120="","",(DATOS_NUMERICOS!AM109+DATOS_NUMERICOS!AN109+DATOS_NUMERICOS!AO109+DATOS_NUMERICOS!AP109+DATOS_NUMERICOS!AQ109+DATOS_NUMERICOS!AR109+DATOS_NUMERICOS!AS109+DATOS_NUMERICOS!AT109+DATOS_NUMERICOS!AU109))</f>
        <v/>
      </c>
      <c r="M120" s="23" t="str">
        <f>IF($A120="","",(DATOS_NUMERICOS!AV109+DATOS_NUMERICOS!AW109+DATOS_NUMERICOS!AX109+(5-DATOS_NUMERICOS!AY109)+DATOS_NUMERICOS!AZ109+DATOS_NUMERICOS!BA109+DATOS_NUMERICOS!BB109+(5-DATOS_NUMERICOS!BC109)+DATOS_NUMERICOS!BD109+(5-DATOS_NUMERICOS!BE109)+DATOS_NUMERICOS!BF109+DATOS_NUMERICOS!BG109+(5-DATOS_NUMERICOS!BH109)+(5-DATOS_NUMERICOS!BI109)+DATOS_NUMERICOS!BJ109))</f>
        <v/>
      </c>
      <c r="N120" s="28" t="str">
        <f t="shared" si="8"/>
        <v/>
      </c>
      <c r="O120" s="28" t="str">
        <f t="shared" si="9"/>
        <v/>
      </c>
      <c r="P120" s="28" t="str">
        <f t="shared" si="10"/>
        <v/>
      </c>
      <c r="Q120" s="28" t="str">
        <f t="shared" si="11"/>
        <v/>
      </c>
      <c r="R120" s="28" t="str">
        <f t="shared" si="12"/>
        <v/>
      </c>
      <c r="S120" s="28" t="str">
        <f t="shared" si="13"/>
        <v/>
      </c>
      <c r="T120" s="23" t="str">
        <f t="shared" si="14"/>
        <v/>
      </c>
      <c r="U120" s="23" t="str">
        <f t="shared" si="15"/>
        <v/>
      </c>
    </row>
    <row r="121" spans="1:21" x14ac:dyDescent="0.25">
      <c r="A121" s="23" t="str">
        <f>IF(DATOS_NUMERICOS!A110="","",DATOS_NUMERICOS!A110)</f>
        <v/>
      </c>
      <c r="B121" s="23" t="str">
        <f>IF($A121="","",DATOS_NUMERICOS!B110)</f>
        <v/>
      </c>
      <c r="C121" s="23" t="str">
        <f>IF($A121="","",DATOS_NUMERICOS!C110)</f>
        <v/>
      </c>
      <c r="D121" s="23" t="str">
        <f>IF($A121="","",DATOS_NUMERICOS!D110)</f>
        <v/>
      </c>
      <c r="E121" s="23" t="str">
        <f>IF($A121="","",DATOS_NUMERICOS!G110)</f>
        <v/>
      </c>
      <c r="F121" s="23" t="str">
        <f>IF($A121="","",DATOS_NUMERICOS!I110)</f>
        <v/>
      </c>
      <c r="G121" s="23" t="str">
        <f>IF($A121="","",DATOS_NUMERICOS!J110)</f>
        <v/>
      </c>
      <c r="H121" s="23" t="str">
        <f>IF($A121="","",(DATOS_NUMERICOS!K110+DATOS_NUMERICOS!N110+DATOS_NUMERICOS!O110+DATOS_NUMERICOS!P110+(8-DATOS_NUMERICOS!S110)))</f>
        <v/>
      </c>
      <c r="I121" s="23" t="str">
        <f>IF($A121="","",(DATOS_NUMERICOS!L110+DATOS_NUMERICOS!M110+DATOS_NUMERICOS!Q110+DATOS_NUMERICOS!R110+DATOS_NUMERICOS!T110))</f>
        <v/>
      </c>
      <c r="J121" s="23" t="str">
        <f>IF($A121="","",(DATOS_NUMERICOS!U110+DATOS_NUMERICOS!V110+DATOS_NUMERICOS!W110+DATOS_NUMERICOS!X110+DATOS_NUMERICOS!Y110+DATOS_NUMERICOS!Z110+DATOS_NUMERICOS!AA110+DATOS_NUMERICOS!AB110))</f>
        <v/>
      </c>
      <c r="K121" s="23" t="str">
        <f>IF($A121="","",(DATOS_NUMERICOS!AC110+DATOS_NUMERICOS!AD110+DATOS_NUMERICOS!AE110+DATOS_NUMERICOS!AF110+DATOS_NUMERICOS!AG110+DATOS_NUMERICOS!AH110+DATOS_NUMERICOS!AI110+DATOS_NUMERICOS!AJ110+DATOS_NUMERICOS!AK110+DATOS_NUMERICOS!AL110))</f>
        <v/>
      </c>
      <c r="L121" s="23" t="str">
        <f>IF($A121="","",(DATOS_NUMERICOS!AM110+DATOS_NUMERICOS!AN110+DATOS_NUMERICOS!AO110+DATOS_NUMERICOS!AP110+DATOS_NUMERICOS!AQ110+DATOS_NUMERICOS!AR110+DATOS_NUMERICOS!AS110+DATOS_NUMERICOS!AT110+DATOS_NUMERICOS!AU110))</f>
        <v/>
      </c>
      <c r="M121" s="23" t="str">
        <f>IF($A121="","",(DATOS_NUMERICOS!AV110+DATOS_NUMERICOS!AW110+DATOS_NUMERICOS!AX110+(5-DATOS_NUMERICOS!AY110)+DATOS_NUMERICOS!AZ110+DATOS_NUMERICOS!BA110+DATOS_NUMERICOS!BB110+(5-DATOS_NUMERICOS!BC110)+DATOS_NUMERICOS!BD110+(5-DATOS_NUMERICOS!BE110)+DATOS_NUMERICOS!BF110+DATOS_NUMERICOS!BG110+(5-DATOS_NUMERICOS!BH110)+(5-DATOS_NUMERICOS!BI110)+DATOS_NUMERICOS!BJ110))</f>
        <v/>
      </c>
      <c r="N121" s="28" t="str">
        <f t="shared" si="8"/>
        <v/>
      </c>
      <c r="O121" s="28" t="str">
        <f t="shared" si="9"/>
        <v/>
      </c>
      <c r="P121" s="28" t="str">
        <f t="shared" si="10"/>
        <v/>
      </c>
      <c r="Q121" s="28" t="str">
        <f t="shared" si="11"/>
        <v/>
      </c>
      <c r="R121" s="28" t="str">
        <f t="shared" si="12"/>
        <v/>
      </c>
      <c r="S121" s="28" t="str">
        <f t="shared" si="13"/>
        <v/>
      </c>
      <c r="T121" s="23" t="str">
        <f t="shared" si="14"/>
        <v/>
      </c>
      <c r="U121" s="23" t="str">
        <f t="shared" si="15"/>
        <v/>
      </c>
    </row>
    <row r="122" spans="1:21" x14ac:dyDescent="0.25">
      <c r="A122" s="23" t="str">
        <f>IF(DATOS_NUMERICOS!A111="","",DATOS_NUMERICOS!A111)</f>
        <v/>
      </c>
      <c r="B122" s="23" t="str">
        <f>IF($A122="","",DATOS_NUMERICOS!B111)</f>
        <v/>
      </c>
      <c r="C122" s="23" t="str">
        <f>IF($A122="","",DATOS_NUMERICOS!C111)</f>
        <v/>
      </c>
      <c r="D122" s="23" t="str">
        <f>IF($A122="","",DATOS_NUMERICOS!D111)</f>
        <v/>
      </c>
      <c r="E122" s="23" t="str">
        <f>IF($A122="","",DATOS_NUMERICOS!G111)</f>
        <v/>
      </c>
      <c r="F122" s="23" t="str">
        <f>IF($A122="","",DATOS_NUMERICOS!I111)</f>
        <v/>
      </c>
      <c r="G122" s="23" t="str">
        <f>IF($A122="","",DATOS_NUMERICOS!J111)</f>
        <v/>
      </c>
      <c r="H122" s="23" t="str">
        <f>IF($A122="","",(DATOS_NUMERICOS!K111+DATOS_NUMERICOS!N111+DATOS_NUMERICOS!O111+DATOS_NUMERICOS!P111+(8-DATOS_NUMERICOS!S111)))</f>
        <v/>
      </c>
      <c r="I122" s="23" t="str">
        <f>IF($A122="","",(DATOS_NUMERICOS!L111+DATOS_NUMERICOS!M111+DATOS_NUMERICOS!Q111+DATOS_NUMERICOS!R111+DATOS_NUMERICOS!T111))</f>
        <v/>
      </c>
      <c r="J122" s="23" t="str">
        <f>IF($A122="","",(DATOS_NUMERICOS!U111+DATOS_NUMERICOS!V111+DATOS_NUMERICOS!W111+DATOS_NUMERICOS!X111+DATOS_NUMERICOS!Y111+DATOS_NUMERICOS!Z111+DATOS_NUMERICOS!AA111+DATOS_NUMERICOS!AB111))</f>
        <v/>
      </c>
      <c r="K122" s="23" t="str">
        <f>IF($A122="","",(DATOS_NUMERICOS!AC111+DATOS_NUMERICOS!AD111+DATOS_NUMERICOS!AE111+DATOS_NUMERICOS!AF111+DATOS_NUMERICOS!AG111+DATOS_NUMERICOS!AH111+DATOS_NUMERICOS!AI111+DATOS_NUMERICOS!AJ111+DATOS_NUMERICOS!AK111+DATOS_NUMERICOS!AL111))</f>
        <v/>
      </c>
      <c r="L122" s="23" t="str">
        <f>IF($A122="","",(DATOS_NUMERICOS!AM111+DATOS_NUMERICOS!AN111+DATOS_NUMERICOS!AO111+DATOS_NUMERICOS!AP111+DATOS_NUMERICOS!AQ111+DATOS_NUMERICOS!AR111+DATOS_NUMERICOS!AS111+DATOS_NUMERICOS!AT111+DATOS_NUMERICOS!AU111))</f>
        <v/>
      </c>
      <c r="M122" s="23" t="str">
        <f>IF($A122="","",(DATOS_NUMERICOS!AV111+DATOS_NUMERICOS!AW111+DATOS_NUMERICOS!AX111+(5-DATOS_NUMERICOS!AY111)+DATOS_NUMERICOS!AZ111+DATOS_NUMERICOS!BA111+DATOS_NUMERICOS!BB111+(5-DATOS_NUMERICOS!BC111)+DATOS_NUMERICOS!BD111+(5-DATOS_NUMERICOS!BE111)+DATOS_NUMERICOS!BF111+DATOS_NUMERICOS!BG111+(5-DATOS_NUMERICOS!BH111)+(5-DATOS_NUMERICOS!BI111)+DATOS_NUMERICOS!BJ111))</f>
        <v/>
      </c>
      <c r="N122" s="28" t="str">
        <f t="shared" si="8"/>
        <v/>
      </c>
      <c r="O122" s="28" t="str">
        <f t="shared" si="9"/>
        <v/>
      </c>
      <c r="P122" s="28" t="str">
        <f t="shared" si="10"/>
        <v/>
      </c>
      <c r="Q122" s="28" t="str">
        <f t="shared" si="11"/>
        <v/>
      </c>
      <c r="R122" s="28" t="str">
        <f t="shared" si="12"/>
        <v/>
      </c>
      <c r="S122" s="28" t="str">
        <f t="shared" si="13"/>
        <v/>
      </c>
      <c r="T122" s="23" t="str">
        <f t="shared" si="14"/>
        <v/>
      </c>
      <c r="U122" s="23" t="str">
        <f t="shared" si="15"/>
        <v/>
      </c>
    </row>
    <row r="123" spans="1:21" x14ac:dyDescent="0.25">
      <c r="A123" s="23" t="str">
        <f>IF(DATOS_NUMERICOS!A112="","",DATOS_NUMERICOS!A112)</f>
        <v/>
      </c>
      <c r="B123" s="23" t="str">
        <f>IF($A123="","",DATOS_NUMERICOS!B112)</f>
        <v/>
      </c>
      <c r="C123" s="23" t="str">
        <f>IF($A123="","",DATOS_NUMERICOS!C112)</f>
        <v/>
      </c>
      <c r="D123" s="23" t="str">
        <f>IF($A123="","",DATOS_NUMERICOS!D112)</f>
        <v/>
      </c>
      <c r="E123" s="23" t="str">
        <f>IF($A123="","",DATOS_NUMERICOS!G112)</f>
        <v/>
      </c>
      <c r="F123" s="23" t="str">
        <f>IF($A123="","",DATOS_NUMERICOS!I112)</f>
        <v/>
      </c>
      <c r="G123" s="23" t="str">
        <f>IF($A123="","",DATOS_NUMERICOS!J112)</f>
        <v/>
      </c>
      <c r="H123" s="23" t="str">
        <f>IF($A123="","",(DATOS_NUMERICOS!K112+DATOS_NUMERICOS!N112+DATOS_NUMERICOS!O112+DATOS_NUMERICOS!P112+(8-DATOS_NUMERICOS!S112)))</f>
        <v/>
      </c>
      <c r="I123" s="23" t="str">
        <f>IF($A123="","",(DATOS_NUMERICOS!L112+DATOS_NUMERICOS!M112+DATOS_NUMERICOS!Q112+DATOS_NUMERICOS!R112+DATOS_NUMERICOS!T112))</f>
        <v/>
      </c>
      <c r="J123" s="23" t="str">
        <f>IF($A123="","",(DATOS_NUMERICOS!U112+DATOS_NUMERICOS!V112+DATOS_NUMERICOS!W112+DATOS_NUMERICOS!X112+DATOS_NUMERICOS!Y112+DATOS_NUMERICOS!Z112+DATOS_NUMERICOS!AA112+DATOS_NUMERICOS!AB112))</f>
        <v/>
      </c>
      <c r="K123" s="23" t="str">
        <f>IF($A123="","",(DATOS_NUMERICOS!AC112+DATOS_NUMERICOS!AD112+DATOS_NUMERICOS!AE112+DATOS_NUMERICOS!AF112+DATOS_NUMERICOS!AG112+DATOS_NUMERICOS!AH112+DATOS_NUMERICOS!AI112+DATOS_NUMERICOS!AJ112+DATOS_NUMERICOS!AK112+DATOS_NUMERICOS!AL112))</f>
        <v/>
      </c>
      <c r="L123" s="23" t="str">
        <f>IF($A123="","",(DATOS_NUMERICOS!AM112+DATOS_NUMERICOS!AN112+DATOS_NUMERICOS!AO112+DATOS_NUMERICOS!AP112+DATOS_NUMERICOS!AQ112+DATOS_NUMERICOS!AR112+DATOS_NUMERICOS!AS112+DATOS_NUMERICOS!AT112+DATOS_NUMERICOS!AU112))</f>
        <v/>
      </c>
      <c r="M123" s="23" t="str">
        <f>IF($A123="","",(DATOS_NUMERICOS!AV112+DATOS_NUMERICOS!AW112+DATOS_NUMERICOS!AX112+(5-DATOS_NUMERICOS!AY112)+DATOS_NUMERICOS!AZ112+DATOS_NUMERICOS!BA112+DATOS_NUMERICOS!BB112+(5-DATOS_NUMERICOS!BC112)+DATOS_NUMERICOS!BD112+(5-DATOS_NUMERICOS!BE112)+DATOS_NUMERICOS!BF112+DATOS_NUMERICOS!BG112+(5-DATOS_NUMERICOS!BH112)+(5-DATOS_NUMERICOS!BI112)+DATOS_NUMERICOS!BJ112))</f>
        <v/>
      </c>
      <c r="N123" s="28" t="str">
        <f t="shared" si="8"/>
        <v/>
      </c>
      <c r="O123" s="28" t="str">
        <f t="shared" si="9"/>
        <v/>
      </c>
      <c r="P123" s="28" t="str">
        <f t="shared" si="10"/>
        <v/>
      </c>
      <c r="Q123" s="28" t="str">
        <f t="shared" si="11"/>
        <v/>
      </c>
      <c r="R123" s="28" t="str">
        <f t="shared" si="12"/>
        <v/>
      </c>
      <c r="S123" s="28" t="str">
        <f t="shared" si="13"/>
        <v/>
      </c>
      <c r="T123" s="23" t="str">
        <f t="shared" si="14"/>
        <v/>
      </c>
      <c r="U123" s="23" t="str">
        <f t="shared" si="15"/>
        <v/>
      </c>
    </row>
    <row r="124" spans="1:21" x14ac:dyDescent="0.25">
      <c r="A124" s="23" t="str">
        <f>IF(DATOS_NUMERICOS!A113="","",DATOS_NUMERICOS!A113)</f>
        <v/>
      </c>
      <c r="B124" s="23" t="str">
        <f>IF($A124="","",DATOS_NUMERICOS!B113)</f>
        <v/>
      </c>
      <c r="C124" s="23" t="str">
        <f>IF($A124="","",DATOS_NUMERICOS!C113)</f>
        <v/>
      </c>
      <c r="D124" s="23" t="str">
        <f>IF($A124="","",DATOS_NUMERICOS!D113)</f>
        <v/>
      </c>
      <c r="E124" s="23" t="str">
        <f>IF($A124="","",DATOS_NUMERICOS!G113)</f>
        <v/>
      </c>
      <c r="F124" s="23" t="str">
        <f>IF($A124="","",DATOS_NUMERICOS!I113)</f>
        <v/>
      </c>
      <c r="G124" s="23" t="str">
        <f>IF($A124="","",DATOS_NUMERICOS!J113)</f>
        <v/>
      </c>
      <c r="H124" s="23" t="str">
        <f>IF($A124="","",(DATOS_NUMERICOS!K113+DATOS_NUMERICOS!N113+DATOS_NUMERICOS!O113+DATOS_NUMERICOS!P113+(8-DATOS_NUMERICOS!S113)))</f>
        <v/>
      </c>
      <c r="I124" s="23" t="str">
        <f>IF($A124="","",(DATOS_NUMERICOS!L113+DATOS_NUMERICOS!M113+DATOS_NUMERICOS!Q113+DATOS_NUMERICOS!R113+DATOS_NUMERICOS!T113))</f>
        <v/>
      </c>
      <c r="J124" s="23" t="str">
        <f>IF($A124="","",(DATOS_NUMERICOS!U113+DATOS_NUMERICOS!V113+DATOS_NUMERICOS!W113+DATOS_NUMERICOS!X113+DATOS_NUMERICOS!Y113+DATOS_NUMERICOS!Z113+DATOS_NUMERICOS!AA113+DATOS_NUMERICOS!AB113))</f>
        <v/>
      </c>
      <c r="K124" s="23" t="str">
        <f>IF($A124="","",(DATOS_NUMERICOS!AC113+DATOS_NUMERICOS!AD113+DATOS_NUMERICOS!AE113+DATOS_NUMERICOS!AF113+DATOS_NUMERICOS!AG113+DATOS_NUMERICOS!AH113+DATOS_NUMERICOS!AI113+DATOS_NUMERICOS!AJ113+DATOS_NUMERICOS!AK113+DATOS_NUMERICOS!AL113))</f>
        <v/>
      </c>
      <c r="L124" s="23" t="str">
        <f>IF($A124="","",(DATOS_NUMERICOS!AM113+DATOS_NUMERICOS!AN113+DATOS_NUMERICOS!AO113+DATOS_NUMERICOS!AP113+DATOS_NUMERICOS!AQ113+DATOS_NUMERICOS!AR113+DATOS_NUMERICOS!AS113+DATOS_NUMERICOS!AT113+DATOS_NUMERICOS!AU113))</f>
        <v/>
      </c>
      <c r="M124" s="23" t="str">
        <f>IF($A124="","",(DATOS_NUMERICOS!AV113+DATOS_NUMERICOS!AW113+DATOS_NUMERICOS!AX113+(5-DATOS_NUMERICOS!AY113)+DATOS_NUMERICOS!AZ113+DATOS_NUMERICOS!BA113+DATOS_NUMERICOS!BB113+(5-DATOS_NUMERICOS!BC113)+DATOS_NUMERICOS!BD113+(5-DATOS_NUMERICOS!BE113)+DATOS_NUMERICOS!BF113+DATOS_NUMERICOS!BG113+(5-DATOS_NUMERICOS!BH113)+(5-DATOS_NUMERICOS!BI113)+DATOS_NUMERICOS!BJ113))</f>
        <v/>
      </c>
      <c r="N124" s="28" t="str">
        <f t="shared" si="8"/>
        <v/>
      </c>
      <c r="O124" s="28" t="str">
        <f t="shared" si="9"/>
        <v/>
      </c>
      <c r="P124" s="28" t="str">
        <f t="shared" si="10"/>
        <v/>
      </c>
      <c r="Q124" s="28" t="str">
        <f t="shared" si="11"/>
        <v/>
      </c>
      <c r="R124" s="28" t="str">
        <f t="shared" si="12"/>
        <v/>
      </c>
      <c r="S124" s="28" t="str">
        <f t="shared" si="13"/>
        <v/>
      </c>
      <c r="T124" s="23" t="str">
        <f t="shared" si="14"/>
        <v/>
      </c>
      <c r="U124" s="23" t="str">
        <f t="shared" si="15"/>
        <v/>
      </c>
    </row>
    <row r="125" spans="1:21" x14ac:dyDescent="0.25">
      <c r="A125" s="23" t="str">
        <f>IF(DATOS_NUMERICOS!A114="","",DATOS_NUMERICOS!A114)</f>
        <v/>
      </c>
      <c r="B125" s="23" t="str">
        <f>IF($A125="","",DATOS_NUMERICOS!B114)</f>
        <v/>
      </c>
      <c r="C125" s="23" t="str">
        <f>IF($A125="","",DATOS_NUMERICOS!C114)</f>
        <v/>
      </c>
      <c r="D125" s="23" t="str">
        <f>IF($A125="","",DATOS_NUMERICOS!D114)</f>
        <v/>
      </c>
      <c r="E125" s="23" t="str">
        <f>IF($A125="","",DATOS_NUMERICOS!G114)</f>
        <v/>
      </c>
      <c r="F125" s="23" t="str">
        <f>IF($A125="","",DATOS_NUMERICOS!I114)</f>
        <v/>
      </c>
      <c r="G125" s="23" t="str">
        <f>IF($A125="","",DATOS_NUMERICOS!J114)</f>
        <v/>
      </c>
      <c r="H125" s="23" t="str">
        <f>IF($A125="","",(DATOS_NUMERICOS!K114+DATOS_NUMERICOS!N114+DATOS_NUMERICOS!O114+DATOS_NUMERICOS!P114+(8-DATOS_NUMERICOS!S114)))</f>
        <v/>
      </c>
      <c r="I125" s="23" t="str">
        <f>IF($A125="","",(DATOS_NUMERICOS!L114+DATOS_NUMERICOS!M114+DATOS_NUMERICOS!Q114+DATOS_NUMERICOS!R114+DATOS_NUMERICOS!T114))</f>
        <v/>
      </c>
      <c r="J125" s="23" t="str">
        <f>IF($A125="","",(DATOS_NUMERICOS!U114+DATOS_NUMERICOS!V114+DATOS_NUMERICOS!W114+DATOS_NUMERICOS!X114+DATOS_NUMERICOS!Y114+DATOS_NUMERICOS!Z114+DATOS_NUMERICOS!AA114+DATOS_NUMERICOS!AB114))</f>
        <v/>
      </c>
      <c r="K125" s="23" t="str">
        <f>IF($A125="","",(DATOS_NUMERICOS!AC114+DATOS_NUMERICOS!AD114+DATOS_NUMERICOS!AE114+DATOS_NUMERICOS!AF114+DATOS_NUMERICOS!AG114+DATOS_NUMERICOS!AH114+DATOS_NUMERICOS!AI114+DATOS_NUMERICOS!AJ114+DATOS_NUMERICOS!AK114+DATOS_NUMERICOS!AL114))</f>
        <v/>
      </c>
      <c r="L125" s="23" t="str">
        <f>IF($A125="","",(DATOS_NUMERICOS!AM114+DATOS_NUMERICOS!AN114+DATOS_NUMERICOS!AO114+DATOS_NUMERICOS!AP114+DATOS_NUMERICOS!AQ114+DATOS_NUMERICOS!AR114+DATOS_NUMERICOS!AS114+DATOS_NUMERICOS!AT114+DATOS_NUMERICOS!AU114))</f>
        <v/>
      </c>
      <c r="M125" s="23" t="str">
        <f>IF($A125="","",(DATOS_NUMERICOS!AV114+DATOS_NUMERICOS!AW114+DATOS_NUMERICOS!AX114+(5-DATOS_NUMERICOS!AY114)+DATOS_NUMERICOS!AZ114+DATOS_NUMERICOS!BA114+DATOS_NUMERICOS!BB114+(5-DATOS_NUMERICOS!BC114)+DATOS_NUMERICOS!BD114+(5-DATOS_NUMERICOS!BE114)+DATOS_NUMERICOS!BF114+DATOS_NUMERICOS!BG114+(5-DATOS_NUMERICOS!BH114)+(5-DATOS_NUMERICOS!BI114)+DATOS_NUMERICOS!BJ114))</f>
        <v/>
      </c>
      <c r="N125" s="28" t="str">
        <f t="shared" si="8"/>
        <v/>
      </c>
      <c r="O125" s="28" t="str">
        <f t="shared" si="9"/>
        <v/>
      </c>
      <c r="P125" s="28" t="str">
        <f t="shared" si="10"/>
        <v/>
      </c>
      <c r="Q125" s="28" t="str">
        <f t="shared" si="11"/>
        <v/>
      </c>
      <c r="R125" s="28" t="str">
        <f t="shared" si="12"/>
        <v/>
      </c>
      <c r="S125" s="28" t="str">
        <f t="shared" si="13"/>
        <v/>
      </c>
      <c r="T125" s="23" t="str">
        <f t="shared" si="14"/>
        <v/>
      </c>
      <c r="U125" s="23" t="str">
        <f t="shared" si="15"/>
        <v/>
      </c>
    </row>
    <row r="126" spans="1:21" x14ac:dyDescent="0.25">
      <c r="A126" s="23" t="str">
        <f>IF(DATOS_NUMERICOS!A115="","",DATOS_NUMERICOS!A115)</f>
        <v/>
      </c>
      <c r="B126" s="23" t="str">
        <f>IF($A126="","",DATOS_NUMERICOS!B115)</f>
        <v/>
      </c>
      <c r="C126" s="23" t="str">
        <f>IF($A126="","",DATOS_NUMERICOS!C115)</f>
        <v/>
      </c>
      <c r="D126" s="23" t="str">
        <f>IF($A126="","",DATOS_NUMERICOS!D115)</f>
        <v/>
      </c>
      <c r="E126" s="23" t="str">
        <f>IF($A126="","",DATOS_NUMERICOS!G115)</f>
        <v/>
      </c>
      <c r="F126" s="23" t="str">
        <f>IF($A126="","",DATOS_NUMERICOS!I115)</f>
        <v/>
      </c>
      <c r="G126" s="23" t="str">
        <f>IF($A126="","",DATOS_NUMERICOS!J115)</f>
        <v/>
      </c>
      <c r="H126" s="23" t="str">
        <f>IF($A126="","",(DATOS_NUMERICOS!K115+DATOS_NUMERICOS!N115+DATOS_NUMERICOS!O115+DATOS_NUMERICOS!P115+(8-DATOS_NUMERICOS!S115)))</f>
        <v/>
      </c>
      <c r="I126" s="23" t="str">
        <f>IF($A126="","",(DATOS_NUMERICOS!L115+DATOS_NUMERICOS!M115+DATOS_NUMERICOS!Q115+DATOS_NUMERICOS!R115+DATOS_NUMERICOS!T115))</f>
        <v/>
      </c>
      <c r="J126" s="23" t="str">
        <f>IF($A126="","",(DATOS_NUMERICOS!U115+DATOS_NUMERICOS!V115+DATOS_NUMERICOS!W115+DATOS_NUMERICOS!X115+DATOS_NUMERICOS!Y115+DATOS_NUMERICOS!Z115+DATOS_NUMERICOS!AA115+DATOS_NUMERICOS!AB115))</f>
        <v/>
      </c>
      <c r="K126" s="23" t="str">
        <f>IF($A126="","",(DATOS_NUMERICOS!AC115+DATOS_NUMERICOS!AD115+DATOS_NUMERICOS!AE115+DATOS_NUMERICOS!AF115+DATOS_NUMERICOS!AG115+DATOS_NUMERICOS!AH115+DATOS_NUMERICOS!AI115+DATOS_NUMERICOS!AJ115+DATOS_NUMERICOS!AK115+DATOS_NUMERICOS!AL115))</f>
        <v/>
      </c>
      <c r="L126" s="23" t="str">
        <f>IF($A126="","",(DATOS_NUMERICOS!AM115+DATOS_NUMERICOS!AN115+DATOS_NUMERICOS!AO115+DATOS_NUMERICOS!AP115+DATOS_NUMERICOS!AQ115+DATOS_NUMERICOS!AR115+DATOS_NUMERICOS!AS115+DATOS_NUMERICOS!AT115+DATOS_NUMERICOS!AU115))</f>
        <v/>
      </c>
      <c r="M126" s="23" t="str">
        <f>IF($A126="","",(DATOS_NUMERICOS!AV115+DATOS_NUMERICOS!AW115+DATOS_NUMERICOS!AX115+(5-DATOS_NUMERICOS!AY115)+DATOS_NUMERICOS!AZ115+DATOS_NUMERICOS!BA115+DATOS_NUMERICOS!BB115+(5-DATOS_NUMERICOS!BC115)+DATOS_NUMERICOS!BD115+(5-DATOS_NUMERICOS!BE115)+DATOS_NUMERICOS!BF115+DATOS_NUMERICOS!BG115+(5-DATOS_NUMERICOS!BH115)+(5-DATOS_NUMERICOS!BI115)+DATOS_NUMERICOS!BJ115))</f>
        <v/>
      </c>
      <c r="N126" s="28" t="str">
        <f t="shared" si="8"/>
        <v/>
      </c>
      <c r="O126" s="28" t="str">
        <f t="shared" si="9"/>
        <v/>
      </c>
      <c r="P126" s="28" t="str">
        <f t="shared" si="10"/>
        <v/>
      </c>
      <c r="Q126" s="28" t="str">
        <f t="shared" si="11"/>
        <v/>
      </c>
      <c r="R126" s="28" t="str">
        <f t="shared" si="12"/>
        <v/>
      </c>
      <c r="S126" s="28" t="str">
        <f t="shared" si="13"/>
        <v/>
      </c>
      <c r="T126" s="23" t="str">
        <f t="shared" si="14"/>
        <v/>
      </c>
      <c r="U126" s="23" t="str">
        <f t="shared" si="15"/>
        <v/>
      </c>
    </row>
    <row r="127" spans="1:21" x14ac:dyDescent="0.25">
      <c r="A127" s="23" t="str">
        <f>IF(DATOS_NUMERICOS!A116="","",DATOS_NUMERICOS!A116)</f>
        <v/>
      </c>
      <c r="B127" s="23" t="str">
        <f>IF($A127="","",DATOS_NUMERICOS!B116)</f>
        <v/>
      </c>
      <c r="C127" s="23" t="str">
        <f>IF($A127="","",DATOS_NUMERICOS!C116)</f>
        <v/>
      </c>
      <c r="D127" s="23" t="str">
        <f>IF($A127="","",DATOS_NUMERICOS!D116)</f>
        <v/>
      </c>
      <c r="E127" s="23" t="str">
        <f>IF($A127="","",DATOS_NUMERICOS!G116)</f>
        <v/>
      </c>
      <c r="F127" s="23" t="str">
        <f>IF($A127="","",DATOS_NUMERICOS!I116)</f>
        <v/>
      </c>
      <c r="G127" s="23" t="str">
        <f>IF($A127="","",DATOS_NUMERICOS!J116)</f>
        <v/>
      </c>
      <c r="H127" s="23" t="str">
        <f>IF($A127="","",(DATOS_NUMERICOS!K116+DATOS_NUMERICOS!N116+DATOS_NUMERICOS!O116+DATOS_NUMERICOS!P116+(8-DATOS_NUMERICOS!S116)))</f>
        <v/>
      </c>
      <c r="I127" s="23" t="str">
        <f>IF($A127="","",(DATOS_NUMERICOS!L116+DATOS_NUMERICOS!M116+DATOS_NUMERICOS!Q116+DATOS_NUMERICOS!R116+DATOS_NUMERICOS!T116))</f>
        <v/>
      </c>
      <c r="J127" s="23" t="str">
        <f>IF($A127="","",(DATOS_NUMERICOS!U116+DATOS_NUMERICOS!V116+DATOS_NUMERICOS!W116+DATOS_NUMERICOS!X116+DATOS_NUMERICOS!Y116+DATOS_NUMERICOS!Z116+DATOS_NUMERICOS!AA116+DATOS_NUMERICOS!AB116))</f>
        <v/>
      </c>
      <c r="K127" s="23" t="str">
        <f>IF($A127="","",(DATOS_NUMERICOS!AC116+DATOS_NUMERICOS!AD116+DATOS_NUMERICOS!AE116+DATOS_NUMERICOS!AF116+DATOS_NUMERICOS!AG116+DATOS_NUMERICOS!AH116+DATOS_NUMERICOS!AI116+DATOS_NUMERICOS!AJ116+DATOS_NUMERICOS!AK116+DATOS_NUMERICOS!AL116))</f>
        <v/>
      </c>
      <c r="L127" s="23" t="str">
        <f>IF($A127="","",(DATOS_NUMERICOS!AM116+DATOS_NUMERICOS!AN116+DATOS_NUMERICOS!AO116+DATOS_NUMERICOS!AP116+DATOS_NUMERICOS!AQ116+DATOS_NUMERICOS!AR116+DATOS_NUMERICOS!AS116+DATOS_NUMERICOS!AT116+DATOS_NUMERICOS!AU116))</f>
        <v/>
      </c>
      <c r="M127" s="23" t="str">
        <f>IF($A127="","",(DATOS_NUMERICOS!AV116+DATOS_NUMERICOS!AW116+DATOS_NUMERICOS!AX116+(5-DATOS_NUMERICOS!AY116)+DATOS_NUMERICOS!AZ116+DATOS_NUMERICOS!BA116+DATOS_NUMERICOS!BB116+(5-DATOS_NUMERICOS!BC116)+DATOS_NUMERICOS!BD116+(5-DATOS_NUMERICOS!BE116)+DATOS_NUMERICOS!BF116+DATOS_NUMERICOS!BG116+(5-DATOS_NUMERICOS!BH116)+(5-DATOS_NUMERICOS!BI116)+DATOS_NUMERICOS!BJ116))</f>
        <v/>
      </c>
      <c r="N127" s="28" t="str">
        <f t="shared" si="8"/>
        <v/>
      </c>
      <c r="O127" s="28" t="str">
        <f t="shared" si="9"/>
        <v/>
      </c>
      <c r="P127" s="28" t="str">
        <f t="shared" si="10"/>
        <v/>
      </c>
      <c r="Q127" s="28" t="str">
        <f t="shared" si="11"/>
        <v/>
      </c>
      <c r="R127" s="28" t="str">
        <f t="shared" si="12"/>
        <v/>
      </c>
      <c r="S127" s="28" t="str">
        <f t="shared" si="13"/>
        <v/>
      </c>
      <c r="T127" s="23" t="str">
        <f t="shared" si="14"/>
        <v/>
      </c>
      <c r="U127" s="23" t="str">
        <f t="shared" si="15"/>
        <v/>
      </c>
    </row>
    <row r="128" spans="1:21" x14ac:dyDescent="0.25">
      <c r="A128" s="23" t="str">
        <f>IF(DATOS_NUMERICOS!A117="","",DATOS_NUMERICOS!A117)</f>
        <v/>
      </c>
      <c r="B128" s="23" t="str">
        <f>IF($A128="","",DATOS_NUMERICOS!B117)</f>
        <v/>
      </c>
      <c r="C128" s="23" t="str">
        <f>IF($A128="","",DATOS_NUMERICOS!C117)</f>
        <v/>
      </c>
      <c r="D128" s="23" t="str">
        <f>IF($A128="","",DATOS_NUMERICOS!D117)</f>
        <v/>
      </c>
      <c r="E128" s="23" t="str">
        <f>IF($A128="","",DATOS_NUMERICOS!G117)</f>
        <v/>
      </c>
      <c r="F128" s="23" t="str">
        <f>IF($A128="","",DATOS_NUMERICOS!I117)</f>
        <v/>
      </c>
      <c r="G128" s="23" t="str">
        <f>IF($A128="","",DATOS_NUMERICOS!J117)</f>
        <v/>
      </c>
      <c r="H128" s="23" t="str">
        <f>IF($A128="","",(DATOS_NUMERICOS!K117+DATOS_NUMERICOS!N117+DATOS_NUMERICOS!O117+DATOS_NUMERICOS!P117+(8-DATOS_NUMERICOS!S117)))</f>
        <v/>
      </c>
      <c r="I128" s="23" t="str">
        <f>IF($A128="","",(DATOS_NUMERICOS!L117+DATOS_NUMERICOS!M117+DATOS_NUMERICOS!Q117+DATOS_NUMERICOS!R117+DATOS_NUMERICOS!T117))</f>
        <v/>
      </c>
      <c r="J128" s="23" t="str">
        <f>IF($A128="","",(DATOS_NUMERICOS!U117+DATOS_NUMERICOS!V117+DATOS_NUMERICOS!W117+DATOS_NUMERICOS!X117+DATOS_NUMERICOS!Y117+DATOS_NUMERICOS!Z117+DATOS_NUMERICOS!AA117+DATOS_NUMERICOS!AB117))</f>
        <v/>
      </c>
      <c r="K128" s="23" t="str">
        <f>IF($A128="","",(DATOS_NUMERICOS!AC117+DATOS_NUMERICOS!AD117+DATOS_NUMERICOS!AE117+DATOS_NUMERICOS!AF117+DATOS_NUMERICOS!AG117+DATOS_NUMERICOS!AH117+DATOS_NUMERICOS!AI117+DATOS_NUMERICOS!AJ117+DATOS_NUMERICOS!AK117+DATOS_NUMERICOS!AL117))</f>
        <v/>
      </c>
      <c r="L128" s="23" t="str">
        <f>IF($A128="","",(DATOS_NUMERICOS!AM117+DATOS_NUMERICOS!AN117+DATOS_NUMERICOS!AO117+DATOS_NUMERICOS!AP117+DATOS_NUMERICOS!AQ117+DATOS_NUMERICOS!AR117+DATOS_NUMERICOS!AS117+DATOS_NUMERICOS!AT117+DATOS_NUMERICOS!AU117))</f>
        <v/>
      </c>
      <c r="M128" s="23" t="str">
        <f>IF($A128="","",(DATOS_NUMERICOS!AV117+DATOS_NUMERICOS!AW117+DATOS_NUMERICOS!AX117+(5-DATOS_NUMERICOS!AY117)+DATOS_NUMERICOS!AZ117+DATOS_NUMERICOS!BA117+DATOS_NUMERICOS!BB117+(5-DATOS_NUMERICOS!BC117)+DATOS_NUMERICOS!BD117+(5-DATOS_NUMERICOS!BE117)+DATOS_NUMERICOS!BF117+DATOS_NUMERICOS!BG117+(5-DATOS_NUMERICOS!BH117)+(5-DATOS_NUMERICOS!BI117)+DATOS_NUMERICOS!BJ117))</f>
        <v/>
      </c>
      <c r="N128" s="28" t="str">
        <f t="shared" si="8"/>
        <v/>
      </c>
      <c r="O128" s="28" t="str">
        <f t="shared" si="9"/>
        <v/>
      </c>
      <c r="P128" s="28" t="str">
        <f t="shared" si="10"/>
        <v/>
      </c>
      <c r="Q128" s="28" t="str">
        <f t="shared" si="11"/>
        <v/>
      </c>
      <c r="R128" s="28" t="str">
        <f t="shared" si="12"/>
        <v/>
      </c>
      <c r="S128" s="28" t="str">
        <f t="shared" si="13"/>
        <v/>
      </c>
      <c r="T128" s="23" t="str">
        <f t="shared" si="14"/>
        <v/>
      </c>
      <c r="U128" s="23" t="str">
        <f t="shared" si="15"/>
        <v/>
      </c>
    </row>
    <row r="129" spans="1:21" x14ac:dyDescent="0.25">
      <c r="A129" s="23" t="str">
        <f>IF(DATOS_NUMERICOS!A118="","",DATOS_NUMERICOS!A118)</f>
        <v/>
      </c>
      <c r="B129" s="23" t="str">
        <f>IF($A129="","",DATOS_NUMERICOS!B118)</f>
        <v/>
      </c>
      <c r="C129" s="23" t="str">
        <f>IF($A129="","",DATOS_NUMERICOS!C118)</f>
        <v/>
      </c>
      <c r="D129" s="23" t="str">
        <f>IF($A129="","",DATOS_NUMERICOS!D118)</f>
        <v/>
      </c>
      <c r="E129" s="23" t="str">
        <f>IF($A129="","",DATOS_NUMERICOS!G118)</f>
        <v/>
      </c>
      <c r="F129" s="23" t="str">
        <f>IF($A129="","",DATOS_NUMERICOS!I118)</f>
        <v/>
      </c>
      <c r="G129" s="23" t="str">
        <f>IF($A129="","",DATOS_NUMERICOS!J118)</f>
        <v/>
      </c>
      <c r="H129" s="23" t="str">
        <f>IF($A129="","",(DATOS_NUMERICOS!K118+DATOS_NUMERICOS!N118+DATOS_NUMERICOS!O118+DATOS_NUMERICOS!P118+(8-DATOS_NUMERICOS!S118)))</f>
        <v/>
      </c>
      <c r="I129" s="23" t="str">
        <f>IF($A129="","",(DATOS_NUMERICOS!L118+DATOS_NUMERICOS!M118+DATOS_NUMERICOS!Q118+DATOS_NUMERICOS!R118+DATOS_NUMERICOS!T118))</f>
        <v/>
      </c>
      <c r="J129" s="23" t="str">
        <f>IF($A129="","",(DATOS_NUMERICOS!U118+DATOS_NUMERICOS!V118+DATOS_NUMERICOS!W118+DATOS_NUMERICOS!X118+DATOS_NUMERICOS!Y118+DATOS_NUMERICOS!Z118+DATOS_NUMERICOS!AA118+DATOS_NUMERICOS!AB118))</f>
        <v/>
      </c>
      <c r="K129" s="23" t="str">
        <f>IF($A129="","",(DATOS_NUMERICOS!AC118+DATOS_NUMERICOS!AD118+DATOS_NUMERICOS!AE118+DATOS_NUMERICOS!AF118+DATOS_NUMERICOS!AG118+DATOS_NUMERICOS!AH118+DATOS_NUMERICOS!AI118+DATOS_NUMERICOS!AJ118+DATOS_NUMERICOS!AK118+DATOS_NUMERICOS!AL118))</f>
        <v/>
      </c>
      <c r="L129" s="23" t="str">
        <f>IF($A129="","",(DATOS_NUMERICOS!AM118+DATOS_NUMERICOS!AN118+DATOS_NUMERICOS!AO118+DATOS_NUMERICOS!AP118+DATOS_NUMERICOS!AQ118+DATOS_NUMERICOS!AR118+DATOS_NUMERICOS!AS118+DATOS_NUMERICOS!AT118+DATOS_NUMERICOS!AU118))</f>
        <v/>
      </c>
      <c r="M129" s="23" t="str">
        <f>IF($A129="","",(DATOS_NUMERICOS!AV118+DATOS_NUMERICOS!AW118+DATOS_NUMERICOS!AX118+(5-DATOS_NUMERICOS!AY118)+DATOS_NUMERICOS!AZ118+DATOS_NUMERICOS!BA118+DATOS_NUMERICOS!BB118+(5-DATOS_NUMERICOS!BC118)+DATOS_NUMERICOS!BD118+(5-DATOS_NUMERICOS!BE118)+DATOS_NUMERICOS!BF118+DATOS_NUMERICOS!BG118+(5-DATOS_NUMERICOS!BH118)+(5-DATOS_NUMERICOS!BI118)+DATOS_NUMERICOS!BJ118))</f>
        <v/>
      </c>
      <c r="N129" s="28" t="str">
        <f t="shared" si="8"/>
        <v/>
      </c>
      <c r="O129" s="28" t="str">
        <f t="shared" si="9"/>
        <v/>
      </c>
      <c r="P129" s="28" t="str">
        <f t="shared" si="10"/>
        <v/>
      </c>
      <c r="Q129" s="28" t="str">
        <f t="shared" si="11"/>
        <v/>
      </c>
      <c r="R129" s="28" t="str">
        <f t="shared" si="12"/>
        <v/>
      </c>
      <c r="S129" s="28" t="str">
        <f t="shared" si="13"/>
        <v/>
      </c>
      <c r="T129" s="23" t="str">
        <f t="shared" si="14"/>
        <v/>
      </c>
      <c r="U129" s="23" t="str">
        <f t="shared" si="15"/>
        <v/>
      </c>
    </row>
    <row r="130" spans="1:21" x14ac:dyDescent="0.25">
      <c r="A130" s="23" t="str">
        <f>IF(DATOS_NUMERICOS!A119="","",DATOS_NUMERICOS!A119)</f>
        <v/>
      </c>
      <c r="B130" s="23" t="str">
        <f>IF($A130="","",DATOS_NUMERICOS!B119)</f>
        <v/>
      </c>
      <c r="C130" s="23" t="str">
        <f>IF($A130="","",DATOS_NUMERICOS!C119)</f>
        <v/>
      </c>
      <c r="D130" s="23" t="str">
        <f>IF($A130="","",DATOS_NUMERICOS!D119)</f>
        <v/>
      </c>
      <c r="E130" s="23" t="str">
        <f>IF($A130="","",DATOS_NUMERICOS!G119)</f>
        <v/>
      </c>
      <c r="F130" s="23" t="str">
        <f>IF($A130="","",DATOS_NUMERICOS!I119)</f>
        <v/>
      </c>
      <c r="G130" s="23" t="str">
        <f>IF($A130="","",DATOS_NUMERICOS!J119)</f>
        <v/>
      </c>
      <c r="H130" s="23" t="str">
        <f>IF($A130="","",(DATOS_NUMERICOS!K119+DATOS_NUMERICOS!N119+DATOS_NUMERICOS!O119+DATOS_NUMERICOS!P119+(8-DATOS_NUMERICOS!S119)))</f>
        <v/>
      </c>
      <c r="I130" s="23" t="str">
        <f>IF($A130="","",(DATOS_NUMERICOS!L119+DATOS_NUMERICOS!M119+DATOS_NUMERICOS!Q119+DATOS_NUMERICOS!R119+DATOS_NUMERICOS!T119))</f>
        <v/>
      </c>
      <c r="J130" s="23" t="str">
        <f>IF($A130="","",(DATOS_NUMERICOS!U119+DATOS_NUMERICOS!V119+DATOS_NUMERICOS!W119+DATOS_NUMERICOS!X119+DATOS_NUMERICOS!Y119+DATOS_NUMERICOS!Z119+DATOS_NUMERICOS!AA119+DATOS_NUMERICOS!AB119))</f>
        <v/>
      </c>
      <c r="K130" s="23" t="str">
        <f>IF($A130="","",(DATOS_NUMERICOS!AC119+DATOS_NUMERICOS!AD119+DATOS_NUMERICOS!AE119+DATOS_NUMERICOS!AF119+DATOS_NUMERICOS!AG119+DATOS_NUMERICOS!AH119+DATOS_NUMERICOS!AI119+DATOS_NUMERICOS!AJ119+DATOS_NUMERICOS!AK119+DATOS_NUMERICOS!AL119))</f>
        <v/>
      </c>
      <c r="L130" s="23" t="str">
        <f>IF($A130="","",(DATOS_NUMERICOS!AM119+DATOS_NUMERICOS!AN119+DATOS_NUMERICOS!AO119+DATOS_NUMERICOS!AP119+DATOS_NUMERICOS!AQ119+DATOS_NUMERICOS!AR119+DATOS_NUMERICOS!AS119+DATOS_NUMERICOS!AT119+DATOS_NUMERICOS!AU119))</f>
        <v/>
      </c>
      <c r="M130" s="23" t="str">
        <f>IF($A130="","",(DATOS_NUMERICOS!AV119+DATOS_NUMERICOS!AW119+DATOS_NUMERICOS!AX119+(5-DATOS_NUMERICOS!AY119)+DATOS_NUMERICOS!AZ119+DATOS_NUMERICOS!BA119+DATOS_NUMERICOS!BB119+(5-DATOS_NUMERICOS!BC119)+DATOS_NUMERICOS!BD119+(5-DATOS_NUMERICOS!BE119)+DATOS_NUMERICOS!BF119+DATOS_NUMERICOS!BG119+(5-DATOS_NUMERICOS!BH119)+(5-DATOS_NUMERICOS!BI119)+DATOS_NUMERICOS!BJ119))</f>
        <v/>
      </c>
      <c r="N130" s="28" t="str">
        <f t="shared" si="8"/>
        <v/>
      </c>
      <c r="O130" s="28" t="str">
        <f t="shared" si="9"/>
        <v/>
      </c>
      <c r="P130" s="28" t="str">
        <f t="shared" si="10"/>
        <v/>
      </c>
      <c r="Q130" s="28" t="str">
        <f t="shared" si="11"/>
        <v/>
      </c>
      <c r="R130" s="28" t="str">
        <f t="shared" si="12"/>
        <v/>
      </c>
      <c r="S130" s="28" t="str">
        <f t="shared" si="13"/>
        <v/>
      </c>
      <c r="T130" s="23" t="str">
        <f t="shared" si="14"/>
        <v/>
      </c>
      <c r="U130" s="23" t="str">
        <f t="shared" si="15"/>
        <v/>
      </c>
    </row>
    <row r="131" spans="1:21" x14ac:dyDescent="0.25">
      <c r="A131" s="23" t="str">
        <f>IF(DATOS_NUMERICOS!A120="","",DATOS_NUMERICOS!A120)</f>
        <v/>
      </c>
      <c r="B131" s="23" t="str">
        <f>IF($A131="","",DATOS_NUMERICOS!B120)</f>
        <v/>
      </c>
      <c r="C131" s="23" t="str">
        <f>IF($A131="","",DATOS_NUMERICOS!C120)</f>
        <v/>
      </c>
      <c r="D131" s="23" t="str">
        <f>IF($A131="","",DATOS_NUMERICOS!D120)</f>
        <v/>
      </c>
      <c r="E131" s="23" t="str">
        <f>IF($A131="","",DATOS_NUMERICOS!G120)</f>
        <v/>
      </c>
      <c r="F131" s="23" t="str">
        <f>IF($A131="","",DATOS_NUMERICOS!I120)</f>
        <v/>
      </c>
      <c r="G131" s="23" t="str">
        <f>IF($A131="","",DATOS_NUMERICOS!J120)</f>
        <v/>
      </c>
      <c r="H131" s="23" t="str">
        <f>IF($A131="","",(DATOS_NUMERICOS!K120+DATOS_NUMERICOS!N120+DATOS_NUMERICOS!O120+DATOS_NUMERICOS!P120+(8-DATOS_NUMERICOS!S120)))</f>
        <v/>
      </c>
      <c r="I131" s="23" t="str">
        <f>IF($A131="","",(DATOS_NUMERICOS!L120+DATOS_NUMERICOS!M120+DATOS_NUMERICOS!Q120+DATOS_NUMERICOS!R120+DATOS_NUMERICOS!T120))</f>
        <v/>
      </c>
      <c r="J131" s="23" t="str">
        <f>IF($A131="","",(DATOS_NUMERICOS!U120+DATOS_NUMERICOS!V120+DATOS_NUMERICOS!W120+DATOS_NUMERICOS!X120+DATOS_NUMERICOS!Y120+DATOS_NUMERICOS!Z120+DATOS_NUMERICOS!AA120+DATOS_NUMERICOS!AB120))</f>
        <v/>
      </c>
      <c r="K131" s="23" t="str">
        <f>IF($A131="","",(DATOS_NUMERICOS!AC120+DATOS_NUMERICOS!AD120+DATOS_NUMERICOS!AE120+DATOS_NUMERICOS!AF120+DATOS_NUMERICOS!AG120+DATOS_NUMERICOS!AH120+DATOS_NUMERICOS!AI120+DATOS_NUMERICOS!AJ120+DATOS_NUMERICOS!AK120+DATOS_NUMERICOS!AL120))</f>
        <v/>
      </c>
      <c r="L131" s="23" t="str">
        <f>IF($A131="","",(DATOS_NUMERICOS!AM120+DATOS_NUMERICOS!AN120+DATOS_NUMERICOS!AO120+DATOS_NUMERICOS!AP120+DATOS_NUMERICOS!AQ120+DATOS_NUMERICOS!AR120+DATOS_NUMERICOS!AS120+DATOS_NUMERICOS!AT120+DATOS_NUMERICOS!AU120))</f>
        <v/>
      </c>
      <c r="M131" s="23" t="str">
        <f>IF($A131="","",(DATOS_NUMERICOS!AV120+DATOS_NUMERICOS!AW120+DATOS_NUMERICOS!AX120+(5-DATOS_NUMERICOS!AY120)+DATOS_NUMERICOS!AZ120+DATOS_NUMERICOS!BA120+DATOS_NUMERICOS!BB120+(5-DATOS_NUMERICOS!BC120)+DATOS_NUMERICOS!BD120+(5-DATOS_NUMERICOS!BE120)+DATOS_NUMERICOS!BF120+DATOS_NUMERICOS!BG120+(5-DATOS_NUMERICOS!BH120)+(5-DATOS_NUMERICOS!BI120)+DATOS_NUMERICOS!BJ120))</f>
        <v/>
      </c>
      <c r="N131" s="28" t="str">
        <f t="shared" si="8"/>
        <v/>
      </c>
      <c r="O131" s="28" t="str">
        <f t="shared" si="9"/>
        <v/>
      </c>
      <c r="P131" s="28" t="str">
        <f t="shared" si="10"/>
        <v/>
      </c>
      <c r="Q131" s="28" t="str">
        <f t="shared" si="11"/>
        <v/>
      </c>
      <c r="R131" s="28" t="str">
        <f t="shared" si="12"/>
        <v/>
      </c>
      <c r="S131" s="28" t="str">
        <f t="shared" si="13"/>
        <v/>
      </c>
      <c r="T131" s="23" t="str">
        <f t="shared" si="14"/>
        <v/>
      </c>
      <c r="U131" s="23" t="str">
        <f t="shared" si="15"/>
        <v/>
      </c>
    </row>
    <row r="132" spans="1:21" x14ac:dyDescent="0.25">
      <c r="A132" s="23" t="str">
        <f>IF(DATOS_NUMERICOS!A121="","",DATOS_NUMERICOS!A121)</f>
        <v/>
      </c>
      <c r="B132" s="23" t="str">
        <f>IF($A132="","",DATOS_NUMERICOS!B121)</f>
        <v/>
      </c>
      <c r="C132" s="23" t="str">
        <f>IF($A132="","",DATOS_NUMERICOS!C121)</f>
        <v/>
      </c>
      <c r="D132" s="23" t="str">
        <f>IF($A132="","",DATOS_NUMERICOS!D121)</f>
        <v/>
      </c>
      <c r="E132" s="23" t="str">
        <f>IF($A132="","",DATOS_NUMERICOS!G121)</f>
        <v/>
      </c>
      <c r="F132" s="23" t="str">
        <f>IF($A132="","",DATOS_NUMERICOS!I121)</f>
        <v/>
      </c>
      <c r="G132" s="23" t="str">
        <f>IF($A132="","",DATOS_NUMERICOS!J121)</f>
        <v/>
      </c>
      <c r="H132" s="23" t="str">
        <f>IF($A132="","",(DATOS_NUMERICOS!K121+DATOS_NUMERICOS!N121+DATOS_NUMERICOS!O121+DATOS_NUMERICOS!P121+(8-DATOS_NUMERICOS!S121)))</f>
        <v/>
      </c>
      <c r="I132" s="23" t="str">
        <f>IF($A132="","",(DATOS_NUMERICOS!L121+DATOS_NUMERICOS!M121+DATOS_NUMERICOS!Q121+DATOS_NUMERICOS!R121+DATOS_NUMERICOS!T121))</f>
        <v/>
      </c>
      <c r="J132" s="23" t="str">
        <f>IF($A132="","",(DATOS_NUMERICOS!U121+DATOS_NUMERICOS!V121+DATOS_NUMERICOS!W121+DATOS_NUMERICOS!X121+DATOS_NUMERICOS!Y121+DATOS_NUMERICOS!Z121+DATOS_NUMERICOS!AA121+DATOS_NUMERICOS!AB121))</f>
        <v/>
      </c>
      <c r="K132" s="23" t="str">
        <f>IF($A132="","",(DATOS_NUMERICOS!AC121+DATOS_NUMERICOS!AD121+DATOS_NUMERICOS!AE121+DATOS_NUMERICOS!AF121+DATOS_NUMERICOS!AG121+DATOS_NUMERICOS!AH121+DATOS_NUMERICOS!AI121+DATOS_NUMERICOS!AJ121+DATOS_NUMERICOS!AK121+DATOS_NUMERICOS!AL121))</f>
        <v/>
      </c>
      <c r="L132" s="23" t="str">
        <f>IF($A132="","",(DATOS_NUMERICOS!AM121+DATOS_NUMERICOS!AN121+DATOS_NUMERICOS!AO121+DATOS_NUMERICOS!AP121+DATOS_NUMERICOS!AQ121+DATOS_NUMERICOS!AR121+DATOS_NUMERICOS!AS121+DATOS_NUMERICOS!AT121+DATOS_NUMERICOS!AU121))</f>
        <v/>
      </c>
      <c r="M132" s="23" t="str">
        <f>IF($A132="","",(DATOS_NUMERICOS!AV121+DATOS_NUMERICOS!AW121+DATOS_NUMERICOS!AX121+(5-DATOS_NUMERICOS!AY121)+DATOS_NUMERICOS!AZ121+DATOS_NUMERICOS!BA121+DATOS_NUMERICOS!BB121+(5-DATOS_NUMERICOS!BC121)+DATOS_NUMERICOS!BD121+(5-DATOS_NUMERICOS!BE121)+DATOS_NUMERICOS!BF121+DATOS_NUMERICOS!BG121+(5-DATOS_NUMERICOS!BH121)+(5-DATOS_NUMERICOS!BI121)+DATOS_NUMERICOS!BJ121))</f>
        <v/>
      </c>
      <c r="N132" s="28" t="str">
        <f t="shared" si="8"/>
        <v/>
      </c>
      <c r="O132" s="28" t="str">
        <f t="shared" si="9"/>
        <v/>
      </c>
      <c r="P132" s="28" t="str">
        <f t="shared" si="10"/>
        <v/>
      </c>
      <c r="Q132" s="28" t="str">
        <f t="shared" si="11"/>
        <v/>
      </c>
      <c r="R132" s="28" t="str">
        <f t="shared" si="12"/>
        <v/>
      </c>
      <c r="S132" s="28" t="str">
        <f t="shared" si="13"/>
        <v/>
      </c>
      <c r="T132" s="23" t="str">
        <f t="shared" si="14"/>
        <v/>
      </c>
      <c r="U132" s="23" t="str">
        <f t="shared" si="15"/>
        <v/>
      </c>
    </row>
    <row r="133" spans="1:21" x14ac:dyDescent="0.25">
      <c r="A133" s="23" t="str">
        <f>IF(DATOS_NUMERICOS!A122="","",DATOS_NUMERICOS!A122)</f>
        <v/>
      </c>
      <c r="B133" s="23" t="str">
        <f>IF($A133="","",DATOS_NUMERICOS!B122)</f>
        <v/>
      </c>
      <c r="C133" s="23" t="str">
        <f>IF($A133="","",DATOS_NUMERICOS!C122)</f>
        <v/>
      </c>
      <c r="D133" s="23" t="str">
        <f>IF($A133="","",DATOS_NUMERICOS!D122)</f>
        <v/>
      </c>
      <c r="E133" s="23" t="str">
        <f>IF($A133="","",DATOS_NUMERICOS!G122)</f>
        <v/>
      </c>
      <c r="F133" s="23" t="str">
        <f>IF($A133="","",DATOS_NUMERICOS!I122)</f>
        <v/>
      </c>
      <c r="G133" s="23" t="str">
        <f>IF($A133="","",DATOS_NUMERICOS!J122)</f>
        <v/>
      </c>
      <c r="H133" s="23" t="str">
        <f>IF($A133="","",(DATOS_NUMERICOS!K122+DATOS_NUMERICOS!N122+DATOS_NUMERICOS!O122+DATOS_NUMERICOS!P122+(8-DATOS_NUMERICOS!S122)))</f>
        <v/>
      </c>
      <c r="I133" s="23" t="str">
        <f>IF($A133="","",(DATOS_NUMERICOS!L122+DATOS_NUMERICOS!M122+DATOS_NUMERICOS!Q122+DATOS_NUMERICOS!R122+DATOS_NUMERICOS!T122))</f>
        <v/>
      </c>
      <c r="J133" s="23" t="str">
        <f>IF($A133="","",(DATOS_NUMERICOS!U122+DATOS_NUMERICOS!V122+DATOS_NUMERICOS!W122+DATOS_NUMERICOS!X122+DATOS_NUMERICOS!Y122+DATOS_NUMERICOS!Z122+DATOS_NUMERICOS!AA122+DATOS_NUMERICOS!AB122))</f>
        <v/>
      </c>
      <c r="K133" s="23" t="str">
        <f>IF($A133="","",(DATOS_NUMERICOS!AC122+DATOS_NUMERICOS!AD122+DATOS_NUMERICOS!AE122+DATOS_NUMERICOS!AF122+DATOS_NUMERICOS!AG122+DATOS_NUMERICOS!AH122+DATOS_NUMERICOS!AI122+DATOS_NUMERICOS!AJ122+DATOS_NUMERICOS!AK122+DATOS_NUMERICOS!AL122))</f>
        <v/>
      </c>
      <c r="L133" s="23" t="str">
        <f>IF($A133="","",(DATOS_NUMERICOS!AM122+DATOS_NUMERICOS!AN122+DATOS_NUMERICOS!AO122+DATOS_NUMERICOS!AP122+DATOS_NUMERICOS!AQ122+DATOS_NUMERICOS!AR122+DATOS_NUMERICOS!AS122+DATOS_NUMERICOS!AT122+DATOS_NUMERICOS!AU122))</f>
        <v/>
      </c>
      <c r="M133" s="23" t="str">
        <f>IF($A133="","",(DATOS_NUMERICOS!AV122+DATOS_NUMERICOS!AW122+DATOS_NUMERICOS!AX122+(5-DATOS_NUMERICOS!AY122)+DATOS_NUMERICOS!AZ122+DATOS_NUMERICOS!BA122+DATOS_NUMERICOS!BB122+(5-DATOS_NUMERICOS!BC122)+DATOS_NUMERICOS!BD122+(5-DATOS_NUMERICOS!BE122)+DATOS_NUMERICOS!BF122+DATOS_NUMERICOS!BG122+(5-DATOS_NUMERICOS!BH122)+(5-DATOS_NUMERICOS!BI122)+DATOS_NUMERICOS!BJ122))</f>
        <v/>
      </c>
      <c r="N133" s="28" t="str">
        <f t="shared" si="8"/>
        <v/>
      </c>
      <c r="O133" s="28" t="str">
        <f t="shared" si="9"/>
        <v/>
      </c>
      <c r="P133" s="28" t="str">
        <f t="shared" si="10"/>
        <v/>
      </c>
      <c r="Q133" s="28" t="str">
        <f t="shared" si="11"/>
        <v/>
      </c>
      <c r="R133" s="28" t="str">
        <f t="shared" si="12"/>
        <v/>
      </c>
      <c r="S133" s="28" t="str">
        <f t="shared" si="13"/>
        <v/>
      </c>
      <c r="T133" s="23" t="str">
        <f t="shared" si="14"/>
        <v/>
      </c>
      <c r="U133" s="23" t="str">
        <f t="shared" si="15"/>
        <v/>
      </c>
    </row>
    <row r="134" spans="1:21" x14ac:dyDescent="0.25">
      <c r="A134" s="23" t="str">
        <f>IF(DATOS_NUMERICOS!A123="","",DATOS_NUMERICOS!A123)</f>
        <v/>
      </c>
      <c r="B134" s="23" t="str">
        <f>IF($A134="","",DATOS_NUMERICOS!B123)</f>
        <v/>
      </c>
      <c r="C134" s="23" t="str">
        <f>IF($A134="","",DATOS_NUMERICOS!C123)</f>
        <v/>
      </c>
      <c r="D134" s="23" t="str">
        <f>IF($A134="","",DATOS_NUMERICOS!D123)</f>
        <v/>
      </c>
      <c r="E134" s="23" t="str">
        <f>IF($A134="","",DATOS_NUMERICOS!G123)</f>
        <v/>
      </c>
      <c r="F134" s="23" t="str">
        <f>IF($A134="","",DATOS_NUMERICOS!I123)</f>
        <v/>
      </c>
      <c r="G134" s="23" t="str">
        <f>IF($A134="","",DATOS_NUMERICOS!J123)</f>
        <v/>
      </c>
      <c r="H134" s="23" t="str">
        <f>IF($A134="","",(DATOS_NUMERICOS!K123+DATOS_NUMERICOS!N123+DATOS_NUMERICOS!O123+DATOS_NUMERICOS!P123+(8-DATOS_NUMERICOS!S123)))</f>
        <v/>
      </c>
      <c r="I134" s="23" t="str">
        <f>IF($A134="","",(DATOS_NUMERICOS!L123+DATOS_NUMERICOS!M123+DATOS_NUMERICOS!Q123+DATOS_NUMERICOS!R123+DATOS_NUMERICOS!T123))</f>
        <v/>
      </c>
      <c r="J134" s="23" t="str">
        <f>IF($A134="","",(DATOS_NUMERICOS!U123+DATOS_NUMERICOS!V123+DATOS_NUMERICOS!W123+DATOS_NUMERICOS!X123+DATOS_NUMERICOS!Y123+DATOS_NUMERICOS!Z123+DATOS_NUMERICOS!AA123+DATOS_NUMERICOS!AB123))</f>
        <v/>
      </c>
      <c r="K134" s="23" t="str">
        <f>IF($A134="","",(DATOS_NUMERICOS!AC123+DATOS_NUMERICOS!AD123+DATOS_NUMERICOS!AE123+DATOS_NUMERICOS!AF123+DATOS_NUMERICOS!AG123+DATOS_NUMERICOS!AH123+DATOS_NUMERICOS!AI123+DATOS_NUMERICOS!AJ123+DATOS_NUMERICOS!AK123+DATOS_NUMERICOS!AL123))</f>
        <v/>
      </c>
      <c r="L134" s="23" t="str">
        <f>IF($A134="","",(DATOS_NUMERICOS!AM123+DATOS_NUMERICOS!AN123+DATOS_NUMERICOS!AO123+DATOS_NUMERICOS!AP123+DATOS_NUMERICOS!AQ123+DATOS_NUMERICOS!AR123+DATOS_NUMERICOS!AS123+DATOS_NUMERICOS!AT123+DATOS_NUMERICOS!AU123))</f>
        <v/>
      </c>
      <c r="M134" s="23" t="str">
        <f>IF($A134="","",(DATOS_NUMERICOS!AV123+DATOS_NUMERICOS!AW123+DATOS_NUMERICOS!AX123+(5-DATOS_NUMERICOS!AY123)+DATOS_NUMERICOS!AZ123+DATOS_NUMERICOS!BA123+DATOS_NUMERICOS!BB123+(5-DATOS_NUMERICOS!BC123)+DATOS_NUMERICOS!BD123+(5-DATOS_NUMERICOS!BE123)+DATOS_NUMERICOS!BF123+DATOS_NUMERICOS!BG123+(5-DATOS_NUMERICOS!BH123)+(5-DATOS_NUMERICOS!BI123)+DATOS_NUMERICOS!BJ123))</f>
        <v/>
      </c>
      <c r="N134" s="28" t="str">
        <f t="shared" si="8"/>
        <v/>
      </c>
      <c r="O134" s="28" t="str">
        <f t="shared" si="9"/>
        <v/>
      </c>
      <c r="P134" s="28" t="str">
        <f t="shared" si="10"/>
        <v/>
      </c>
      <c r="Q134" s="28" t="str">
        <f t="shared" si="11"/>
        <v/>
      </c>
      <c r="R134" s="28" t="str">
        <f t="shared" si="12"/>
        <v/>
      </c>
      <c r="S134" s="28" t="str">
        <f t="shared" si="13"/>
        <v/>
      </c>
      <c r="T134" s="23" t="str">
        <f t="shared" si="14"/>
        <v/>
      </c>
      <c r="U134" s="23" t="str">
        <f t="shared" si="15"/>
        <v/>
      </c>
    </row>
    <row r="135" spans="1:21" x14ac:dyDescent="0.25">
      <c r="A135" s="23" t="str">
        <f>IF(DATOS_NUMERICOS!A124="","",DATOS_NUMERICOS!A124)</f>
        <v/>
      </c>
      <c r="B135" s="23" t="str">
        <f>IF($A135="","",DATOS_NUMERICOS!B124)</f>
        <v/>
      </c>
      <c r="C135" s="23" t="str">
        <f>IF($A135="","",DATOS_NUMERICOS!C124)</f>
        <v/>
      </c>
      <c r="D135" s="23" t="str">
        <f>IF($A135="","",DATOS_NUMERICOS!D124)</f>
        <v/>
      </c>
      <c r="E135" s="23" t="str">
        <f>IF($A135="","",DATOS_NUMERICOS!G124)</f>
        <v/>
      </c>
      <c r="F135" s="23" t="str">
        <f>IF($A135="","",DATOS_NUMERICOS!I124)</f>
        <v/>
      </c>
      <c r="G135" s="23" t="str">
        <f>IF($A135="","",DATOS_NUMERICOS!J124)</f>
        <v/>
      </c>
      <c r="H135" s="23" t="str">
        <f>IF($A135="","",(DATOS_NUMERICOS!K124+DATOS_NUMERICOS!N124+DATOS_NUMERICOS!O124+DATOS_NUMERICOS!P124+(8-DATOS_NUMERICOS!S124)))</f>
        <v/>
      </c>
      <c r="I135" s="23" t="str">
        <f>IF($A135="","",(DATOS_NUMERICOS!L124+DATOS_NUMERICOS!M124+DATOS_NUMERICOS!Q124+DATOS_NUMERICOS!R124+DATOS_NUMERICOS!T124))</f>
        <v/>
      </c>
      <c r="J135" s="23" t="str">
        <f>IF($A135="","",(DATOS_NUMERICOS!U124+DATOS_NUMERICOS!V124+DATOS_NUMERICOS!W124+DATOS_NUMERICOS!X124+DATOS_NUMERICOS!Y124+DATOS_NUMERICOS!Z124+DATOS_NUMERICOS!AA124+DATOS_NUMERICOS!AB124))</f>
        <v/>
      </c>
      <c r="K135" s="23" t="str">
        <f>IF($A135="","",(DATOS_NUMERICOS!AC124+DATOS_NUMERICOS!AD124+DATOS_NUMERICOS!AE124+DATOS_NUMERICOS!AF124+DATOS_NUMERICOS!AG124+DATOS_NUMERICOS!AH124+DATOS_NUMERICOS!AI124+DATOS_NUMERICOS!AJ124+DATOS_NUMERICOS!AK124+DATOS_NUMERICOS!AL124))</f>
        <v/>
      </c>
      <c r="L135" s="23" t="str">
        <f>IF($A135="","",(DATOS_NUMERICOS!AM124+DATOS_NUMERICOS!AN124+DATOS_NUMERICOS!AO124+DATOS_NUMERICOS!AP124+DATOS_NUMERICOS!AQ124+DATOS_NUMERICOS!AR124+DATOS_NUMERICOS!AS124+DATOS_NUMERICOS!AT124+DATOS_NUMERICOS!AU124))</f>
        <v/>
      </c>
      <c r="M135" s="23" t="str">
        <f>IF($A135="","",(DATOS_NUMERICOS!AV124+DATOS_NUMERICOS!AW124+DATOS_NUMERICOS!AX124+(5-DATOS_NUMERICOS!AY124)+DATOS_NUMERICOS!AZ124+DATOS_NUMERICOS!BA124+DATOS_NUMERICOS!BB124+(5-DATOS_NUMERICOS!BC124)+DATOS_NUMERICOS!BD124+(5-DATOS_NUMERICOS!BE124)+DATOS_NUMERICOS!BF124+DATOS_NUMERICOS!BG124+(5-DATOS_NUMERICOS!BH124)+(5-DATOS_NUMERICOS!BI124)+DATOS_NUMERICOS!BJ124))</f>
        <v/>
      </c>
      <c r="N135" s="28" t="str">
        <f t="shared" si="8"/>
        <v/>
      </c>
      <c r="O135" s="28" t="str">
        <f t="shared" si="9"/>
        <v/>
      </c>
      <c r="P135" s="28" t="str">
        <f t="shared" si="10"/>
        <v/>
      </c>
      <c r="Q135" s="28" t="str">
        <f t="shared" si="11"/>
        <v/>
      </c>
      <c r="R135" s="28" t="str">
        <f t="shared" si="12"/>
        <v/>
      </c>
      <c r="S135" s="28" t="str">
        <f t="shared" si="13"/>
        <v/>
      </c>
      <c r="T135" s="23" t="str">
        <f t="shared" si="14"/>
        <v/>
      </c>
      <c r="U135" s="23" t="str">
        <f t="shared" si="15"/>
        <v/>
      </c>
    </row>
    <row r="136" spans="1:21" x14ac:dyDescent="0.25">
      <c r="A136" s="23" t="str">
        <f>IF(DATOS_NUMERICOS!A125="","",DATOS_NUMERICOS!A125)</f>
        <v/>
      </c>
      <c r="B136" s="23" t="str">
        <f>IF($A136="","",DATOS_NUMERICOS!B125)</f>
        <v/>
      </c>
      <c r="C136" s="23" t="str">
        <f>IF($A136="","",DATOS_NUMERICOS!C125)</f>
        <v/>
      </c>
      <c r="D136" s="23" t="str">
        <f>IF($A136="","",DATOS_NUMERICOS!D125)</f>
        <v/>
      </c>
      <c r="E136" s="23" t="str">
        <f>IF($A136="","",DATOS_NUMERICOS!G125)</f>
        <v/>
      </c>
      <c r="F136" s="23" t="str">
        <f>IF($A136="","",DATOS_NUMERICOS!I125)</f>
        <v/>
      </c>
      <c r="G136" s="23" t="str">
        <f>IF($A136="","",DATOS_NUMERICOS!J125)</f>
        <v/>
      </c>
      <c r="H136" s="23" t="str">
        <f>IF($A136="","",(DATOS_NUMERICOS!K125+DATOS_NUMERICOS!N125+DATOS_NUMERICOS!O125+DATOS_NUMERICOS!P125+(8-DATOS_NUMERICOS!S125)))</f>
        <v/>
      </c>
      <c r="I136" s="23" t="str">
        <f>IF($A136="","",(DATOS_NUMERICOS!L125+DATOS_NUMERICOS!M125+DATOS_NUMERICOS!Q125+DATOS_NUMERICOS!R125+DATOS_NUMERICOS!T125))</f>
        <v/>
      </c>
      <c r="J136" s="23" t="str">
        <f>IF($A136="","",(DATOS_NUMERICOS!U125+DATOS_NUMERICOS!V125+DATOS_NUMERICOS!W125+DATOS_NUMERICOS!X125+DATOS_NUMERICOS!Y125+DATOS_NUMERICOS!Z125+DATOS_NUMERICOS!AA125+DATOS_NUMERICOS!AB125))</f>
        <v/>
      </c>
      <c r="K136" s="23" t="str">
        <f>IF($A136="","",(DATOS_NUMERICOS!AC125+DATOS_NUMERICOS!AD125+DATOS_NUMERICOS!AE125+DATOS_NUMERICOS!AF125+DATOS_NUMERICOS!AG125+DATOS_NUMERICOS!AH125+DATOS_NUMERICOS!AI125+DATOS_NUMERICOS!AJ125+DATOS_NUMERICOS!AK125+DATOS_NUMERICOS!AL125))</f>
        <v/>
      </c>
      <c r="L136" s="23" t="str">
        <f>IF($A136="","",(DATOS_NUMERICOS!AM125+DATOS_NUMERICOS!AN125+DATOS_NUMERICOS!AO125+DATOS_NUMERICOS!AP125+DATOS_NUMERICOS!AQ125+DATOS_NUMERICOS!AR125+DATOS_NUMERICOS!AS125+DATOS_NUMERICOS!AT125+DATOS_NUMERICOS!AU125))</f>
        <v/>
      </c>
      <c r="M136" s="23" t="str">
        <f>IF($A136="","",(DATOS_NUMERICOS!AV125+DATOS_NUMERICOS!AW125+DATOS_NUMERICOS!AX125+(5-DATOS_NUMERICOS!AY125)+DATOS_NUMERICOS!AZ125+DATOS_NUMERICOS!BA125+DATOS_NUMERICOS!BB125+(5-DATOS_NUMERICOS!BC125)+DATOS_NUMERICOS!BD125+(5-DATOS_NUMERICOS!BE125)+DATOS_NUMERICOS!BF125+DATOS_NUMERICOS!BG125+(5-DATOS_NUMERICOS!BH125)+(5-DATOS_NUMERICOS!BI125)+DATOS_NUMERICOS!BJ125))</f>
        <v/>
      </c>
      <c r="N136" s="28" t="str">
        <f t="shared" si="8"/>
        <v/>
      </c>
      <c r="O136" s="28" t="str">
        <f t="shared" si="9"/>
        <v/>
      </c>
      <c r="P136" s="28" t="str">
        <f t="shared" si="10"/>
        <v/>
      </c>
      <c r="Q136" s="28" t="str">
        <f t="shared" si="11"/>
        <v/>
      </c>
      <c r="R136" s="28" t="str">
        <f t="shared" si="12"/>
        <v/>
      </c>
      <c r="S136" s="28" t="str">
        <f t="shared" si="13"/>
        <v/>
      </c>
      <c r="T136" s="23" t="str">
        <f t="shared" si="14"/>
        <v/>
      </c>
      <c r="U136" s="23" t="str">
        <f t="shared" si="15"/>
        <v/>
      </c>
    </row>
    <row r="137" spans="1:21" x14ac:dyDescent="0.25">
      <c r="A137" s="23" t="str">
        <f>IF(DATOS_NUMERICOS!A126="","",DATOS_NUMERICOS!A126)</f>
        <v/>
      </c>
      <c r="B137" s="23" t="str">
        <f>IF($A137="","",DATOS_NUMERICOS!B126)</f>
        <v/>
      </c>
      <c r="C137" s="23" t="str">
        <f>IF($A137="","",DATOS_NUMERICOS!C126)</f>
        <v/>
      </c>
      <c r="D137" s="23" t="str">
        <f>IF($A137="","",DATOS_NUMERICOS!D126)</f>
        <v/>
      </c>
      <c r="E137" s="23" t="str">
        <f>IF($A137="","",DATOS_NUMERICOS!G126)</f>
        <v/>
      </c>
      <c r="F137" s="23" t="str">
        <f>IF($A137="","",DATOS_NUMERICOS!I126)</f>
        <v/>
      </c>
      <c r="G137" s="23" t="str">
        <f>IF($A137="","",DATOS_NUMERICOS!J126)</f>
        <v/>
      </c>
      <c r="H137" s="23" t="str">
        <f>IF($A137="","",(DATOS_NUMERICOS!K126+DATOS_NUMERICOS!N126+DATOS_NUMERICOS!O126+DATOS_NUMERICOS!P126+(8-DATOS_NUMERICOS!S126)))</f>
        <v/>
      </c>
      <c r="I137" s="23" t="str">
        <f>IF($A137="","",(DATOS_NUMERICOS!L126+DATOS_NUMERICOS!M126+DATOS_NUMERICOS!Q126+DATOS_NUMERICOS!R126+DATOS_NUMERICOS!T126))</f>
        <v/>
      </c>
      <c r="J137" s="23" t="str">
        <f>IF($A137="","",(DATOS_NUMERICOS!U126+DATOS_NUMERICOS!V126+DATOS_NUMERICOS!W126+DATOS_NUMERICOS!X126+DATOS_NUMERICOS!Y126+DATOS_NUMERICOS!Z126+DATOS_NUMERICOS!AA126+DATOS_NUMERICOS!AB126))</f>
        <v/>
      </c>
      <c r="K137" s="23" t="str">
        <f>IF($A137="","",(DATOS_NUMERICOS!AC126+DATOS_NUMERICOS!AD126+DATOS_NUMERICOS!AE126+DATOS_NUMERICOS!AF126+DATOS_NUMERICOS!AG126+DATOS_NUMERICOS!AH126+DATOS_NUMERICOS!AI126+DATOS_NUMERICOS!AJ126+DATOS_NUMERICOS!AK126+DATOS_NUMERICOS!AL126))</f>
        <v/>
      </c>
      <c r="L137" s="23" t="str">
        <f>IF($A137="","",(DATOS_NUMERICOS!AM126+DATOS_NUMERICOS!AN126+DATOS_NUMERICOS!AO126+DATOS_NUMERICOS!AP126+DATOS_NUMERICOS!AQ126+DATOS_NUMERICOS!AR126+DATOS_NUMERICOS!AS126+DATOS_NUMERICOS!AT126+DATOS_NUMERICOS!AU126))</f>
        <v/>
      </c>
      <c r="M137" s="23" t="str">
        <f>IF($A137="","",(DATOS_NUMERICOS!AV126+DATOS_NUMERICOS!AW126+DATOS_NUMERICOS!AX126+(5-DATOS_NUMERICOS!AY126)+DATOS_NUMERICOS!AZ126+DATOS_NUMERICOS!BA126+DATOS_NUMERICOS!BB126+(5-DATOS_NUMERICOS!BC126)+DATOS_NUMERICOS!BD126+(5-DATOS_NUMERICOS!BE126)+DATOS_NUMERICOS!BF126+DATOS_NUMERICOS!BG126+(5-DATOS_NUMERICOS!BH126)+(5-DATOS_NUMERICOS!BI126)+DATOS_NUMERICOS!BJ126))</f>
        <v/>
      </c>
      <c r="N137" s="28" t="str">
        <f t="shared" si="8"/>
        <v/>
      </c>
      <c r="O137" s="28" t="str">
        <f t="shared" si="9"/>
        <v/>
      </c>
      <c r="P137" s="28" t="str">
        <f t="shared" si="10"/>
        <v/>
      </c>
      <c r="Q137" s="28" t="str">
        <f t="shared" si="11"/>
        <v/>
      </c>
      <c r="R137" s="28" t="str">
        <f t="shared" si="12"/>
        <v/>
      </c>
      <c r="S137" s="28" t="str">
        <f t="shared" si="13"/>
        <v/>
      </c>
      <c r="T137" s="23" t="str">
        <f t="shared" si="14"/>
        <v/>
      </c>
      <c r="U137" s="23" t="str">
        <f t="shared" si="15"/>
        <v/>
      </c>
    </row>
    <row r="138" spans="1:21" x14ac:dyDescent="0.25">
      <c r="A138" s="23" t="str">
        <f>IF(DATOS_NUMERICOS!A127="","",DATOS_NUMERICOS!A127)</f>
        <v/>
      </c>
      <c r="B138" s="23" t="str">
        <f>IF($A138="","",DATOS_NUMERICOS!B127)</f>
        <v/>
      </c>
      <c r="C138" s="23" t="str">
        <f>IF($A138="","",DATOS_NUMERICOS!C127)</f>
        <v/>
      </c>
      <c r="D138" s="23" t="str">
        <f>IF($A138="","",DATOS_NUMERICOS!D127)</f>
        <v/>
      </c>
      <c r="E138" s="23" t="str">
        <f>IF($A138="","",DATOS_NUMERICOS!G127)</f>
        <v/>
      </c>
      <c r="F138" s="23" t="str">
        <f>IF($A138="","",DATOS_NUMERICOS!I127)</f>
        <v/>
      </c>
      <c r="G138" s="23" t="str">
        <f>IF($A138="","",DATOS_NUMERICOS!J127)</f>
        <v/>
      </c>
      <c r="H138" s="23" t="str">
        <f>IF($A138="","",(DATOS_NUMERICOS!K127+DATOS_NUMERICOS!N127+DATOS_NUMERICOS!O127+DATOS_NUMERICOS!P127+(8-DATOS_NUMERICOS!S127)))</f>
        <v/>
      </c>
      <c r="I138" s="23" t="str">
        <f>IF($A138="","",(DATOS_NUMERICOS!L127+DATOS_NUMERICOS!M127+DATOS_NUMERICOS!Q127+DATOS_NUMERICOS!R127+DATOS_NUMERICOS!T127))</f>
        <v/>
      </c>
      <c r="J138" s="23" t="str">
        <f>IF($A138="","",(DATOS_NUMERICOS!U127+DATOS_NUMERICOS!V127+DATOS_NUMERICOS!W127+DATOS_NUMERICOS!X127+DATOS_NUMERICOS!Y127+DATOS_NUMERICOS!Z127+DATOS_NUMERICOS!AA127+DATOS_NUMERICOS!AB127))</f>
        <v/>
      </c>
      <c r="K138" s="23" t="str">
        <f>IF($A138="","",(DATOS_NUMERICOS!AC127+DATOS_NUMERICOS!AD127+DATOS_NUMERICOS!AE127+DATOS_NUMERICOS!AF127+DATOS_NUMERICOS!AG127+DATOS_NUMERICOS!AH127+DATOS_NUMERICOS!AI127+DATOS_NUMERICOS!AJ127+DATOS_NUMERICOS!AK127+DATOS_NUMERICOS!AL127))</f>
        <v/>
      </c>
      <c r="L138" s="23" t="str">
        <f>IF($A138="","",(DATOS_NUMERICOS!AM127+DATOS_NUMERICOS!AN127+DATOS_NUMERICOS!AO127+DATOS_NUMERICOS!AP127+DATOS_NUMERICOS!AQ127+DATOS_NUMERICOS!AR127+DATOS_NUMERICOS!AS127+DATOS_NUMERICOS!AT127+DATOS_NUMERICOS!AU127))</f>
        <v/>
      </c>
      <c r="M138" s="23" t="str">
        <f>IF($A138="","",(DATOS_NUMERICOS!AV127+DATOS_NUMERICOS!AW127+DATOS_NUMERICOS!AX127+(5-DATOS_NUMERICOS!AY127)+DATOS_NUMERICOS!AZ127+DATOS_NUMERICOS!BA127+DATOS_NUMERICOS!BB127+(5-DATOS_NUMERICOS!BC127)+DATOS_NUMERICOS!BD127+(5-DATOS_NUMERICOS!BE127)+DATOS_NUMERICOS!BF127+DATOS_NUMERICOS!BG127+(5-DATOS_NUMERICOS!BH127)+(5-DATOS_NUMERICOS!BI127)+DATOS_NUMERICOS!BJ127))</f>
        <v/>
      </c>
      <c r="N138" s="28" t="str">
        <f t="shared" si="8"/>
        <v/>
      </c>
      <c r="O138" s="28" t="str">
        <f t="shared" si="9"/>
        <v/>
      </c>
      <c r="P138" s="28" t="str">
        <f t="shared" si="10"/>
        <v/>
      </c>
      <c r="Q138" s="28" t="str">
        <f t="shared" si="11"/>
        <v/>
      </c>
      <c r="R138" s="28" t="str">
        <f t="shared" si="12"/>
        <v/>
      </c>
      <c r="S138" s="28" t="str">
        <f t="shared" si="13"/>
        <v/>
      </c>
      <c r="T138" s="23" t="str">
        <f t="shared" si="14"/>
        <v/>
      </c>
      <c r="U138" s="23" t="str">
        <f t="shared" si="15"/>
        <v/>
      </c>
    </row>
    <row r="139" spans="1:21" x14ac:dyDescent="0.25">
      <c r="A139" s="23" t="str">
        <f>IF(DATOS_NUMERICOS!A128="","",DATOS_NUMERICOS!A128)</f>
        <v/>
      </c>
      <c r="B139" s="23" t="str">
        <f>IF($A139="","",DATOS_NUMERICOS!B128)</f>
        <v/>
      </c>
      <c r="C139" s="23" t="str">
        <f>IF($A139="","",DATOS_NUMERICOS!C128)</f>
        <v/>
      </c>
      <c r="D139" s="23" t="str">
        <f>IF($A139="","",DATOS_NUMERICOS!D128)</f>
        <v/>
      </c>
      <c r="E139" s="23" t="str">
        <f>IF($A139="","",DATOS_NUMERICOS!G128)</f>
        <v/>
      </c>
      <c r="F139" s="23" t="str">
        <f>IF($A139="","",DATOS_NUMERICOS!I128)</f>
        <v/>
      </c>
      <c r="G139" s="23" t="str">
        <f>IF($A139="","",DATOS_NUMERICOS!J128)</f>
        <v/>
      </c>
      <c r="H139" s="23" t="str">
        <f>IF($A139="","",(DATOS_NUMERICOS!K128+DATOS_NUMERICOS!N128+DATOS_NUMERICOS!O128+DATOS_NUMERICOS!P128+(8-DATOS_NUMERICOS!S128)))</f>
        <v/>
      </c>
      <c r="I139" s="23" t="str">
        <f>IF($A139="","",(DATOS_NUMERICOS!L128+DATOS_NUMERICOS!M128+DATOS_NUMERICOS!Q128+DATOS_NUMERICOS!R128+DATOS_NUMERICOS!T128))</f>
        <v/>
      </c>
      <c r="J139" s="23" t="str">
        <f>IF($A139="","",(DATOS_NUMERICOS!U128+DATOS_NUMERICOS!V128+DATOS_NUMERICOS!W128+DATOS_NUMERICOS!X128+DATOS_NUMERICOS!Y128+DATOS_NUMERICOS!Z128+DATOS_NUMERICOS!AA128+DATOS_NUMERICOS!AB128))</f>
        <v/>
      </c>
      <c r="K139" s="23" t="str">
        <f>IF($A139="","",(DATOS_NUMERICOS!AC128+DATOS_NUMERICOS!AD128+DATOS_NUMERICOS!AE128+DATOS_NUMERICOS!AF128+DATOS_NUMERICOS!AG128+DATOS_NUMERICOS!AH128+DATOS_NUMERICOS!AI128+DATOS_NUMERICOS!AJ128+DATOS_NUMERICOS!AK128+DATOS_NUMERICOS!AL128))</f>
        <v/>
      </c>
      <c r="L139" s="23" t="str">
        <f>IF($A139="","",(DATOS_NUMERICOS!AM128+DATOS_NUMERICOS!AN128+DATOS_NUMERICOS!AO128+DATOS_NUMERICOS!AP128+DATOS_NUMERICOS!AQ128+DATOS_NUMERICOS!AR128+DATOS_NUMERICOS!AS128+DATOS_NUMERICOS!AT128+DATOS_NUMERICOS!AU128))</f>
        <v/>
      </c>
      <c r="M139" s="23" t="str">
        <f>IF($A139="","",(DATOS_NUMERICOS!AV128+DATOS_NUMERICOS!AW128+DATOS_NUMERICOS!AX128+(5-DATOS_NUMERICOS!AY128)+DATOS_NUMERICOS!AZ128+DATOS_NUMERICOS!BA128+DATOS_NUMERICOS!BB128+(5-DATOS_NUMERICOS!BC128)+DATOS_NUMERICOS!BD128+(5-DATOS_NUMERICOS!BE128)+DATOS_NUMERICOS!BF128+DATOS_NUMERICOS!BG128+(5-DATOS_NUMERICOS!BH128)+(5-DATOS_NUMERICOS!BI128)+DATOS_NUMERICOS!BJ128))</f>
        <v/>
      </c>
      <c r="N139" s="28" t="str">
        <f t="shared" si="8"/>
        <v/>
      </c>
      <c r="O139" s="28" t="str">
        <f t="shared" si="9"/>
        <v/>
      </c>
      <c r="P139" s="28" t="str">
        <f t="shared" si="10"/>
        <v/>
      </c>
      <c r="Q139" s="28" t="str">
        <f t="shared" si="11"/>
        <v/>
      </c>
      <c r="R139" s="28" t="str">
        <f t="shared" si="12"/>
        <v/>
      </c>
      <c r="S139" s="28" t="str">
        <f t="shared" si="13"/>
        <v/>
      </c>
      <c r="T139" s="23" t="str">
        <f t="shared" si="14"/>
        <v/>
      </c>
      <c r="U139" s="23" t="str">
        <f t="shared" si="15"/>
        <v/>
      </c>
    </row>
    <row r="140" spans="1:21" x14ac:dyDescent="0.25">
      <c r="A140" s="23" t="str">
        <f>IF(DATOS_NUMERICOS!A129="","",DATOS_NUMERICOS!A129)</f>
        <v/>
      </c>
      <c r="B140" s="23" t="str">
        <f>IF($A140="","",DATOS_NUMERICOS!B129)</f>
        <v/>
      </c>
      <c r="C140" s="23" t="str">
        <f>IF($A140="","",DATOS_NUMERICOS!C129)</f>
        <v/>
      </c>
      <c r="D140" s="23" t="str">
        <f>IF($A140="","",DATOS_NUMERICOS!D129)</f>
        <v/>
      </c>
      <c r="E140" s="23" t="str">
        <f>IF($A140="","",DATOS_NUMERICOS!G129)</f>
        <v/>
      </c>
      <c r="F140" s="23" t="str">
        <f>IF($A140="","",DATOS_NUMERICOS!I129)</f>
        <v/>
      </c>
      <c r="G140" s="23" t="str">
        <f>IF($A140="","",DATOS_NUMERICOS!J129)</f>
        <v/>
      </c>
      <c r="H140" s="23" t="str">
        <f>IF($A140="","",(DATOS_NUMERICOS!K129+DATOS_NUMERICOS!N129+DATOS_NUMERICOS!O129+DATOS_NUMERICOS!P129+(8-DATOS_NUMERICOS!S129)))</f>
        <v/>
      </c>
      <c r="I140" s="23" t="str">
        <f>IF($A140="","",(DATOS_NUMERICOS!L129+DATOS_NUMERICOS!M129+DATOS_NUMERICOS!Q129+DATOS_NUMERICOS!R129+DATOS_NUMERICOS!T129))</f>
        <v/>
      </c>
      <c r="J140" s="23" t="str">
        <f>IF($A140="","",(DATOS_NUMERICOS!U129+DATOS_NUMERICOS!V129+DATOS_NUMERICOS!W129+DATOS_NUMERICOS!X129+DATOS_NUMERICOS!Y129+DATOS_NUMERICOS!Z129+DATOS_NUMERICOS!AA129+DATOS_NUMERICOS!AB129))</f>
        <v/>
      </c>
      <c r="K140" s="23" t="str">
        <f>IF($A140="","",(DATOS_NUMERICOS!AC129+DATOS_NUMERICOS!AD129+DATOS_NUMERICOS!AE129+DATOS_NUMERICOS!AF129+DATOS_NUMERICOS!AG129+DATOS_NUMERICOS!AH129+DATOS_NUMERICOS!AI129+DATOS_NUMERICOS!AJ129+DATOS_NUMERICOS!AK129+DATOS_NUMERICOS!AL129))</f>
        <v/>
      </c>
      <c r="L140" s="23" t="str">
        <f>IF($A140="","",(DATOS_NUMERICOS!AM129+DATOS_NUMERICOS!AN129+DATOS_NUMERICOS!AO129+DATOS_NUMERICOS!AP129+DATOS_NUMERICOS!AQ129+DATOS_NUMERICOS!AR129+DATOS_NUMERICOS!AS129+DATOS_NUMERICOS!AT129+DATOS_NUMERICOS!AU129))</f>
        <v/>
      </c>
      <c r="M140" s="23" t="str">
        <f>IF($A140="","",(DATOS_NUMERICOS!AV129+DATOS_NUMERICOS!AW129+DATOS_NUMERICOS!AX129+(5-DATOS_NUMERICOS!AY129)+DATOS_NUMERICOS!AZ129+DATOS_NUMERICOS!BA129+DATOS_NUMERICOS!BB129+(5-DATOS_NUMERICOS!BC129)+DATOS_NUMERICOS!BD129+(5-DATOS_NUMERICOS!BE129)+DATOS_NUMERICOS!BF129+DATOS_NUMERICOS!BG129+(5-DATOS_NUMERICOS!BH129)+(5-DATOS_NUMERICOS!BI129)+DATOS_NUMERICOS!BJ129))</f>
        <v/>
      </c>
      <c r="N140" s="28" t="str">
        <f t="shared" si="8"/>
        <v/>
      </c>
      <c r="O140" s="28" t="str">
        <f t="shared" si="9"/>
        <v/>
      </c>
      <c r="P140" s="28" t="str">
        <f t="shared" si="10"/>
        <v/>
      </c>
      <c r="Q140" s="28" t="str">
        <f t="shared" si="11"/>
        <v/>
      </c>
      <c r="R140" s="28" t="str">
        <f t="shared" si="12"/>
        <v/>
      </c>
      <c r="S140" s="28" t="str">
        <f t="shared" si="13"/>
        <v/>
      </c>
      <c r="T140" s="23" t="str">
        <f t="shared" si="14"/>
        <v/>
      </c>
      <c r="U140" s="23" t="str">
        <f t="shared" si="15"/>
        <v/>
      </c>
    </row>
    <row r="141" spans="1:21" x14ac:dyDescent="0.25">
      <c r="A141" s="23" t="str">
        <f>IF(DATOS_NUMERICOS!A130="","",DATOS_NUMERICOS!A130)</f>
        <v/>
      </c>
      <c r="B141" s="23" t="str">
        <f>IF($A141="","",DATOS_NUMERICOS!B130)</f>
        <v/>
      </c>
      <c r="C141" s="23" t="str">
        <f>IF($A141="","",DATOS_NUMERICOS!C130)</f>
        <v/>
      </c>
      <c r="D141" s="23" t="str">
        <f>IF($A141="","",DATOS_NUMERICOS!D130)</f>
        <v/>
      </c>
      <c r="E141" s="23" t="str">
        <f>IF($A141="","",DATOS_NUMERICOS!G130)</f>
        <v/>
      </c>
      <c r="F141" s="23" t="str">
        <f>IF($A141="","",DATOS_NUMERICOS!I130)</f>
        <v/>
      </c>
      <c r="G141" s="23" t="str">
        <f>IF($A141="","",DATOS_NUMERICOS!J130)</f>
        <v/>
      </c>
      <c r="H141" s="23" t="str">
        <f>IF($A141="","",(DATOS_NUMERICOS!K130+DATOS_NUMERICOS!N130+DATOS_NUMERICOS!O130+DATOS_NUMERICOS!P130+(8-DATOS_NUMERICOS!S130)))</f>
        <v/>
      </c>
      <c r="I141" s="23" t="str">
        <f>IF($A141="","",(DATOS_NUMERICOS!L130+DATOS_NUMERICOS!M130+DATOS_NUMERICOS!Q130+DATOS_NUMERICOS!R130+DATOS_NUMERICOS!T130))</f>
        <v/>
      </c>
      <c r="J141" s="23" t="str">
        <f>IF($A141="","",(DATOS_NUMERICOS!U130+DATOS_NUMERICOS!V130+DATOS_NUMERICOS!W130+DATOS_NUMERICOS!X130+DATOS_NUMERICOS!Y130+DATOS_NUMERICOS!Z130+DATOS_NUMERICOS!AA130+DATOS_NUMERICOS!AB130))</f>
        <v/>
      </c>
      <c r="K141" s="23" t="str">
        <f>IF($A141="","",(DATOS_NUMERICOS!AC130+DATOS_NUMERICOS!AD130+DATOS_NUMERICOS!AE130+DATOS_NUMERICOS!AF130+DATOS_NUMERICOS!AG130+DATOS_NUMERICOS!AH130+DATOS_NUMERICOS!AI130+DATOS_NUMERICOS!AJ130+DATOS_NUMERICOS!AK130+DATOS_NUMERICOS!AL130))</f>
        <v/>
      </c>
      <c r="L141" s="23" t="str">
        <f>IF($A141="","",(DATOS_NUMERICOS!AM130+DATOS_NUMERICOS!AN130+DATOS_NUMERICOS!AO130+DATOS_NUMERICOS!AP130+DATOS_NUMERICOS!AQ130+DATOS_NUMERICOS!AR130+DATOS_NUMERICOS!AS130+DATOS_NUMERICOS!AT130+DATOS_NUMERICOS!AU130))</f>
        <v/>
      </c>
      <c r="M141" s="23" t="str">
        <f>IF($A141="","",(DATOS_NUMERICOS!AV130+DATOS_NUMERICOS!AW130+DATOS_NUMERICOS!AX130+(5-DATOS_NUMERICOS!AY130)+DATOS_NUMERICOS!AZ130+DATOS_NUMERICOS!BA130+DATOS_NUMERICOS!BB130+(5-DATOS_NUMERICOS!BC130)+DATOS_NUMERICOS!BD130+(5-DATOS_NUMERICOS!BE130)+DATOS_NUMERICOS!BF130+DATOS_NUMERICOS!BG130+(5-DATOS_NUMERICOS!BH130)+(5-DATOS_NUMERICOS!BI130)+DATOS_NUMERICOS!BJ130))</f>
        <v/>
      </c>
      <c r="N141" s="28" t="str">
        <f t="shared" ref="N141:N204" si="16">IF($A141="","",IFERROR(STANDARDIZE(H141,AVERAGE($H$13:$H$312),STDEV($H$13:$H$312)),"N insuf."))</f>
        <v/>
      </c>
      <c r="O141" s="28" t="str">
        <f t="shared" ref="O141:O204" si="17">IF($A141="","",IFERROR(STANDARDIZE(M141,AVERAGE($M$13:$M$312),STDEV($M$13:$M$312)),"N insuf."))</f>
        <v/>
      </c>
      <c r="P141" s="28" t="str">
        <f t="shared" ref="P141:P204" si="18">IF($A141="","",IFERROR(STANDARDIZE(J141,AVERAGE($J$13:$J$312),STDEV($J$13:$J$312)),"N insuf."))</f>
        <v/>
      </c>
      <c r="Q141" s="28" t="str">
        <f t="shared" ref="Q141:Q204" si="19">IF($A141="","",IFERROR(STANDARDIZE(L141,AVERAGE($L$13:$L$312),STDEV($L$13:$L$312)),"N insuf."))</f>
        <v/>
      </c>
      <c r="R141" s="28" t="str">
        <f t="shared" ref="R141:R204" si="20">IF($A141="","",IFERROR(($B$4*N141+$B$5*O141+$B$6*P141+$B$7*Q141),"N insuf."))</f>
        <v/>
      </c>
      <c r="S141" s="28" t="str">
        <f t="shared" ref="S141:S204" si="21">IF($A141="","",IFERROR(STANDARDIZE(R141,AVERAGE($R$13:$R$312),STDEV($R$13:$R$312)),"N insuf."))</f>
        <v/>
      </c>
      <c r="T141" s="23" t="str">
        <f t="shared" ref="T141:T204" si="22">IF($A141="","",IFERROR(IF(S141&lt;=$B$10,"Bajo",IF(S141&lt;=$B$11,"Moderado","Alto")),""))</f>
        <v/>
      </c>
      <c r="U141" s="23" t="str">
        <f t="shared" ref="U141:U204" si="23">IF($A141="","",IFERROR(IF(T141="Bajo",1,IF(T141="Moderado",2,IF(T141="Alto",3,""))),""))</f>
        <v/>
      </c>
    </row>
    <row r="142" spans="1:21" x14ac:dyDescent="0.25">
      <c r="A142" s="23" t="str">
        <f>IF(DATOS_NUMERICOS!A131="","",DATOS_NUMERICOS!A131)</f>
        <v/>
      </c>
      <c r="B142" s="23" t="str">
        <f>IF($A142="","",DATOS_NUMERICOS!B131)</f>
        <v/>
      </c>
      <c r="C142" s="23" t="str">
        <f>IF($A142="","",DATOS_NUMERICOS!C131)</f>
        <v/>
      </c>
      <c r="D142" s="23" t="str">
        <f>IF($A142="","",DATOS_NUMERICOS!D131)</f>
        <v/>
      </c>
      <c r="E142" s="23" t="str">
        <f>IF($A142="","",DATOS_NUMERICOS!G131)</f>
        <v/>
      </c>
      <c r="F142" s="23" t="str">
        <f>IF($A142="","",DATOS_NUMERICOS!I131)</f>
        <v/>
      </c>
      <c r="G142" s="23" t="str">
        <f>IF($A142="","",DATOS_NUMERICOS!J131)</f>
        <v/>
      </c>
      <c r="H142" s="23" t="str">
        <f>IF($A142="","",(DATOS_NUMERICOS!K131+DATOS_NUMERICOS!N131+DATOS_NUMERICOS!O131+DATOS_NUMERICOS!P131+(8-DATOS_NUMERICOS!S131)))</f>
        <v/>
      </c>
      <c r="I142" s="23" t="str">
        <f>IF($A142="","",(DATOS_NUMERICOS!L131+DATOS_NUMERICOS!M131+DATOS_NUMERICOS!Q131+DATOS_NUMERICOS!R131+DATOS_NUMERICOS!T131))</f>
        <v/>
      </c>
      <c r="J142" s="23" t="str">
        <f>IF($A142="","",(DATOS_NUMERICOS!U131+DATOS_NUMERICOS!V131+DATOS_NUMERICOS!W131+DATOS_NUMERICOS!X131+DATOS_NUMERICOS!Y131+DATOS_NUMERICOS!Z131+DATOS_NUMERICOS!AA131+DATOS_NUMERICOS!AB131))</f>
        <v/>
      </c>
      <c r="K142" s="23" t="str">
        <f>IF($A142="","",(DATOS_NUMERICOS!AC131+DATOS_NUMERICOS!AD131+DATOS_NUMERICOS!AE131+DATOS_NUMERICOS!AF131+DATOS_NUMERICOS!AG131+DATOS_NUMERICOS!AH131+DATOS_NUMERICOS!AI131+DATOS_NUMERICOS!AJ131+DATOS_NUMERICOS!AK131+DATOS_NUMERICOS!AL131))</f>
        <v/>
      </c>
      <c r="L142" s="23" t="str">
        <f>IF($A142="","",(DATOS_NUMERICOS!AM131+DATOS_NUMERICOS!AN131+DATOS_NUMERICOS!AO131+DATOS_NUMERICOS!AP131+DATOS_NUMERICOS!AQ131+DATOS_NUMERICOS!AR131+DATOS_NUMERICOS!AS131+DATOS_NUMERICOS!AT131+DATOS_NUMERICOS!AU131))</f>
        <v/>
      </c>
      <c r="M142" s="23" t="str">
        <f>IF($A142="","",(DATOS_NUMERICOS!AV131+DATOS_NUMERICOS!AW131+DATOS_NUMERICOS!AX131+(5-DATOS_NUMERICOS!AY131)+DATOS_NUMERICOS!AZ131+DATOS_NUMERICOS!BA131+DATOS_NUMERICOS!BB131+(5-DATOS_NUMERICOS!BC131)+DATOS_NUMERICOS!BD131+(5-DATOS_NUMERICOS!BE131)+DATOS_NUMERICOS!BF131+DATOS_NUMERICOS!BG131+(5-DATOS_NUMERICOS!BH131)+(5-DATOS_NUMERICOS!BI131)+DATOS_NUMERICOS!BJ131))</f>
        <v/>
      </c>
      <c r="N142" s="28" t="str">
        <f t="shared" si="16"/>
        <v/>
      </c>
      <c r="O142" s="28" t="str">
        <f t="shared" si="17"/>
        <v/>
      </c>
      <c r="P142" s="28" t="str">
        <f t="shared" si="18"/>
        <v/>
      </c>
      <c r="Q142" s="28" t="str">
        <f t="shared" si="19"/>
        <v/>
      </c>
      <c r="R142" s="28" t="str">
        <f t="shared" si="20"/>
        <v/>
      </c>
      <c r="S142" s="28" t="str">
        <f t="shared" si="21"/>
        <v/>
      </c>
      <c r="T142" s="23" t="str">
        <f t="shared" si="22"/>
        <v/>
      </c>
      <c r="U142" s="23" t="str">
        <f t="shared" si="23"/>
        <v/>
      </c>
    </row>
    <row r="143" spans="1:21" x14ac:dyDescent="0.25">
      <c r="A143" s="23" t="str">
        <f>IF(DATOS_NUMERICOS!A132="","",DATOS_NUMERICOS!A132)</f>
        <v/>
      </c>
      <c r="B143" s="23" t="str">
        <f>IF($A143="","",DATOS_NUMERICOS!B132)</f>
        <v/>
      </c>
      <c r="C143" s="23" t="str">
        <f>IF($A143="","",DATOS_NUMERICOS!C132)</f>
        <v/>
      </c>
      <c r="D143" s="23" t="str">
        <f>IF($A143="","",DATOS_NUMERICOS!D132)</f>
        <v/>
      </c>
      <c r="E143" s="23" t="str">
        <f>IF($A143="","",DATOS_NUMERICOS!G132)</f>
        <v/>
      </c>
      <c r="F143" s="23" t="str">
        <f>IF($A143="","",DATOS_NUMERICOS!I132)</f>
        <v/>
      </c>
      <c r="G143" s="23" t="str">
        <f>IF($A143="","",DATOS_NUMERICOS!J132)</f>
        <v/>
      </c>
      <c r="H143" s="23" t="str">
        <f>IF($A143="","",(DATOS_NUMERICOS!K132+DATOS_NUMERICOS!N132+DATOS_NUMERICOS!O132+DATOS_NUMERICOS!P132+(8-DATOS_NUMERICOS!S132)))</f>
        <v/>
      </c>
      <c r="I143" s="23" t="str">
        <f>IF($A143="","",(DATOS_NUMERICOS!L132+DATOS_NUMERICOS!M132+DATOS_NUMERICOS!Q132+DATOS_NUMERICOS!R132+DATOS_NUMERICOS!T132))</f>
        <v/>
      </c>
      <c r="J143" s="23" t="str">
        <f>IF($A143="","",(DATOS_NUMERICOS!U132+DATOS_NUMERICOS!V132+DATOS_NUMERICOS!W132+DATOS_NUMERICOS!X132+DATOS_NUMERICOS!Y132+DATOS_NUMERICOS!Z132+DATOS_NUMERICOS!AA132+DATOS_NUMERICOS!AB132))</f>
        <v/>
      </c>
      <c r="K143" s="23" t="str">
        <f>IF($A143="","",(DATOS_NUMERICOS!AC132+DATOS_NUMERICOS!AD132+DATOS_NUMERICOS!AE132+DATOS_NUMERICOS!AF132+DATOS_NUMERICOS!AG132+DATOS_NUMERICOS!AH132+DATOS_NUMERICOS!AI132+DATOS_NUMERICOS!AJ132+DATOS_NUMERICOS!AK132+DATOS_NUMERICOS!AL132))</f>
        <v/>
      </c>
      <c r="L143" s="23" t="str">
        <f>IF($A143="","",(DATOS_NUMERICOS!AM132+DATOS_NUMERICOS!AN132+DATOS_NUMERICOS!AO132+DATOS_NUMERICOS!AP132+DATOS_NUMERICOS!AQ132+DATOS_NUMERICOS!AR132+DATOS_NUMERICOS!AS132+DATOS_NUMERICOS!AT132+DATOS_NUMERICOS!AU132))</f>
        <v/>
      </c>
      <c r="M143" s="23" t="str">
        <f>IF($A143="","",(DATOS_NUMERICOS!AV132+DATOS_NUMERICOS!AW132+DATOS_NUMERICOS!AX132+(5-DATOS_NUMERICOS!AY132)+DATOS_NUMERICOS!AZ132+DATOS_NUMERICOS!BA132+DATOS_NUMERICOS!BB132+(5-DATOS_NUMERICOS!BC132)+DATOS_NUMERICOS!BD132+(5-DATOS_NUMERICOS!BE132)+DATOS_NUMERICOS!BF132+DATOS_NUMERICOS!BG132+(5-DATOS_NUMERICOS!BH132)+(5-DATOS_NUMERICOS!BI132)+DATOS_NUMERICOS!BJ132))</f>
        <v/>
      </c>
      <c r="N143" s="28" t="str">
        <f t="shared" si="16"/>
        <v/>
      </c>
      <c r="O143" s="28" t="str">
        <f t="shared" si="17"/>
        <v/>
      </c>
      <c r="P143" s="28" t="str">
        <f t="shared" si="18"/>
        <v/>
      </c>
      <c r="Q143" s="28" t="str">
        <f t="shared" si="19"/>
        <v/>
      </c>
      <c r="R143" s="28" t="str">
        <f t="shared" si="20"/>
        <v/>
      </c>
      <c r="S143" s="28" t="str">
        <f t="shared" si="21"/>
        <v/>
      </c>
      <c r="T143" s="23" t="str">
        <f t="shared" si="22"/>
        <v/>
      </c>
      <c r="U143" s="23" t="str">
        <f t="shared" si="23"/>
        <v/>
      </c>
    </row>
    <row r="144" spans="1:21" x14ac:dyDescent="0.25">
      <c r="A144" s="23" t="str">
        <f>IF(DATOS_NUMERICOS!A133="","",DATOS_NUMERICOS!A133)</f>
        <v/>
      </c>
      <c r="B144" s="23" t="str">
        <f>IF($A144="","",DATOS_NUMERICOS!B133)</f>
        <v/>
      </c>
      <c r="C144" s="23" t="str">
        <f>IF($A144="","",DATOS_NUMERICOS!C133)</f>
        <v/>
      </c>
      <c r="D144" s="23" t="str">
        <f>IF($A144="","",DATOS_NUMERICOS!D133)</f>
        <v/>
      </c>
      <c r="E144" s="23" t="str">
        <f>IF($A144="","",DATOS_NUMERICOS!G133)</f>
        <v/>
      </c>
      <c r="F144" s="23" t="str">
        <f>IF($A144="","",DATOS_NUMERICOS!I133)</f>
        <v/>
      </c>
      <c r="G144" s="23" t="str">
        <f>IF($A144="","",DATOS_NUMERICOS!J133)</f>
        <v/>
      </c>
      <c r="H144" s="23" t="str">
        <f>IF($A144="","",(DATOS_NUMERICOS!K133+DATOS_NUMERICOS!N133+DATOS_NUMERICOS!O133+DATOS_NUMERICOS!P133+(8-DATOS_NUMERICOS!S133)))</f>
        <v/>
      </c>
      <c r="I144" s="23" t="str">
        <f>IF($A144="","",(DATOS_NUMERICOS!L133+DATOS_NUMERICOS!M133+DATOS_NUMERICOS!Q133+DATOS_NUMERICOS!R133+DATOS_NUMERICOS!T133))</f>
        <v/>
      </c>
      <c r="J144" s="23" t="str">
        <f>IF($A144="","",(DATOS_NUMERICOS!U133+DATOS_NUMERICOS!V133+DATOS_NUMERICOS!W133+DATOS_NUMERICOS!X133+DATOS_NUMERICOS!Y133+DATOS_NUMERICOS!Z133+DATOS_NUMERICOS!AA133+DATOS_NUMERICOS!AB133))</f>
        <v/>
      </c>
      <c r="K144" s="23" t="str">
        <f>IF($A144="","",(DATOS_NUMERICOS!AC133+DATOS_NUMERICOS!AD133+DATOS_NUMERICOS!AE133+DATOS_NUMERICOS!AF133+DATOS_NUMERICOS!AG133+DATOS_NUMERICOS!AH133+DATOS_NUMERICOS!AI133+DATOS_NUMERICOS!AJ133+DATOS_NUMERICOS!AK133+DATOS_NUMERICOS!AL133))</f>
        <v/>
      </c>
      <c r="L144" s="23" t="str">
        <f>IF($A144="","",(DATOS_NUMERICOS!AM133+DATOS_NUMERICOS!AN133+DATOS_NUMERICOS!AO133+DATOS_NUMERICOS!AP133+DATOS_NUMERICOS!AQ133+DATOS_NUMERICOS!AR133+DATOS_NUMERICOS!AS133+DATOS_NUMERICOS!AT133+DATOS_NUMERICOS!AU133))</f>
        <v/>
      </c>
      <c r="M144" s="23" t="str">
        <f>IF($A144="","",(DATOS_NUMERICOS!AV133+DATOS_NUMERICOS!AW133+DATOS_NUMERICOS!AX133+(5-DATOS_NUMERICOS!AY133)+DATOS_NUMERICOS!AZ133+DATOS_NUMERICOS!BA133+DATOS_NUMERICOS!BB133+(5-DATOS_NUMERICOS!BC133)+DATOS_NUMERICOS!BD133+(5-DATOS_NUMERICOS!BE133)+DATOS_NUMERICOS!BF133+DATOS_NUMERICOS!BG133+(5-DATOS_NUMERICOS!BH133)+(5-DATOS_NUMERICOS!BI133)+DATOS_NUMERICOS!BJ133))</f>
        <v/>
      </c>
      <c r="N144" s="28" t="str">
        <f t="shared" si="16"/>
        <v/>
      </c>
      <c r="O144" s="28" t="str">
        <f t="shared" si="17"/>
        <v/>
      </c>
      <c r="P144" s="28" t="str">
        <f t="shared" si="18"/>
        <v/>
      </c>
      <c r="Q144" s="28" t="str">
        <f t="shared" si="19"/>
        <v/>
      </c>
      <c r="R144" s="28" t="str">
        <f t="shared" si="20"/>
        <v/>
      </c>
      <c r="S144" s="28" t="str">
        <f t="shared" si="21"/>
        <v/>
      </c>
      <c r="T144" s="23" t="str">
        <f t="shared" si="22"/>
        <v/>
      </c>
      <c r="U144" s="23" t="str">
        <f t="shared" si="23"/>
        <v/>
      </c>
    </row>
    <row r="145" spans="1:21" x14ac:dyDescent="0.25">
      <c r="A145" s="23" t="str">
        <f>IF(DATOS_NUMERICOS!A134="","",DATOS_NUMERICOS!A134)</f>
        <v/>
      </c>
      <c r="B145" s="23" t="str">
        <f>IF($A145="","",DATOS_NUMERICOS!B134)</f>
        <v/>
      </c>
      <c r="C145" s="23" t="str">
        <f>IF($A145="","",DATOS_NUMERICOS!C134)</f>
        <v/>
      </c>
      <c r="D145" s="23" t="str">
        <f>IF($A145="","",DATOS_NUMERICOS!D134)</f>
        <v/>
      </c>
      <c r="E145" s="23" t="str">
        <f>IF($A145="","",DATOS_NUMERICOS!G134)</f>
        <v/>
      </c>
      <c r="F145" s="23" t="str">
        <f>IF($A145="","",DATOS_NUMERICOS!I134)</f>
        <v/>
      </c>
      <c r="G145" s="23" t="str">
        <f>IF($A145="","",DATOS_NUMERICOS!J134)</f>
        <v/>
      </c>
      <c r="H145" s="23" t="str">
        <f>IF($A145="","",(DATOS_NUMERICOS!K134+DATOS_NUMERICOS!N134+DATOS_NUMERICOS!O134+DATOS_NUMERICOS!P134+(8-DATOS_NUMERICOS!S134)))</f>
        <v/>
      </c>
      <c r="I145" s="23" t="str">
        <f>IF($A145="","",(DATOS_NUMERICOS!L134+DATOS_NUMERICOS!M134+DATOS_NUMERICOS!Q134+DATOS_NUMERICOS!R134+DATOS_NUMERICOS!T134))</f>
        <v/>
      </c>
      <c r="J145" s="23" t="str">
        <f>IF($A145="","",(DATOS_NUMERICOS!U134+DATOS_NUMERICOS!V134+DATOS_NUMERICOS!W134+DATOS_NUMERICOS!X134+DATOS_NUMERICOS!Y134+DATOS_NUMERICOS!Z134+DATOS_NUMERICOS!AA134+DATOS_NUMERICOS!AB134))</f>
        <v/>
      </c>
      <c r="K145" s="23" t="str">
        <f>IF($A145="","",(DATOS_NUMERICOS!AC134+DATOS_NUMERICOS!AD134+DATOS_NUMERICOS!AE134+DATOS_NUMERICOS!AF134+DATOS_NUMERICOS!AG134+DATOS_NUMERICOS!AH134+DATOS_NUMERICOS!AI134+DATOS_NUMERICOS!AJ134+DATOS_NUMERICOS!AK134+DATOS_NUMERICOS!AL134))</f>
        <v/>
      </c>
      <c r="L145" s="23" t="str">
        <f>IF($A145="","",(DATOS_NUMERICOS!AM134+DATOS_NUMERICOS!AN134+DATOS_NUMERICOS!AO134+DATOS_NUMERICOS!AP134+DATOS_NUMERICOS!AQ134+DATOS_NUMERICOS!AR134+DATOS_NUMERICOS!AS134+DATOS_NUMERICOS!AT134+DATOS_NUMERICOS!AU134))</f>
        <v/>
      </c>
      <c r="M145" s="23" t="str">
        <f>IF($A145="","",(DATOS_NUMERICOS!AV134+DATOS_NUMERICOS!AW134+DATOS_NUMERICOS!AX134+(5-DATOS_NUMERICOS!AY134)+DATOS_NUMERICOS!AZ134+DATOS_NUMERICOS!BA134+DATOS_NUMERICOS!BB134+(5-DATOS_NUMERICOS!BC134)+DATOS_NUMERICOS!BD134+(5-DATOS_NUMERICOS!BE134)+DATOS_NUMERICOS!BF134+DATOS_NUMERICOS!BG134+(5-DATOS_NUMERICOS!BH134)+(5-DATOS_NUMERICOS!BI134)+DATOS_NUMERICOS!BJ134))</f>
        <v/>
      </c>
      <c r="N145" s="28" t="str">
        <f t="shared" si="16"/>
        <v/>
      </c>
      <c r="O145" s="28" t="str">
        <f t="shared" si="17"/>
        <v/>
      </c>
      <c r="P145" s="28" t="str">
        <f t="shared" si="18"/>
        <v/>
      </c>
      <c r="Q145" s="28" t="str">
        <f t="shared" si="19"/>
        <v/>
      </c>
      <c r="R145" s="28" t="str">
        <f t="shared" si="20"/>
        <v/>
      </c>
      <c r="S145" s="28" t="str">
        <f t="shared" si="21"/>
        <v/>
      </c>
      <c r="T145" s="23" t="str">
        <f t="shared" si="22"/>
        <v/>
      </c>
      <c r="U145" s="23" t="str">
        <f t="shared" si="23"/>
        <v/>
      </c>
    </row>
    <row r="146" spans="1:21" x14ac:dyDescent="0.25">
      <c r="A146" s="23" t="str">
        <f>IF(DATOS_NUMERICOS!A135="","",DATOS_NUMERICOS!A135)</f>
        <v/>
      </c>
      <c r="B146" s="23" t="str">
        <f>IF($A146="","",DATOS_NUMERICOS!B135)</f>
        <v/>
      </c>
      <c r="C146" s="23" t="str">
        <f>IF($A146="","",DATOS_NUMERICOS!C135)</f>
        <v/>
      </c>
      <c r="D146" s="23" t="str">
        <f>IF($A146="","",DATOS_NUMERICOS!D135)</f>
        <v/>
      </c>
      <c r="E146" s="23" t="str">
        <f>IF($A146="","",DATOS_NUMERICOS!G135)</f>
        <v/>
      </c>
      <c r="F146" s="23" t="str">
        <f>IF($A146="","",DATOS_NUMERICOS!I135)</f>
        <v/>
      </c>
      <c r="G146" s="23" t="str">
        <f>IF($A146="","",DATOS_NUMERICOS!J135)</f>
        <v/>
      </c>
      <c r="H146" s="23" t="str">
        <f>IF($A146="","",(DATOS_NUMERICOS!K135+DATOS_NUMERICOS!N135+DATOS_NUMERICOS!O135+DATOS_NUMERICOS!P135+(8-DATOS_NUMERICOS!S135)))</f>
        <v/>
      </c>
      <c r="I146" s="23" t="str">
        <f>IF($A146="","",(DATOS_NUMERICOS!L135+DATOS_NUMERICOS!M135+DATOS_NUMERICOS!Q135+DATOS_NUMERICOS!R135+DATOS_NUMERICOS!T135))</f>
        <v/>
      </c>
      <c r="J146" s="23" t="str">
        <f>IF($A146="","",(DATOS_NUMERICOS!U135+DATOS_NUMERICOS!V135+DATOS_NUMERICOS!W135+DATOS_NUMERICOS!X135+DATOS_NUMERICOS!Y135+DATOS_NUMERICOS!Z135+DATOS_NUMERICOS!AA135+DATOS_NUMERICOS!AB135))</f>
        <v/>
      </c>
      <c r="K146" s="23" t="str">
        <f>IF($A146="","",(DATOS_NUMERICOS!AC135+DATOS_NUMERICOS!AD135+DATOS_NUMERICOS!AE135+DATOS_NUMERICOS!AF135+DATOS_NUMERICOS!AG135+DATOS_NUMERICOS!AH135+DATOS_NUMERICOS!AI135+DATOS_NUMERICOS!AJ135+DATOS_NUMERICOS!AK135+DATOS_NUMERICOS!AL135))</f>
        <v/>
      </c>
      <c r="L146" s="23" t="str">
        <f>IF($A146="","",(DATOS_NUMERICOS!AM135+DATOS_NUMERICOS!AN135+DATOS_NUMERICOS!AO135+DATOS_NUMERICOS!AP135+DATOS_NUMERICOS!AQ135+DATOS_NUMERICOS!AR135+DATOS_NUMERICOS!AS135+DATOS_NUMERICOS!AT135+DATOS_NUMERICOS!AU135))</f>
        <v/>
      </c>
      <c r="M146" s="23" t="str">
        <f>IF($A146="","",(DATOS_NUMERICOS!AV135+DATOS_NUMERICOS!AW135+DATOS_NUMERICOS!AX135+(5-DATOS_NUMERICOS!AY135)+DATOS_NUMERICOS!AZ135+DATOS_NUMERICOS!BA135+DATOS_NUMERICOS!BB135+(5-DATOS_NUMERICOS!BC135)+DATOS_NUMERICOS!BD135+(5-DATOS_NUMERICOS!BE135)+DATOS_NUMERICOS!BF135+DATOS_NUMERICOS!BG135+(5-DATOS_NUMERICOS!BH135)+(5-DATOS_NUMERICOS!BI135)+DATOS_NUMERICOS!BJ135))</f>
        <v/>
      </c>
      <c r="N146" s="28" t="str">
        <f t="shared" si="16"/>
        <v/>
      </c>
      <c r="O146" s="28" t="str">
        <f t="shared" si="17"/>
        <v/>
      </c>
      <c r="P146" s="28" t="str">
        <f t="shared" si="18"/>
        <v/>
      </c>
      <c r="Q146" s="28" t="str">
        <f t="shared" si="19"/>
        <v/>
      </c>
      <c r="R146" s="28" t="str">
        <f t="shared" si="20"/>
        <v/>
      </c>
      <c r="S146" s="28" t="str">
        <f t="shared" si="21"/>
        <v/>
      </c>
      <c r="T146" s="23" t="str">
        <f t="shared" si="22"/>
        <v/>
      </c>
      <c r="U146" s="23" t="str">
        <f t="shared" si="23"/>
        <v/>
      </c>
    </row>
    <row r="147" spans="1:21" x14ac:dyDescent="0.25">
      <c r="A147" s="23" t="str">
        <f>IF(DATOS_NUMERICOS!A136="","",DATOS_NUMERICOS!A136)</f>
        <v/>
      </c>
      <c r="B147" s="23" t="str">
        <f>IF($A147="","",DATOS_NUMERICOS!B136)</f>
        <v/>
      </c>
      <c r="C147" s="23" t="str">
        <f>IF($A147="","",DATOS_NUMERICOS!C136)</f>
        <v/>
      </c>
      <c r="D147" s="23" t="str">
        <f>IF($A147="","",DATOS_NUMERICOS!D136)</f>
        <v/>
      </c>
      <c r="E147" s="23" t="str">
        <f>IF($A147="","",DATOS_NUMERICOS!G136)</f>
        <v/>
      </c>
      <c r="F147" s="23" t="str">
        <f>IF($A147="","",DATOS_NUMERICOS!I136)</f>
        <v/>
      </c>
      <c r="G147" s="23" t="str">
        <f>IF($A147="","",DATOS_NUMERICOS!J136)</f>
        <v/>
      </c>
      <c r="H147" s="23" t="str">
        <f>IF($A147="","",(DATOS_NUMERICOS!K136+DATOS_NUMERICOS!N136+DATOS_NUMERICOS!O136+DATOS_NUMERICOS!P136+(8-DATOS_NUMERICOS!S136)))</f>
        <v/>
      </c>
      <c r="I147" s="23" t="str">
        <f>IF($A147="","",(DATOS_NUMERICOS!L136+DATOS_NUMERICOS!M136+DATOS_NUMERICOS!Q136+DATOS_NUMERICOS!R136+DATOS_NUMERICOS!T136))</f>
        <v/>
      </c>
      <c r="J147" s="23" t="str">
        <f>IF($A147="","",(DATOS_NUMERICOS!U136+DATOS_NUMERICOS!V136+DATOS_NUMERICOS!W136+DATOS_NUMERICOS!X136+DATOS_NUMERICOS!Y136+DATOS_NUMERICOS!Z136+DATOS_NUMERICOS!AA136+DATOS_NUMERICOS!AB136))</f>
        <v/>
      </c>
      <c r="K147" s="23" t="str">
        <f>IF($A147="","",(DATOS_NUMERICOS!AC136+DATOS_NUMERICOS!AD136+DATOS_NUMERICOS!AE136+DATOS_NUMERICOS!AF136+DATOS_NUMERICOS!AG136+DATOS_NUMERICOS!AH136+DATOS_NUMERICOS!AI136+DATOS_NUMERICOS!AJ136+DATOS_NUMERICOS!AK136+DATOS_NUMERICOS!AL136))</f>
        <v/>
      </c>
      <c r="L147" s="23" t="str">
        <f>IF($A147="","",(DATOS_NUMERICOS!AM136+DATOS_NUMERICOS!AN136+DATOS_NUMERICOS!AO136+DATOS_NUMERICOS!AP136+DATOS_NUMERICOS!AQ136+DATOS_NUMERICOS!AR136+DATOS_NUMERICOS!AS136+DATOS_NUMERICOS!AT136+DATOS_NUMERICOS!AU136))</f>
        <v/>
      </c>
      <c r="M147" s="23" t="str">
        <f>IF($A147="","",(DATOS_NUMERICOS!AV136+DATOS_NUMERICOS!AW136+DATOS_NUMERICOS!AX136+(5-DATOS_NUMERICOS!AY136)+DATOS_NUMERICOS!AZ136+DATOS_NUMERICOS!BA136+DATOS_NUMERICOS!BB136+(5-DATOS_NUMERICOS!BC136)+DATOS_NUMERICOS!BD136+(5-DATOS_NUMERICOS!BE136)+DATOS_NUMERICOS!BF136+DATOS_NUMERICOS!BG136+(5-DATOS_NUMERICOS!BH136)+(5-DATOS_NUMERICOS!BI136)+DATOS_NUMERICOS!BJ136))</f>
        <v/>
      </c>
      <c r="N147" s="28" t="str">
        <f t="shared" si="16"/>
        <v/>
      </c>
      <c r="O147" s="28" t="str">
        <f t="shared" si="17"/>
        <v/>
      </c>
      <c r="P147" s="28" t="str">
        <f t="shared" si="18"/>
        <v/>
      </c>
      <c r="Q147" s="28" t="str">
        <f t="shared" si="19"/>
        <v/>
      </c>
      <c r="R147" s="28" t="str">
        <f t="shared" si="20"/>
        <v/>
      </c>
      <c r="S147" s="28" t="str">
        <f t="shared" si="21"/>
        <v/>
      </c>
      <c r="T147" s="23" t="str">
        <f t="shared" si="22"/>
        <v/>
      </c>
      <c r="U147" s="23" t="str">
        <f t="shared" si="23"/>
        <v/>
      </c>
    </row>
    <row r="148" spans="1:21" x14ac:dyDescent="0.25">
      <c r="A148" s="23" t="str">
        <f>IF(DATOS_NUMERICOS!A137="","",DATOS_NUMERICOS!A137)</f>
        <v/>
      </c>
      <c r="B148" s="23" t="str">
        <f>IF($A148="","",DATOS_NUMERICOS!B137)</f>
        <v/>
      </c>
      <c r="C148" s="23" t="str">
        <f>IF($A148="","",DATOS_NUMERICOS!C137)</f>
        <v/>
      </c>
      <c r="D148" s="23" t="str">
        <f>IF($A148="","",DATOS_NUMERICOS!D137)</f>
        <v/>
      </c>
      <c r="E148" s="23" t="str">
        <f>IF($A148="","",DATOS_NUMERICOS!G137)</f>
        <v/>
      </c>
      <c r="F148" s="23" t="str">
        <f>IF($A148="","",DATOS_NUMERICOS!I137)</f>
        <v/>
      </c>
      <c r="G148" s="23" t="str">
        <f>IF($A148="","",DATOS_NUMERICOS!J137)</f>
        <v/>
      </c>
      <c r="H148" s="23" t="str">
        <f>IF($A148="","",(DATOS_NUMERICOS!K137+DATOS_NUMERICOS!N137+DATOS_NUMERICOS!O137+DATOS_NUMERICOS!P137+(8-DATOS_NUMERICOS!S137)))</f>
        <v/>
      </c>
      <c r="I148" s="23" t="str">
        <f>IF($A148="","",(DATOS_NUMERICOS!L137+DATOS_NUMERICOS!M137+DATOS_NUMERICOS!Q137+DATOS_NUMERICOS!R137+DATOS_NUMERICOS!T137))</f>
        <v/>
      </c>
      <c r="J148" s="23" t="str">
        <f>IF($A148="","",(DATOS_NUMERICOS!U137+DATOS_NUMERICOS!V137+DATOS_NUMERICOS!W137+DATOS_NUMERICOS!X137+DATOS_NUMERICOS!Y137+DATOS_NUMERICOS!Z137+DATOS_NUMERICOS!AA137+DATOS_NUMERICOS!AB137))</f>
        <v/>
      </c>
      <c r="K148" s="23" t="str">
        <f>IF($A148="","",(DATOS_NUMERICOS!AC137+DATOS_NUMERICOS!AD137+DATOS_NUMERICOS!AE137+DATOS_NUMERICOS!AF137+DATOS_NUMERICOS!AG137+DATOS_NUMERICOS!AH137+DATOS_NUMERICOS!AI137+DATOS_NUMERICOS!AJ137+DATOS_NUMERICOS!AK137+DATOS_NUMERICOS!AL137))</f>
        <v/>
      </c>
      <c r="L148" s="23" t="str">
        <f>IF($A148="","",(DATOS_NUMERICOS!AM137+DATOS_NUMERICOS!AN137+DATOS_NUMERICOS!AO137+DATOS_NUMERICOS!AP137+DATOS_NUMERICOS!AQ137+DATOS_NUMERICOS!AR137+DATOS_NUMERICOS!AS137+DATOS_NUMERICOS!AT137+DATOS_NUMERICOS!AU137))</f>
        <v/>
      </c>
      <c r="M148" s="23" t="str">
        <f>IF($A148="","",(DATOS_NUMERICOS!AV137+DATOS_NUMERICOS!AW137+DATOS_NUMERICOS!AX137+(5-DATOS_NUMERICOS!AY137)+DATOS_NUMERICOS!AZ137+DATOS_NUMERICOS!BA137+DATOS_NUMERICOS!BB137+(5-DATOS_NUMERICOS!BC137)+DATOS_NUMERICOS!BD137+(5-DATOS_NUMERICOS!BE137)+DATOS_NUMERICOS!BF137+DATOS_NUMERICOS!BG137+(5-DATOS_NUMERICOS!BH137)+(5-DATOS_NUMERICOS!BI137)+DATOS_NUMERICOS!BJ137))</f>
        <v/>
      </c>
      <c r="N148" s="28" t="str">
        <f t="shared" si="16"/>
        <v/>
      </c>
      <c r="O148" s="28" t="str">
        <f t="shared" si="17"/>
        <v/>
      </c>
      <c r="P148" s="28" t="str">
        <f t="shared" si="18"/>
        <v/>
      </c>
      <c r="Q148" s="28" t="str">
        <f t="shared" si="19"/>
        <v/>
      </c>
      <c r="R148" s="28" t="str">
        <f t="shared" si="20"/>
        <v/>
      </c>
      <c r="S148" s="28" t="str">
        <f t="shared" si="21"/>
        <v/>
      </c>
      <c r="T148" s="23" t="str">
        <f t="shared" si="22"/>
        <v/>
      </c>
      <c r="U148" s="23" t="str">
        <f t="shared" si="23"/>
        <v/>
      </c>
    </row>
    <row r="149" spans="1:21" x14ac:dyDescent="0.25">
      <c r="A149" s="23" t="str">
        <f>IF(DATOS_NUMERICOS!A138="","",DATOS_NUMERICOS!A138)</f>
        <v/>
      </c>
      <c r="B149" s="23" t="str">
        <f>IF($A149="","",DATOS_NUMERICOS!B138)</f>
        <v/>
      </c>
      <c r="C149" s="23" t="str">
        <f>IF($A149="","",DATOS_NUMERICOS!C138)</f>
        <v/>
      </c>
      <c r="D149" s="23" t="str">
        <f>IF($A149="","",DATOS_NUMERICOS!D138)</f>
        <v/>
      </c>
      <c r="E149" s="23" t="str">
        <f>IF($A149="","",DATOS_NUMERICOS!G138)</f>
        <v/>
      </c>
      <c r="F149" s="23" t="str">
        <f>IF($A149="","",DATOS_NUMERICOS!I138)</f>
        <v/>
      </c>
      <c r="G149" s="23" t="str">
        <f>IF($A149="","",DATOS_NUMERICOS!J138)</f>
        <v/>
      </c>
      <c r="H149" s="23" t="str">
        <f>IF($A149="","",(DATOS_NUMERICOS!K138+DATOS_NUMERICOS!N138+DATOS_NUMERICOS!O138+DATOS_NUMERICOS!P138+(8-DATOS_NUMERICOS!S138)))</f>
        <v/>
      </c>
      <c r="I149" s="23" t="str">
        <f>IF($A149="","",(DATOS_NUMERICOS!L138+DATOS_NUMERICOS!M138+DATOS_NUMERICOS!Q138+DATOS_NUMERICOS!R138+DATOS_NUMERICOS!T138))</f>
        <v/>
      </c>
      <c r="J149" s="23" t="str">
        <f>IF($A149="","",(DATOS_NUMERICOS!U138+DATOS_NUMERICOS!V138+DATOS_NUMERICOS!W138+DATOS_NUMERICOS!X138+DATOS_NUMERICOS!Y138+DATOS_NUMERICOS!Z138+DATOS_NUMERICOS!AA138+DATOS_NUMERICOS!AB138))</f>
        <v/>
      </c>
      <c r="K149" s="23" t="str">
        <f>IF($A149="","",(DATOS_NUMERICOS!AC138+DATOS_NUMERICOS!AD138+DATOS_NUMERICOS!AE138+DATOS_NUMERICOS!AF138+DATOS_NUMERICOS!AG138+DATOS_NUMERICOS!AH138+DATOS_NUMERICOS!AI138+DATOS_NUMERICOS!AJ138+DATOS_NUMERICOS!AK138+DATOS_NUMERICOS!AL138))</f>
        <v/>
      </c>
      <c r="L149" s="23" t="str">
        <f>IF($A149="","",(DATOS_NUMERICOS!AM138+DATOS_NUMERICOS!AN138+DATOS_NUMERICOS!AO138+DATOS_NUMERICOS!AP138+DATOS_NUMERICOS!AQ138+DATOS_NUMERICOS!AR138+DATOS_NUMERICOS!AS138+DATOS_NUMERICOS!AT138+DATOS_NUMERICOS!AU138))</f>
        <v/>
      </c>
      <c r="M149" s="23" t="str">
        <f>IF($A149="","",(DATOS_NUMERICOS!AV138+DATOS_NUMERICOS!AW138+DATOS_NUMERICOS!AX138+(5-DATOS_NUMERICOS!AY138)+DATOS_NUMERICOS!AZ138+DATOS_NUMERICOS!BA138+DATOS_NUMERICOS!BB138+(5-DATOS_NUMERICOS!BC138)+DATOS_NUMERICOS!BD138+(5-DATOS_NUMERICOS!BE138)+DATOS_NUMERICOS!BF138+DATOS_NUMERICOS!BG138+(5-DATOS_NUMERICOS!BH138)+(5-DATOS_NUMERICOS!BI138)+DATOS_NUMERICOS!BJ138))</f>
        <v/>
      </c>
      <c r="N149" s="28" t="str">
        <f t="shared" si="16"/>
        <v/>
      </c>
      <c r="O149" s="28" t="str">
        <f t="shared" si="17"/>
        <v/>
      </c>
      <c r="P149" s="28" t="str">
        <f t="shared" si="18"/>
        <v/>
      </c>
      <c r="Q149" s="28" t="str">
        <f t="shared" si="19"/>
        <v/>
      </c>
      <c r="R149" s="28" t="str">
        <f t="shared" si="20"/>
        <v/>
      </c>
      <c r="S149" s="28" t="str">
        <f t="shared" si="21"/>
        <v/>
      </c>
      <c r="T149" s="23" t="str">
        <f t="shared" si="22"/>
        <v/>
      </c>
      <c r="U149" s="23" t="str">
        <f t="shared" si="23"/>
        <v/>
      </c>
    </row>
    <row r="150" spans="1:21" x14ac:dyDescent="0.25">
      <c r="A150" s="23" t="str">
        <f>IF(DATOS_NUMERICOS!A139="","",DATOS_NUMERICOS!A139)</f>
        <v/>
      </c>
      <c r="B150" s="23" t="str">
        <f>IF($A150="","",DATOS_NUMERICOS!B139)</f>
        <v/>
      </c>
      <c r="C150" s="23" t="str">
        <f>IF($A150="","",DATOS_NUMERICOS!C139)</f>
        <v/>
      </c>
      <c r="D150" s="23" t="str">
        <f>IF($A150="","",DATOS_NUMERICOS!D139)</f>
        <v/>
      </c>
      <c r="E150" s="23" t="str">
        <f>IF($A150="","",DATOS_NUMERICOS!G139)</f>
        <v/>
      </c>
      <c r="F150" s="23" t="str">
        <f>IF($A150="","",DATOS_NUMERICOS!I139)</f>
        <v/>
      </c>
      <c r="G150" s="23" t="str">
        <f>IF($A150="","",DATOS_NUMERICOS!J139)</f>
        <v/>
      </c>
      <c r="H150" s="23" t="str">
        <f>IF($A150="","",(DATOS_NUMERICOS!K139+DATOS_NUMERICOS!N139+DATOS_NUMERICOS!O139+DATOS_NUMERICOS!P139+(8-DATOS_NUMERICOS!S139)))</f>
        <v/>
      </c>
      <c r="I150" s="23" t="str">
        <f>IF($A150="","",(DATOS_NUMERICOS!L139+DATOS_NUMERICOS!M139+DATOS_NUMERICOS!Q139+DATOS_NUMERICOS!R139+DATOS_NUMERICOS!T139))</f>
        <v/>
      </c>
      <c r="J150" s="23" t="str">
        <f>IF($A150="","",(DATOS_NUMERICOS!U139+DATOS_NUMERICOS!V139+DATOS_NUMERICOS!W139+DATOS_NUMERICOS!X139+DATOS_NUMERICOS!Y139+DATOS_NUMERICOS!Z139+DATOS_NUMERICOS!AA139+DATOS_NUMERICOS!AB139))</f>
        <v/>
      </c>
      <c r="K150" s="23" t="str">
        <f>IF($A150="","",(DATOS_NUMERICOS!AC139+DATOS_NUMERICOS!AD139+DATOS_NUMERICOS!AE139+DATOS_NUMERICOS!AF139+DATOS_NUMERICOS!AG139+DATOS_NUMERICOS!AH139+DATOS_NUMERICOS!AI139+DATOS_NUMERICOS!AJ139+DATOS_NUMERICOS!AK139+DATOS_NUMERICOS!AL139))</f>
        <v/>
      </c>
      <c r="L150" s="23" t="str">
        <f>IF($A150="","",(DATOS_NUMERICOS!AM139+DATOS_NUMERICOS!AN139+DATOS_NUMERICOS!AO139+DATOS_NUMERICOS!AP139+DATOS_NUMERICOS!AQ139+DATOS_NUMERICOS!AR139+DATOS_NUMERICOS!AS139+DATOS_NUMERICOS!AT139+DATOS_NUMERICOS!AU139))</f>
        <v/>
      </c>
      <c r="M150" s="23" t="str">
        <f>IF($A150="","",(DATOS_NUMERICOS!AV139+DATOS_NUMERICOS!AW139+DATOS_NUMERICOS!AX139+(5-DATOS_NUMERICOS!AY139)+DATOS_NUMERICOS!AZ139+DATOS_NUMERICOS!BA139+DATOS_NUMERICOS!BB139+(5-DATOS_NUMERICOS!BC139)+DATOS_NUMERICOS!BD139+(5-DATOS_NUMERICOS!BE139)+DATOS_NUMERICOS!BF139+DATOS_NUMERICOS!BG139+(5-DATOS_NUMERICOS!BH139)+(5-DATOS_NUMERICOS!BI139)+DATOS_NUMERICOS!BJ139))</f>
        <v/>
      </c>
      <c r="N150" s="28" t="str">
        <f t="shared" si="16"/>
        <v/>
      </c>
      <c r="O150" s="28" t="str">
        <f t="shared" si="17"/>
        <v/>
      </c>
      <c r="P150" s="28" t="str">
        <f t="shared" si="18"/>
        <v/>
      </c>
      <c r="Q150" s="28" t="str">
        <f t="shared" si="19"/>
        <v/>
      </c>
      <c r="R150" s="28" t="str">
        <f t="shared" si="20"/>
        <v/>
      </c>
      <c r="S150" s="28" t="str">
        <f t="shared" si="21"/>
        <v/>
      </c>
      <c r="T150" s="23" t="str">
        <f t="shared" si="22"/>
        <v/>
      </c>
      <c r="U150" s="23" t="str">
        <f t="shared" si="23"/>
        <v/>
      </c>
    </row>
    <row r="151" spans="1:21" x14ac:dyDescent="0.25">
      <c r="A151" s="23" t="str">
        <f>IF(DATOS_NUMERICOS!A140="","",DATOS_NUMERICOS!A140)</f>
        <v/>
      </c>
      <c r="B151" s="23" t="str">
        <f>IF($A151="","",DATOS_NUMERICOS!B140)</f>
        <v/>
      </c>
      <c r="C151" s="23" t="str">
        <f>IF($A151="","",DATOS_NUMERICOS!C140)</f>
        <v/>
      </c>
      <c r="D151" s="23" t="str">
        <f>IF($A151="","",DATOS_NUMERICOS!D140)</f>
        <v/>
      </c>
      <c r="E151" s="23" t="str">
        <f>IF($A151="","",DATOS_NUMERICOS!G140)</f>
        <v/>
      </c>
      <c r="F151" s="23" t="str">
        <f>IF($A151="","",DATOS_NUMERICOS!I140)</f>
        <v/>
      </c>
      <c r="G151" s="23" t="str">
        <f>IF($A151="","",DATOS_NUMERICOS!J140)</f>
        <v/>
      </c>
      <c r="H151" s="23" t="str">
        <f>IF($A151="","",(DATOS_NUMERICOS!K140+DATOS_NUMERICOS!N140+DATOS_NUMERICOS!O140+DATOS_NUMERICOS!P140+(8-DATOS_NUMERICOS!S140)))</f>
        <v/>
      </c>
      <c r="I151" s="23" t="str">
        <f>IF($A151="","",(DATOS_NUMERICOS!L140+DATOS_NUMERICOS!M140+DATOS_NUMERICOS!Q140+DATOS_NUMERICOS!R140+DATOS_NUMERICOS!T140))</f>
        <v/>
      </c>
      <c r="J151" s="23" t="str">
        <f>IF($A151="","",(DATOS_NUMERICOS!U140+DATOS_NUMERICOS!V140+DATOS_NUMERICOS!W140+DATOS_NUMERICOS!X140+DATOS_NUMERICOS!Y140+DATOS_NUMERICOS!Z140+DATOS_NUMERICOS!AA140+DATOS_NUMERICOS!AB140))</f>
        <v/>
      </c>
      <c r="K151" s="23" t="str">
        <f>IF($A151="","",(DATOS_NUMERICOS!AC140+DATOS_NUMERICOS!AD140+DATOS_NUMERICOS!AE140+DATOS_NUMERICOS!AF140+DATOS_NUMERICOS!AG140+DATOS_NUMERICOS!AH140+DATOS_NUMERICOS!AI140+DATOS_NUMERICOS!AJ140+DATOS_NUMERICOS!AK140+DATOS_NUMERICOS!AL140))</f>
        <v/>
      </c>
      <c r="L151" s="23" t="str">
        <f>IF($A151="","",(DATOS_NUMERICOS!AM140+DATOS_NUMERICOS!AN140+DATOS_NUMERICOS!AO140+DATOS_NUMERICOS!AP140+DATOS_NUMERICOS!AQ140+DATOS_NUMERICOS!AR140+DATOS_NUMERICOS!AS140+DATOS_NUMERICOS!AT140+DATOS_NUMERICOS!AU140))</f>
        <v/>
      </c>
      <c r="M151" s="23" t="str">
        <f>IF($A151="","",(DATOS_NUMERICOS!AV140+DATOS_NUMERICOS!AW140+DATOS_NUMERICOS!AX140+(5-DATOS_NUMERICOS!AY140)+DATOS_NUMERICOS!AZ140+DATOS_NUMERICOS!BA140+DATOS_NUMERICOS!BB140+(5-DATOS_NUMERICOS!BC140)+DATOS_NUMERICOS!BD140+(5-DATOS_NUMERICOS!BE140)+DATOS_NUMERICOS!BF140+DATOS_NUMERICOS!BG140+(5-DATOS_NUMERICOS!BH140)+(5-DATOS_NUMERICOS!BI140)+DATOS_NUMERICOS!BJ140))</f>
        <v/>
      </c>
      <c r="N151" s="28" t="str">
        <f t="shared" si="16"/>
        <v/>
      </c>
      <c r="O151" s="28" t="str">
        <f t="shared" si="17"/>
        <v/>
      </c>
      <c r="P151" s="28" t="str">
        <f t="shared" si="18"/>
        <v/>
      </c>
      <c r="Q151" s="28" t="str">
        <f t="shared" si="19"/>
        <v/>
      </c>
      <c r="R151" s="28" t="str">
        <f t="shared" si="20"/>
        <v/>
      </c>
      <c r="S151" s="28" t="str">
        <f t="shared" si="21"/>
        <v/>
      </c>
      <c r="T151" s="23" t="str">
        <f t="shared" si="22"/>
        <v/>
      </c>
      <c r="U151" s="23" t="str">
        <f t="shared" si="23"/>
        <v/>
      </c>
    </row>
    <row r="152" spans="1:21" x14ac:dyDescent="0.25">
      <c r="A152" s="23" t="str">
        <f>IF(DATOS_NUMERICOS!A141="","",DATOS_NUMERICOS!A141)</f>
        <v/>
      </c>
      <c r="B152" s="23" t="str">
        <f>IF($A152="","",DATOS_NUMERICOS!B141)</f>
        <v/>
      </c>
      <c r="C152" s="23" t="str">
        <f>IF($A152="","",DATOS_NUMERICOS!C141)</f>
        <v/>
      </c>
      <c r="D152" s="23" t="str">
        <f>IF($A152="","",DATOS_NUMERICOS!D141)</f>
        <v/>
      </c>
      <c r="E152" s="23" t="str">
        <f>IF($A152="","",DATOS_NUMERICOS!G141)</f>
        <v/>
      </c>
      <c r="F152" s="23" t="str">
        <f>IF($A152="","",DATOS_NUMERICOS!I141)</f>
        <v/>
      </c>
      <c r="G152" s="23" t="str">
        <f>IF($A152="","",DATOS_NUMERICOS!J141)</f>
        <v/>
      </c>
      <c r="H152" s="23" t="str">
        <f>IF($A152="","",(DATOS_NUMERICOS!K141+DATOS_NUMERICOS!N141+DATOS_NUMERICOS!O141+DATOS_NUMERICOS!P141+(8-DATOS_NUMERICOS!S141)))</f>
        <v/>
      </c>
      <c r="I152" s="23" t="str">
        <f>IF($A152="","",(DATOS_NUMERICOS!L141+DATOS_NUMERICOS!M141+DATOS_NUMERICOS!Q141+DATOS_NUMERICOS!R141+DATOS_NUMERICOS!T141))</f>
        <v/>
      </c>
      <c r="J152" s="23" t="str">
        <f>IF($A152="","",(DATOS_NUMERICOS!U141+DATOS_NUMERICOS!V141+DATOS_NUMERICOS!W141+DATOS_NUMERICOS!X141+DATOS_NUMERICOS!Y141+DATOS_NUMERICOS!Z141+DATOS_NUMERICOS!AA141+DATOS_NUMERICOS!AB141))</f>
        <v/>
      </c>
      <c r="K152" s="23" t="str">
        <f>IF($A152="","",(DATOS_NUMERICOS!AC141+DATOS_NUMERICOS!AD141+DATOS_NUMERICOS!AE141+DATOS_NUMERICOS!AF141+DATOS_NUMERICOS!AG141+DATOS_NUMERICOS!AH141+DATOS_NUMERICOS!AI141+DATOS_NUMERICOS!AJ141+DATOS_NUMERICOS!AK141+DATOS_NUMERICOS!AL141))</f>
        <v/>
      </c>
      <c r="L152" s="23" t="str">
        <f>IF($A152="","",(DATOS_NUMERICOS!AM141+DATOS_NUMERICOS!AN141+DATOS_NUMERICOS!AO141+DATOS_NUMERICOS!AP141+DATOS_NUMERICOS!AQ141+DATOS_NUMERICOS!AR141+DATOS_NUMERICOS!AS141+DATOS_NUMERICOS!AT141+DATOS_NUMERICOS!AU141))</f>
        <v/>
      </c>
      <c r="M152" s="23" t="str">
        <f>IF($A152="","",(DATOS_NUMERICOS!AV141+DATOS_NUMERICOS!AW141+DATOS_NUMERICOS!AX141+(5-DATOS_NUMERICOS!AY141)+DATOS_NUMERICOS!AZ141+DATOS_NUMERICOS!BA141+DATOS_NUMERICOS!BB141+(5-DATOS_NUMERICOS!BC141)+DATOS_NUMERICOS!BD141+(5-DATOS_NUMERICOS!BE141)+DATOS_NUMERICOS!BF141+DATOS_NUMERICOS!BG141+(5-DATOS_NUMERICOS!BH141)+(5-DATOS_NUMERICOS!BI141)+DATOS_NUMERICOS!BJ141))</f>
        <v/>
      </c>
      <c r="N152" s="28" t="str">
        <f t="shared" si="16"/>
        <v/>
      </c>
      <c r="O152" s="28" t="str">
        <f t="shared" si="17"/>
        <v/>
      </c>
      <c r="P152" s="28" t="str">
        <f t="shared" si="18"/>
        <v/>
      </c>
      <c r="Q152" s="28" t="str">
        <f t="shared" si="19"/>
        <v/>
      </c>
      <c r="R152" s="28" t="str">
        <f t="shared" si="20"/>
        <v/>
      </c>
      <c r="S152" s="28" t="str">
        <f t="shared" si="21"/>
        <v/>
      </c>
      <c r="T152" s="23" t="str">
        <f t="shared" si="22"/>
        <v/>
      </c>
      <c r="U152" s="23" t="str">
        <f t="shared" si="23"/>
        <v/>
      </c>
    </row>
    <row r="153" spans="1:21" x14ac:dyDescent="0.25">
      <c r="A153" s="23" t="str">
        <f>IF(DATOS_NUMERICOS!A142="","",DATOS_NUMERICOS!A142)</f>
        <v/>
      </c>
      <c r="B153" s="23" t="str">
        <f>IF($A153="","",DATOS_NUMERICOS!B142)</f>
        <v/>
      </c>
      <c r="C153" s="23" t="str">
        <f>IF($A153="","",DATOS_NUMERICOS!C142)</f>
        <v/>
      </c>
      <c r="D153" s="23" t="str">
        <f>IF($A153="","",DATOS_NUMERICOS!D142)</f>
        <v/>
      </c>
      <c r="E153" s="23" t="str">
        <f>IF($A153="","",DATOS_NUMERICOS!G142)</f>
        <v/>
      </c>
      <c r="F153" s="23" t="str">
        <f>IF($A153="","",DATOS_NUMERICOS!I142)</f>
        <v/>
      </c>
      <c r="G153" s="23" t="str">
        <f>IF($A153="","",DATOS_NUMERICOS!J142)</f>
        <v/>
      </c>
      <c r="H153" s="23" t="str">
        <f>IF($A153="","",(DATOS_NUMERICOS!K142+DATOS_NUMERICOS!N142+DATOS_NUMERICOS!O142+DATOS_NUMERICOS!P142+(8-DATOS_NUMERICOS!S142)))</f>
        <v/>
      </c>
      <c r="I153" s="23" t="str">
        <f>IF($A153="","",(DATOS_NUMERICOS!L142+DATOS_NUMERICOS!M142+DATOS_NUMERICOS!Q142+DATOS_NUMERICOS!R142+DATOS_NUMERICOS!T142))</f>
        <v/>
      </c>
      <c r="J153" s="23" t="str">
        <f>IF($A153="","",(DATOS_NUMERICOS!U142+DATOS_NUMERICOS!V142+DATOS_NUMERICOS!W142+DATOS_NUMERICOS!X142+DATOS_NUMERICOS!Y142+DATOS_NUMERICOS!Z142+DATOS_NUMERICOS!AA142+DATOS_NUMERICOS!AB142))</f>
        <v/>
      </c>
      <c r="K153" s="23" t="str">
        <f>IF($A153="","",(DATOS_NUMERICOS!AC142+DATOS_NUMERICOS!AD142+DATOS_NUMERICOS!AE142+DATOS_NUMERICOS!AF142+DATOS_NUMERICOS!AG142+DATOS_NUMERICOS!AH142+DATOS_NUMERICOS!AI142+DATOS_NUMERICOS!AJ142+DATOS_NUMERICOS!AK142+DATOS_NUMERICOS!AL142))</f>
        <v/>
      </c>
      <c r="L153" s="23" t="str">
        <f>IF($A153="","",(DATOS_NUMERICOS!AM142+DATOS_NUMERICOS!AN142+DATOS_NUMERICOS!AO142+DATOS_NUMERICOS!AP142+DATOS_NUMERICOS!AQ142+DATOS_NUMERICOS!AR142+DATOS_NUMERICOS!AS142+DATOS_NUMERICOS!AT142+DATOS_NUMERICOS!AU142))</f>
        <v/>
      </c>
      <c r="M153" s="23" t="str">
        <f>IF($A153="","",(DATOS_NUMERICOS!AV142+DATOS_NUMERICOS!AW142+DATOS_NUMERICOS!AX142+(5-DATOS_NUMERICOS!AY142)+DATOS_NUMERICOS!AZ142+DATOS_NUMERICOS!BA142+DATOS_NUMERICOS!BB142+(5-DATOS_NUMERICOS!BC142)+DATOS_NUMERICOS!BD142+(5-DATOS_NUMERICOS!BE142)+DATOS_NUMERICOS!BF142+DATOS_NUMERICOS!BG142+(5-DATOS_NUMERICOS!BH142)+(5-DATOS_NUMERICOS!BI142)+DATOS_NUMERICOS!BJ142))</f>
        <v/>
      </c>
      <c r="N153" s="28" t="str">
        <f t="shared" si="16"/>
        <v/>
      </c>
      <c r="O153" s="28" t="str">
        <f t="shared" si="17"/>
        <v/>
      </c>
      <c r="P153" s="28" t="str">
        <f t="shared" si="18"/>
        <v/>
      </c>
      <c r="Q153" s="28" t="str">
        <f t="shared" si="19"/>
        <v/>
      </c>
      <c r="R153" s="28" t="str">
        <f t="shared" si="20"/>
        <v/>
      </c>
      <c r="S153" s="28" t="str">
        <f t="shared" si="21"/>
        <v/>
      </c>
      <c r="T153" s="23" t="str">
        <f t="shared" si="22"/>
        <v/>
      </c>
      <c r="U153" s="23" t="str">
        <f t="shared" si="23"/>
        <v/>
      </c>
    </row>
    <row r="154" spans="1:21" x14ac:dyDescent="0.25">
      <c r="A154" s="23" t="str">
        <f>IF(DATOS_NUMERICOS!A143="","",DATOS_NUMERICOS!A143)</f>
        <v/>
      </c>
      <c r="B154" s="23" t="str">
        <f>IF($A154="","",DATOS_NUMERICOS!B143)</f>
        <v/>
      </c>
      <c r="C154" s="23" t="str">
        <f>IF($A154="","",DATOS_NUMERICOS!C143)</f>
        <v/>
      </c>
      <c r="D154" s="23" t="str">
        <f>IF($A154="","",DATOS_NUMERICOS!D143)</f>
        <v/>
      </c>
      <c r="E154" s="23" t="str">
        <f>IF($A154="","",DATOS_NUMERICOS!G143)</f>
        <v/>
      </c>
      <c r="F154" s="23" t="str">
        <f>IF($A154="","",DATOS_NUMERICOS!I143)</f>
        <v/>
      </c>
      <c r="G154" s="23" t="str">
        <f>IF($A154="","",DATOS_NUMERICOS!J143)</f>
        <v/>
      </c>
      <c r="H154" s="23" t="str">
        <f>IF($A154="","",(DATOS_NUMERICOS!K143+DATOS_NUMERICOS!N143+DATOS_NUMERICOS!O143+DATOS_NUMERICOS!P143+(8-DATOS_NUMERICOS!S143)))</f>
        <v/>
      </c>
      <c r="I154" s="23" t="str">
        <f>IF($A154="","",(DATOS_NUMERICOS!L143+DATOS_NUMERICOS!M143+DATOS_NUMERICOS!Q143+DATOS_NUMERICOS!R143+DATOS_NUMERICOS!T143))</f>
        <v/>
      </c>
      <c r="J154" s="23" t="str">
        <f>IF($A154="","",(DATOS_NUMERICOS!U143+DATOS_NUMERICOS!V143+DATOS_NUMERICOS!W143+DATOS_NUMERICOS!X143+DATOS_NUMERICOS!Y143+DATOS_NUMERICOS!Z143+DATOS_NUMERICOS!AA143+DATOS_NUMERICOS!AB143))</f>
        <v/>
      </c>
      <c r="K154" s="23" t="str">
        <f>IF($A154="","",(DATOS_NUMERICOS!AC143+DATOS_NUMERICOS!AD143+DATOS_NUMERICOS!AE143+DATOS_NUMERICOS!AF143+DATOS_NUMERICOS!AG143+DATOS_NUMERICOS!AH143+DATOS_NUMERICOS!AI143+DATOS_NUMERICOS!AJ143+DATOS_NUMERICOS!AK143+DATOS_NUMERICOS!AL143))</f>
        <v/>
      </c>
      <c r="L154" s="23" t="str">
        <f>IF($A154="","",(DATOS_NUMERICOS!AM143+DATOS_NUMERICOS!AN143+DATOS_NUMERICOS!AO143+DATOS_NUMERICOS!AP143+DATOS_NUMERICOS!AQ143+DATOS_NUMERICOS!AR143+DATOS_NUMERICOS!AS143+DATOS_NUMERICOS!AT143+DATOS_NUMERICOS!AU143))</f>
        <v/>
      </c>
      <c r="M154" s="23" t="str">
        <f>IF($A154="","",(DATOS_NUMERICOS!AV143+DATOS_NUMERICOS!AW143+DATOS_NUMERICOS!AX143+(5-DATOS_NUMERICOS!AY143)+DATOS_NUMERICOS!AZ143+DATOS_NUMERICOS!BA143+DATOS_NUMERICOS!BB143+(5-DATOS_NUMERICOS!BC143)+DATOS_NUMERICOS!BD143+(5-DATOS_NUMERICOS!BE143)+DATOS_NUMERICOS!BF143+DATOS_NUMERICOS!BG143+(5-DATOS_NUMERICOS!BH143)+(5-DATOS_NUMERICOS!BI143)+DATOS_NUMERICOS!BJ143))</f>
        <v/>
      </c>
      <c r="N154" s="28" t="str">
        <f t="shared" si="16"/>
        <v/>
      </c>
      <c r="O154" s="28" t="str">
        <f t="shared" si="17"/>
        <v/>
      </c>
      <c r="P154" s="28" t="str">
        <f t="shared" si="18"/>
        <v/>
      </c>
      <c r="Q154" s="28" t="str">
        <f t="shared" si="19"/>
        <v/>
      </c>
      <c r="R154" s="28" t="str">
        <f t="shared" si="20"/>
        <v/>
      </c>
      <c r="S154" s="28" t="str">
        <f t="shared" si="21"/>
        <v/>
      </c>
      <c r="T154" s="23" t="str">
        <f t="shared" si="22"/>
        <v/>
      </c>
      <c r="U154" s="23" t="str">
        <f t="shared" si="23"/>
        <v/>
      </c>
    </row>
    <row r="155" spans="1:21" x14ac:dyDescent="0.25">
      <c r="A155" s="23" t="str">
        <f>IF(DATOS_NUMERICOS!A144="","",DATOS_NUMERICOS!A144)</f>
        <v/>
      </c>
      <c r="B155" s="23" t="str">
        <f>IF($A155="","",DATOS_NUMERICOS!B144)</f>
        <v/>
      </c>
      <c r="C155" s="23" t="str">
        <f>IF($A155="","",DATOS_NUMERICOS!C144)</f>
        <v/>
      </c>
      <c r="D155" s="23" t="str">
        <f>IF($A155="","",DATOS_NUMERICOS!D144)</f>
        <v/>
      </c>
      <c r="E155" s="23" t="str">
        <f>IF($A155="","",DATOS_NUMERICOS!G144)</f>
        <v/>
      </c>
      <c r="F155" s="23" t="str">
        <f>IF($A155="","",DATOS_NUMERICOS!I144)</f>
        <v/>
      </c>
      <c r="G155" s="23" t="str">
        <f>IF($A155="","",DATOS_NUMERICOS!J144)</f>
        <v/>
      </c>
      <c r="H155" s="23" t="str">
        <f>IF($A155="","",(DATOS_NUMERICOS!K144+DATOS_NUMERICOS!N144+DATOS_NUMERICOS!O144+DATOS_NUMERICOS!P144+(8-DATOS_NUMERICOS!S144)))</f>
        <v/>
      </c>
      <c r="I155" s="23" t="str">
        <f>IF($A155="","",(DATOS_NUMERICOS!L144+DATOS_NUMERICOS!M144+DATOS_NUMERICOS!Q144+DATOS_NUMERICOS!R144+DATOS_NUMERICOS!T144))</f>
        <v/>
      </c>
      <c r="J155" s="23" t="str">
        <f>IF($A155="","",(DATOS_NUMERICOS!U144+DATOS_NUMERICOS!V144+DATOS_NUMERICOS!W144+DATOS_NUMERICOS!X144+DATOS_NUMERICOS!Y144+DATOS_NUMERICOS!Z144+DATOS_NUMERICOS!AA144+DATOS_NUMERICOS!AB144))</f>
        <v/>
      </c>
      <c r="K155" s="23" t="str">
        <f>IF($A155="","",(DATOS_NUMERICOS!AC144+DATOS_NUMERICOS!AD144+DATOS_NUMERICOS!AE144+DATOS_NUMERICOS!AF144+DATOS_NUMERICOS!AG144+DATOS_NUMERICOS!AH144+DATOS_NUMERICOS!AI144+DATOS_NUMERICOS!AJ144+DATOS_NUMERICOS!AK144+DATOS_NUMERICOS!AL144))</f>
        <v/>
      </c>
      <c r="L155" s="23" t="str">
        <f>IF($A155="","",(DATOS_NUMERICOS!AM144+DATOS_NUMERICOS!AN144+DATOS_NUMERICOS!AO144+DATOS_NUMERICOS!AP144+DATOS_NUMERICOS!AQ144+DATOS_NUMERICOS!AR144+DATOS_NUMERICOS!AS144+DATOS_NUMERICOS!AT144+DATOS_NUMERICOS!AU144))</f>
        <v/>
      </c>
      <c r="M155" s="23" t="str">
        <f>IF($A155="","",(DATOS_NUMERICOS!AV144+DATOS_NUMERICOS!AW144+DATOS_NUMERICOS!AX144+(5-DATOS_NUMERICOS!AY144)+DATOS_NUMERICOS!AZ144+DATOS_NUMERICOS!BA144+DATOS_NUMERICOS!BB144+(5-DATOS_NUMERICOS!BC144)+DATOS_NUMERICOS!BD144+(5-DATOS_NUMERICOS!BE144)+DATOS_NUMERICOS!BF144+DATOS_NUMERICOS!BG144+(5-DATOS_NUMERICOS!BH144)+(5-DATOS_NUMERICOS!BI144)+DATOS_NUMERICOS!BJ144))</f>
        <v/>
      </c>
      <c r="N155" s="28" t="str">
        <f t="shared" si="16"/>
        <v/>
      </c>
      <c r="O155" s="28" t="str">
        <f t="shared" si="17"/>
        <v/>
      </c>
      <c r="P155" s="28" t="str">
        <f t="shared" si="18"/>
        <v/>
      </c>
      <c r="Q155" s="28" t="str">
        <f t="shared" si="19"/>
        <v/>
      </c>
      <c r="R155" s="28" t="str">
        <f t="shared" si="20"/>
        <v/>
      </c>
      <c r="S155" s="28" t="str">
        <f t="shared" si="21"/>
        <v/>
      </c>
      <c r="T155" s="23" t="str">
        <f t="shared" si="22"/>
        <v/>
      </c>
      <c r="U155" s="23" t="str">
        <f t="shared" si="23"/>
        <v/>
      </c>
    </row>
    <row r="156" spans="1:21" x14ac:dyDescent="0.25">
      <c r="A156" s="23" t="str">
        <f>IF(DATOS_NUMERICOS!A145="","",DATOS_NUMERICOS!A145)</f>
        <v/>
      </c>
      <c r="B156" s="23" t="str">
        <f>IF($A156="","",DATOS_NUMERICOS!B145)</f>
        <v/>
      </c>
      <c r="C156" s="23" t="str">
        <f>IF($A156="","",DATOS_NUMERICOS!C145)</f>
        <v/>
      </c>
      <c r="D156" s="23" t="str">
        <f>IF($A156="","",DATOS_NUMERICOS!D145)</f>
        <v/>
      </c>
      <c r="E156" s="23" t="str">
        <f>IF($A156="","",DATOS_NUMERICOS!G145)</f>
        <v/>
      </c>
      <c r="F156" s="23" t="str">
        <f>IF($A156="","",DATOS_NUMERICOS!I145)</f>
        <v/>
      </c>
      <c r="G156" s="23" t="str">
        <f>IF($A156="","",DATOS_NUMERICOS!J145)</f>
        <v/>
      </c>
      <c r="H156" s="23" t="str">
        <f>IF($A156="","",(DATOS_NUMERICOS!K145+DATOS_NUMERICOS!N145+DATOS_NUMERICOS!O145+DATOS_NUMERICOS!P145+(8-DATOS_NUMERICOS!S145)))</f>
        <v/>
      </c>
      <c r="I156" s="23" t="str">
        <f>IF($A156="","",(DATOS_NUMERICOS!L145+DATOS_NUMERICOS!M145+DATOS_NUMERICOS!Q145+DATOS_NUMERICOS!R145+DATOS_NUMERICOS!T145))</f>
        <v/>
      </c>
      <c r="J156" s="23" t="str">
        <f>IF($A156="","",(DATOS_NUMERICOS!U145+DATOS_NUMERICOS!V145+DATOS_NUMERICOS!W145+DATOS_NUMERICOS!X145+DATOS_NUMERICOS!Y145+DATOS_NUMERICOS!Z145+DATOS_NUMERICOS!AA145+DATOS_NUMERICOS!AB145))</f>
        <v/>
      </c>
      <c r="K156" s="23" t="str">
        <f>IF($A156="","",(DATOS_NUMERICOS!AC145+DATOS_NUMERICOS!AD145+DATOS_NUMERICOS!AE145+DATOS_NUMERICOS!AF145+DATOS_NUMERICOS!AG145+DATOS_NUMERICOS!AH145+DATOS_NUMERICOS!AI145+DATOS_NUMERICOS!AJ145+DATOS_NUMERICOS!AK145+DATOS_NUMERICOS!AL145))</f>
        <v/>
      </c>
      <c r="L156" s="23" t="str">
        <f>IF($A156="","",(DATOS_NUMERICOS!AM145+DATOS_NUMERICOS!AN145+DATOS_NUMERICOS!AO145+DATOS_NUMERICOS!AP145+DATOS_NUMERICOS!AQ145+DATOS_NUMERICOS!AR145+DATOS_NUMERICOS!AS145+DATOS_NUMERICOS!AT145+DATOS_NUMERICOS!AU145))</f>
        <v/>
      </c>
      <c r="M156" s="23" t="str">
        <f>IF($A156="","",(DATOS_NUMERICOS!AV145+DATOS_NUMERICOS!AW145+DATOS_NUMERICOS!AX145+(5-DATOS_NUMERICOS!AY145)+DATOS_NUMERICOS!AZ145+DATOS_NUMERICOS!BA145+DATOS_NUMERICOS!BB145+(5-DATOS_NUMERICOS!BC145)+DATOS_NUMERICOS!BD145+(5-DATOS_NUMERICOS!BE145)+DATOS_NUMERICOS!BF145+DATOS_NUMERICOS!BG145+(5-DATOS_NUMERICOS!BH145)+(5-DATOS_NUMERICOS!BI145)+DATOS_NUMERICOS!BJ145))</f>
        <v/>
      </c>
      <c r="N156" s="28" t="str">
        <f t="shared" si="16"/>
        <v/>
      </c>
      <c r="O156" s="28" t="str">
        <f t="shared" si="17"/>
        <v/>
      </c>
      <c r="P156" s="28" t="str">
        <f t="shared" si="18"/>
        <v/>
      </c>
      <c r="Q156" s="28" t="str">
        <f t="shared" si="19"/>
        <v/>
      </c>
      <c r="R156" s="28" t="str">
        <f t="shared" si="20"/>
        <v/>
      </c>
      <c r="S156" s="28" t="str">
        <f t="shared" si="21"/>
        <v/>
      </c>
      <c r="T156" s="23" t="str">
        <f t="shared" si="22"/>
        <v/>
      </c>
      <c r="U156" s="23" t="str">
        <f t="shared" si="23"/>
        <v/>
      </c>
    </row>
    <row r="157" spans="1:21" x14ac:dyDescent="0.25">
      <c r="A157" s="23" t="str">
        <f>IF(DATOS_NUMERICOS!A146="","",DATOS_NUMERICOS!A146)</f>
        <v/>
      </c>
      <c r="B157" s="23" t="str">
        <f>IF($A157="","",DATOS_NUMERICOS!B146)</f>
        <v/>
      </c>
      <c r="C157" s="23" t="str">
        <f>IF($A157="","",DATOS_NUMERICOS!C146)</f>
        <v/>
      </c>
      <c r="D157" s="23" t="str">
        <f>IF($A157="","",DATOS_NUMERICOS!D146)</f>
        <v/>
      </c>
      <c r="E157" s="23" t="str">
        <f>IF($A157="","",DATOS_NUMERICOS!G146)</f>
        <v/>
      </c>
      <c r="F157" s="23" t="str">
        <f>IF($A157="","",DATOS_NUMERICOS!I146)</f>
        <v/>
      </c>
      <c r="G157" s="23" t="str">
        <f>IF($A157="","",DATOS_NUMERICOS!J146)</f>
        <v/>
      </c>
      <c r="H157" s="23" t="str">
        <f>IF($A157="","",(DATOS_NUMERICOS!K146+DATOS_NUMERICOS!N146+DATOS_NUMERICOS!O146+DATOS_NUMERICOS!P146+(8-DATOS_NUMERICOS!S146)))</f>
        <v/>
      </c>
      <c r="I157" s="23" t="str">
        <f>IF($A157="","",(DATOS_NUMERICOS!L146+DATOS_NUMERICOS!M146+DATOS_NUMERICOS!Q146+DATOS_NUMERICOS!R146+DATOS_NUMERICOS!T146))</f>
        <v/>
      </c>
      <c r="J157" s="23" t="str">
        <f>IF($A157="","",(DATOS_NUMERICOS!U146+DATOS_NUMERICOS!V146+DATOS_NUMERICOS!W146+DATOS_NUMERICOS!X146+DATOS_NUMERICOS!Y146+DATOS_NUMERICOS!Z146+DATOS_NUMERICOS!AA146+DATOS_NUMERICOS!AB146))</f>
        <v/>
      </c>
      <c r="K157" s="23" t="str">
        <f>IF($A157="","",(DATOS_NUMERICOS!AC146+DATOS_NUMERICOS!AD146+DATOS_NUMERICOS!AE146+DATOS_NUMERICOS!AF146+DATOS_NUMERICOS!AG146+DATOS_NUMERICOS!AH146+DATOS_NUMERICOS!AI146+DATOS_NUMERICOS!AJ146+DATOS_NUMERICOS!AK146+DATOS_NUMERICOS!AL146))</f>
        <v/>
      </c>
      <c r="L157" s="23" t="str">
        <f>IF($A157="","",(DATOS_NUMERICOS!AM146+DATOS_NUMERICOS!AN146+DATOS_NUMERICOS!AO146+DATOS_NUMERICOS!AP146+DATOS_NUMERICOS!AQ146+DATOS_NUMERICOS!AR146+DATOS_NUMERICOS!AS146+DATOS_NUMERICOS!AT146+DATOS_NUMERICOS!AU146))</f>
        <v/>
      </c>
      <c r="M157" s="23" t="str">
        <f>IF($A157="","",(DATOS_NUMERICOS!AV146+DATOS_NUMERICOS!AW146+DATOS_NUMERICOS!AX146+(5-DATOS_NUMERICOS!AY146)+DATOS_NUMERICOS!AZ146+DATOS_NUMERICOS!BA146+DATOS_NUMERICOS!BB146+(5-DATOS_NUMERICOS!BC146)+DATOS_NUMERICOS!BD146+(5-DATOS_NUMERICOS!BE146)+DATOS_NUMERICOS!BF146+DATOS_NUMERICOS!BG146+(5-DATOS_NUMERICOS!BH146)+(5-DATOS_NUMERICOS!BI146)+DATOS_NUMERICOS!BJ146))</f>
        <v/>
      </c>
      <c r="N157" s="28" t="str">
        <f t="shared" si="16"/>
        <v/>
      </c>
      <c r="O157" s="28" t="str">
        <f t="shared" si="17"/>
        <v/>
      </c>
      <c r="P157" s="28" t="str">
        <f t="shared" si="18"/>
        <v/>
      </c>
      <c r="Q157" s="28" t="str">
        <f t="shared" si="19"/>
        <v/>
      </c>
      <c r="R157" s="28" t="str">
        <f t="shared" si="20"/>
        <v/>
      </c>
      <c r="S157" s="28" t="str">
        <f t="shared" si="21"/>
        <v/>
      </c>
      <c r="T157" s="23" t="str">
        <f t="shared" si="22"/>
        <v/>
      </c>
      <c r="U157" s="23" t="str">
        <f t="shared" si="23"/>
        <v/>
      </c>
    </row>
    <row r="158" spans="1:21" x14ac:dyDescent="0.25">
      <c r="A158" s="23" t="str">
        <f>IF(DATOS_NUMERICOS!A147="","",DATOS_NUMERICOS!A147)</f>
        <v/>
      </c>
      <c r="B158" s="23" t="str">
        <f>IF($A158="","",DATOS_NUMERICOS!B147)</f>
        <v/>
      </c>
      <c r="C158" s="23" t="str">
        <f>IF($A158="","",DATOS_NUMERICOS!C147)</f>
        <v/>
      </c>
      <c r="D158" s="23" t="str">
        <f>IF($A158="","",DATOS_NUMERICOS!D147)</f>
        <v/>
      </c>
      <c r="E158" s="23" t="str">
        <f>IF($A158="","",DATOS_NUMERICOS!G147)</f>
        <v/>
      </c>
      <c r="F158" s="23" t="str">
        <f>IF($A158="","",DATOS_NUMERICOS!I147)</f>
        <v/>
      </c>
      <c r="G158" s="23" t="str">
        <f>IF($A158="","",DATOS_NUMERICOS!J147)</f>
        <v/>
      </c>
      <c r="H158" s="23" t="str">
        <f>IF($A158="","",(DATOS_NUMERICOS!K147+DATOS_NUMERICOS!N147+DATOS_NUMERICOS!O147+DATOS_NUMERICOS!P147+(8-DATOS_NUMERICOS!S147)))</f>
        <v/>
      </c>
      <c r="I158" s="23" t="str">
        <f>IF($A158="","",(DATOS_NUMERICOS!L147+DATOS_NUMERICOS!M147+DATOS_NUMERICOS!Q147+DATOS_NUMERICOS!R147+DATOS_NUMERICOS!T147))</f>
        <v/>
      </c>
      <c r="J158" s="23" t="str">
        <f>IF($A158="","",(DATOS_NUMERICOS!U147+DATOS_NUMERICOS!V147+DATOS_NUMERICOS!W147+DATOS_NUMERICOS!X147+DATOS_NUMERICOS!Y147+DATOS_NUMERICOS!Z147+DATOS_NUMERICOS!AA147+DATOS_NUMERICOS!AB147))</f>
        <v/>
      </c>
      <c r="K158" s="23" t="str">
        <f>IF($A158="","",(DATOS_NUMERICOS!AC147+DATOS_NUMERICOS!AD147+DATOS_NUMERICOS!AE147+DATOS_NUMERICOS!AF147+DATOS_NUMERICOS!AG147+DATOS_NUMERICOS!AH147+DATOS_NUMERICOS!AI147+DATOS_NUMERICOS!AJ147+DATOS_NUMERICOS!AK147+DATOS_NUMERICOS!AL147))</f>
        <v/>
      </c>
      <c r="L158" s="23" t="str">
        <f>IF($A158="","",(DATOS_NUMERICOS!AM147+DATOS_NUMERICOS!AN147+DATOS_NUMERICOS!AO147+DATOS_NUMERICOS!AP147+DATOS_NUMERICOS!AQ147+DATOS_NUMERICOS!AR147+DATOS_NUMERICOS!AS147+DATOS_NUMERICOS!AT147+DATOS_NUMERICOS!AU147))</f>
        <v/>
      </c>
      <c r="M158" s="23" t="str">
        <f>IF($A158="","",(DATOS_NUMERICOS!AV147+DATOS_NUMERICOS!AW147+DATOS_NUMERICOS!AX147+(5-DATOS_NUMERICOS!AY147)+DATOS_NUMERICOS!AZ147+DATOS_NUMERICOS!BA147+DATOS_NUMERICOS!BB147+(5-DATOS_NUMERICOS!BC147)+DATOS_NUMERICOS!BD147+(5-DATOS_NUMERICOS!BE147)+DATOS_NUMERICOS!BF147+DATOS_NUMERICOS!BG147+(5-DATOS_NUMERICOS!BH147)+(5-DATOS_NUMERICOS!BI147)+DATOS_NUMERICOS!BJ147))</f>
        <v/>
      </c>
      <c r="N158" s="28" t="str">
        <f t="shared" si="16"/>
        <v/>
      </c>
      <c r="O158" s="28" t="str">
        <f t="shared" si="17"/>
        <v/>
      </c>
      <c r="P158" s="28" t="str">
        <f t="shared" si="18"/>
        <v/>
      </c>
      <c r="Q158" s="28" t="str">
        <f t="shared" si="19"/>
        <v/>
      </c>
      <c r="R158" s="28" t="str">
        <f t="shared" si="20"/>
        <v/>
      </c>
      <c r="S158" s="28" t="str">
        <f t="shared" si="21"/>
        <v/>
      </c>
      <c r="T158" s="23" t="str">
        <f t="shared" si="22"/>
        <v/>
      </c>
      <c r="U158" s="23" t="str">
        <f t="shared" si="23"/>
        <v/>
      </c>
    </row>
    <row r="159" spans="1:21" x14ac:dyDescent="0.25">
      <c r="A159" s="23" t="str">
        <f>IF(DATOS_NUMERICOS!A148="","",DATOS_NUMERICOS!A148)</f>
        <v/>
      </c>
      <c r="B159" s="23" t="str">
        <f>IF($A159="","",DATOS_NUMERICOS!B148)</f>
        <v/>
      </c>
      <c r="C159" s="23" t="str">
        <f>IF($A159="","",DATOS_NUMERICOS!C148)</f>
        <v/>
      </c>
      <c r="D159" s="23" t="str">
        <f>IF($A159="","",DATOS_NUMERICOS!D148)</f>
        <v/>
      </c>
      <c r="E159" s="23" t="str">
        <f>IF($A159="","",DATOS_NUMERICOS!G148)</f>
        <v/>
      </c>
      <c r="F159" s="23" t="str">
        <f>IF($A159="","",DATOS_NUMERICOS!I148)</f>
        <v/>
      </c>
      <c r="G159" s="23" t="str">
        <f>IF($A159="","",DATOS_NUMERICOS!J148)</f>
        <v/>
      </c>
      <c r="H159" s="23" t="str">
        <f>IF($A159="","",(DATOS_NUMERICOS!K148+DATOS_NUMERICOS!N148+DATOS_NUMERICOS!O148+DATOS_NUMERICOS!P148+(8-DATOS_NUMERICOS!S148)))</f>
        <v/>
      </c>
      <c r="I159" s="23" t="str">
        <f>IF($A159="","",(DATOS_NUMERICOS!L148+DATOS_NUMERICOS!M148+DATOS_NUMERICOS!Q148+DATOS_NUMERICOS!R148+DATOS_NUMERICOS!T148))</f>
        <v/>
      </c>
      <c r="J159" s="23" t="str">
        <f>IF($A159="","",(DATOS_NUMERICOS!U148+DATOS_NUMERICOS!V148+DATOS_NUMERICOS!W148+DATOS_NUMERICOS!X148+DATOS_NUMERICOS!Y148+DATOS_NUMERICOS!Z148+DATOS_NUMERICOS!AA148+DATOS_NUMERICOS!AB148))</f>
        <v/>
      </c>
      <c r="K159" s="23" t="str">
        <f>IF($A159="","",(DATOS_NUMERICOS!AC148+DATOS_NUMERICOS!AD148+DATOS_NUMERICOS!AE148+DATOS_NUMERICOS!AF148+DATOS_NUMERICOS!AG148+DATOS_NUMERICOS!AH148+DATOS_NUMERICOS!AI148+DATOS_NUMERICOS!AJ148+DATOS_NUMERICOS!AK148+DATOS_NUMERICOS!AL148))</f>
        <v/>
      </c>
      <c r="L159" s="23" t="str">
        <f>IF($A159="","",(DATOS_NUMERICOS!AM148+DATOS_NUMERICOS!AN148+DATOS_NUMERICOS!AO148+DATOS_NUMERICOS!AP148+DATOS_NUMERICOS!AQ148+DATOS_NUMERICOS!AR148+DATOS_NUMERICOS!AS148+DATOS_NUMERICOS!AT148+DATOS_NUMERICOS!AU148))</f>
        <v/>
      </c>
      <c r="M159" s="23" t="str">
        <f>IF($A159="","",(DATOS_NUMERICOS!AV148+DATOS_NUMERICOS!AW148+DATOS_NUMERICOS!AX148+(5-DATOS_NUMERICOS!AY148)+DATOS_NUMERICOS!AZ148+DATOS_NUMERICOS!BA148+DATOS_NUMERICOS!BB148+(5-DATOS_NUMERICOS!BC148)+DATOS_NUMERICOS!BD148+(5-DATOS_NUMERICOS!BE148)+DATOS_NUMERICOS!BF148+DATOS_NUMERICOS!BG148+(5-DATOS_NUMERICOS!BH148)+(5-DATOS_NUMERICOS!BI148)+DATOS_NUMERICOS!BJ148))</f>
        <v/>
      </c>
      <c r="N159" s="28" t="str">
        <f t="shared" si="16"/>
        <v/>
      </c>
      <c r="O159" s="28" t="str">
        <f t="shared" si="17"/>
        <v/>
      </c>
      <c r="P159" s="28" t="str">
        <f t="shared" si="18"/>
        <v/>
      </c>
      <c r="Q159" s="28" t="str">
        <f t="shared" si="19"/>
        <v/>
      </c>
      <c r="R159" s="28" t="str">
        <f t="shared" si="20"/>
        <v/>
      </c>
      <c r="S159" s="28" t="str">
        <f t="shared" si="21"/>
        <v/>
      </c>
      <c r="T159" s="23" t="str">
        <f t="shared" si="22"/>
        <v/>
      </c>
      <c r="U159" s="23" t="str">
        <f t="shared" si="23"/>
        <v/>
      </c>
    </row>
    <row r="160" spans="1:21" x14ac:dyDescent="0.25">
      <c r="A160" s="23" t="str">
        <f>IF(DATOS_NUMERICOS!A149="","",DATOS_NUMERICOS!A149)</f>
        <v/>
      </c>
      <c r="B160" s="23" t="str">
        <f>IF($A160="","",DATOS_NUMERICOS!B149)</f>
        <v/>
      </c>
      <c r="C160" s="23" t="str">
        <f>IF($A160="","",DATOS_NUMERICOS!C149)</f>
        <v/>
      </c>
      <c r="D160" s="23" t="str">
        <f>IF($A160="","",DATOS_NUMERICOS!D149)</f>
        <v/>
      </c>
      <c r="E160" s="23" t="str">
        <f>IF($A160="","",DATOS_NUMERICOS!G149)</f>
        <v/>
      </c>
      <c r="F160" s="23" t="str">
        <f>IF($A160="","",DATOS_NUMERICOS!I149)</f>
        <v/>
      </c>
      <c r="G160" s="23" t="str">
        <f>IF($A160="","",DATOS_NUMERICOS!J149)</f>
        <v/>
      </c>
      <c r="H160" s="23" t="str">
        <f>IF($A160="","",(DATOS_NUMERICOS!K149+DATOS_NUMERICOS!N149+DATOS_NUMERICOS!O149+DATOS_NUMERICOS!P149+(8-DATOS_NUMERICOS!S149)))</f>
        <v/>
      </c>
      <c r="I160" s="23" t="str">
        <f>IF($A160="","",(DATOS_NUMERICOS!L149+DATOS_NUMERICOS!M149+DATOS_NUMERICOS!Q149+DATOS_NUMERICOS!R149+DATOS_NUMERICOS!T149))</f>
        <v/>
      </c>
      <c r="J160" s="23" t="str">
        <f>IF($A160="","",(DATOS_NUMERICOS!U149+DATOS_NUMERICOS!V149+DATOS_NUMERICOS!W149+DATOS_NUMERICOS!X149+DATOS_NUMERICOS!Y149+DATOS_NUMERICOS!Z149+DATOS_NUMERICOS!AA149+DATOS_NUMERICOS!AB149))</f>
        <v/>
      </c>
      <c r="K160" s="23" t="str">
        <f>IF($A160="","",(DATOS_NUMERICOS!AC149+DATOS_NUMERICOS!AD149+DATOS_NUMERICOS!AE149+DATOS_NUMERICOS!AF149+DATOS_NUMERICOS!AG149+DATOS_NUMERICOS!AH149+DATOS_NUMERICOS!AI149+DATOS_NUMERICOS!AJ149+DATOS_NUMERICOS!AK149+DATOS_NUMERICOS!AL149))</f>
        <v/>
      </c>
      <c r="L160" s="23" t="str">
        <f>IF($A160="","",(DATOS_NUMERICOS!AM149+DATOS_NUMERICOS!AN149+DATOS_NUMERICOS!AO149+DATOS_NUMERICOS!AP149+DATOS_NUMERICOS!AQ149+DATOS_NUMERICOS!AR149+DATOS_NUMERICOS!AS149+DATOS_NUMERICOS!AT149+DATOS_NUMERICOS!AU149))</f>
        <v/>
      </c>
      <c r="M160" s="23" t="str">
        <f>IF($A160="","",(DATOS_NUMERICOS!AV149+DATOS_NUMERICOS!AW149+DATOS_NUMERICOS!AX149+(5-DATOS_NUMERICOS!AY149)+DATOS_NUMERICOS!AZ149+DATOS_NUMERICOS!BA149+DATOS_NUMERICOS!BB149+(5-DATOS_NUMERICOS!BC149)+DATOS_NUMERICOS!BD149+(5-DATOS_NUMERICOS!BE149)+DATOS_NUMERICOS!BF149+DATOS_NUMERICOS!BG149+(5-DATOS_NUMERICOS!BH149)+(5-DATOS_NUMERICOS!BI149)+DATOS_NUMERICOS!BJ149))</f>
        <v/>
      </c>
      <c r="N160" s="28" t="str">
        <f t="shared" si="16"/>
        <v/>
      </c>
      <c r="O160" s="28" t="str">
        <f t="shared" si="17"/>
        <v/>
      </c>
      <c r="P160" s="28" t="str">
        <f t="shared" si="18"/>
        <v/>
      </c>
      <c r="Q160" s="28" t="str">
        <f t="shared" si="19"/>
        <v/>
      </c>
      <c r="R160" s="28" t="str">
        <f t="shared" si="20"/>
        <v/>
      </c>
      <c r="S160" s="28" t="str">
        <f t="shared" si="21"/>
        <v/>
      </c>
      <c r="T160" s="23" t="str">
        <f t="shared" si="22"/>
        <v/>
      </c>
      <c r="U160" s="23" t="str">
        <f t="shared" si="23"/>
        <v/>
      </c>
    </row>
    <row r="161" spans="1:21" x14ac:dyDescent="0.25">
      <c r="A161" s="23" t="str">
        <f>IF(DATOS_NUMERICOS!A150="","",DATOS_NUMERICOS!A150)</f>
        <v/>
      </c>
      <c r="B161" s="23" t="str">
        <f>IF($A161="","",DATOS_NUMERICOS!B150)</f>
        <v/>
      </c>
      <c r="C161" s="23" t="str">
        <f>IF($A161="","",DATOS_NUMERICOS!C150)</f>
        <v/>
      </c>
      <c r="D161" s="23" t="str">
        <f>IF($A161="","",DATOS_NUMERICOS!D150)</f>
        <v/>
      </c>
      <c r="E161" s="23" t="str">
        <f>IF($A161="","",DATOS_NUMERICOS!G150)</f>
        <v/>
      </c>
      <c r="F161" s="23" t="str">
        <f>IF($A161="","",DATOS_NUMERICOS!I150)</f>
        <v/>
      </c>
      <c r="G161" s="23" t="str">
        <f>IF($A161="","",DATOS_NUMERICOS!J150)</f>
        <v/>
      </c>
      <c r="H161" s="23" t="str">
        <f>IF($A161="","",(DATOS_NUMERICOS!K150+DATOS_NUMERICOS!N150+DATOS_NUMERICOS!O150+DATOS_NUMERICOS!P150+(8-DATOS_NUMERICOS!S150)))</f>
        <v/>
      </c>
      <c r="I161" s="23" t="str">
        <f>IF($A161="","",(DATOS_NUMERICOS!L150+DATOS_NUMERICOS!M150+DATOS_NUMERICOS!Q150+DATOS_NUMERICOS!R150+DATOS_NUMERICOS!T150))</f>
        <v/>
      </c>
      <c r="J161" s="23" t="str">
        <f>IF($A161="","",(DATOS_NUMERICOS!U150+DATOS_NUMERICOS!V150+DATOS_NUMERICOS!W150+DATOS_NUMERICOS!X150+DATOS_NUMERICOS!Y150+DATOS_NUMERICOS!Z150+DATOS_NUMERICOS!AA150+DATOS_NUMERICOS!AB150))</f>
        <v/>
      </c>
      <c r="K161" s="23" t="str">
        <f>IF($A161="","",(DATOS_NUMERICOS!AC150+DATOS_NUMERICOS!AD150+DATOS_NUMERICOS!AE150+DATOS_NUMERICOS!AF150+DATOS_NUMERICOS!AG150+DATOS_NUMERICOS!AH150+DATOS_NUMERICOS!AI150+DATOS_NUMERICOS!AJ150+DATOS_NUMERICOS!AK150+DATOS_NUMERICOS!AL150))</f>
        <v/>
      </c>
      <c r="L161" s="23" t="str">
        <f>IF($A161="","",(DATOS_NUMERICOS!AM150+DATOS_NUMERICOS!AN150+DATOS_NUMERICOS!AO150+DATOS_NUMERICOS!AP150+DATOS_NUMERICOS!AQ150+DATOS_NUMERICOS!AR150+DATOS_NUMERICOS!AS150+DATOS_NUMERICOS!AT150+DATOS_NUMERICOS!AU150))</f>
        <v/>
      </c>
      <c r="M161" s="23" t="str">
        <f>IF($A161="","",(DATOS_NUMERICOS!AV150+DATOS_NUMERICOS!AW150+DATOS_NUMERICOS!AX150+(5-DATOS_NUMERICOS!AY150)+DATOS_NUMERICOS!AZ150+DATOS_NUMERICOS!BA150+DATOS_NUMERICOS!BB150+(5-DATOS_NUMERICOS!BC150)+DATOS_NUMERICOS!BD150+(5-DATOS_NUMERICOS!BE150)+DATOS_NUMERICOS!BF150+DATOS_NUMERICOS!BG150+(5-DATOS_NUMERICOS!BH150)+(5-DATOS_NUMERICOS!BI150)+DATOS_NUMERICOS!BJ150))</f>
        <v/>
      </c>
      <c r="N161" s="28" t="str">
        <f t="shared" si="16"/>
        <v/>
      </c>
      <c r="O161" s="28" t="str">
        <f t="shared" si="17"/>
        <v/>
      </c>
      <c r="P161" s="28" t="str">
        <f t="shared" si="18"/>
        <v/>
      </c>
      <c r="Q161" s="28" t="str">
        <f t="shared" si="19"/>
        <v/>
      </c>
      <c r="R161" s="28" t="str">
        <f t="shared" si="20"/>
        <v/>
      </c>
      <c r="S161" s="28" t="str">
        <f t="shared" si="21"/>
        <v/>
      </c>
      <c r="T161" s="23" t="str">
        <f t="shared" si="22"/>
        <v/>
      </c>
      <c r="U161" s="23" t="str">
        <f t="shared" si="23"/>
        <v/>
      </c>
    </row>
    <row r="162" spans="1:21" x14ac:dyDescent="0.25">
      <c r="A162" s="23" t="str">
        <f>IF(DATOS_NUMERICOS!A151="","",DATOS_NUMERICOS!A151)</f>
        <v/>
      </c>
      <c r="B162" s="23" t="str">
        <f>IF($A162="","",DATOS_NUMERICOS!B151)</f>
        <v/>
      </c>
      <c r="C162" s="23" t="str">
        <f>IF($A162="","",DATOS_NUMERICOS!C151)</f>
        <v/>
      </c>
      <c r="D162" s="23" t="str">
        <f>IF($A162="","",DATOS_NUMERICOS!D151)</f>
        <v/>
      </c>
      <c r="E162" s="23" t="str">
        <f>IF($A162="","",DATOS_NUMERICOS!G151)</f>
        <v/>
      </c>
      <c r="F162" s="23" t="str">
        <f>IF($A162="","",DATOS_NUMERICOS!I151)</f>
        <v/>
      </c>
      <c r="G162" s="23" t="str">
        <f>IF($A162="","",DATOS_NUMERICOS!J151)</f>
        <v/>
      </c>
      <c r="H162" s="23" t="str">
        <f>IF($A162="","",(DATOS_NUMERICOS!K151+DATOS_NUMERICOS!N151+DATOS_NUMERICOS!O151+DATOS_NUMERICOS!P151+(8-DATOS_NUMERICOS!S151)))</f>
        <v/>
      </c>
      <c r="I162" s="23" t="str">
        <f>IF($A162="","",(DATOS_NUMERICOS!L151+DATOS_NUMERICOS!M151+DATOS_NUMERICOS!Q151+DATOS_NUMERICOS!R151+DATOS_NUMERICOS!T151))</f>
        <v/>
      </c>
      <c r="J162" s="23" t="str">
        <f>IF($A162="","",(DATOS_NUMERICOS!U151+DATOS_NUMERICOS!V151+DATOS_NUMERICOS!W151+DATOS_NUMERICOS!X151+DATOS_NUMERICOS!Y151+DATOS_NUMERICOS!Z151+DATOS_NUMERICOS!AA151+DATOS_NUMERICOS!AB151))</f>
        <v/>
      </c>
      <c r="K162" s="23" t="str">
        <f>IF($A162="","",(DATOS_NUMERICOS!AC151+DATOS_NUMERICOS!AD151+DATOS_NUMERICOS!AE151+DATOS_NUMERICOS!AF151+DATOS_NUMERICOS!AG151+DATOS_NUMERICOS!AH151+DATOS_NUMERICOS!AI151+DATOS_NUMERICOS!AJ151+DATOS_NUMERICOS!AK151+DATOS_NUMERICOS!AL151))</f>
        <v/>
      </c>
      <c r="L162" s="23" t="str">
        <f>IF($A162="","",(DATOS_NUMERICOS!AM151+DATOS_NUMERICOS!AN151+DATOS_NUMERICOS!AO151+DATOS_NUMERICOS!AP151+DATOS_NUMERICOS!AQ151+DATOS_NUMERICOS!AR151+DATOS_NUMERICOS!AS151+DATOS_NUMERICOS!AT151+DATOS_NUMERICOS!AU151))</f>
        <v/>
      </c>
      <c r="M162" s="23" t="str">
        <f>IF($A162="","",(DATOS_NUMERICOS!AV151+DATOS_NUMERICOS!AW151+DATOS_NUMERICOS!AX151+(5-DATOS_NUMERICOS!AY151)+DATOS_NUMERICOS!AZ151+DATOS_NUMERICOS!BA151+DATOS_NUMERICOS!BB151+(5-DATOS_NUMERICOS!BC151)+DATOS_NUMERICOS!BD151+(5-DATOS_NUMERICOS!BE151)+DATOS_NUMERICOS!BF151+DATOS_NUMERICOS!BG151+(5-DATOS_NUMERICOS!BH151)+(5-DATOS_NUMERICOS!BI151)+DATOS_NUMERICOS!BJ151))</f>
        <v/>
      </c>
      <c r="N162" s="28" t="str">
        <f t="shared" si="16"/>
        <v/>
      </c>
      <c r="O162" s="28" t="str">
        <f t="shared" si="17"/>
        <v/>
      </c>
      <c r="P162" s="28" t="str">
        <f t="shared" si="18"/>
        <v/>
      </c>
      <c r="Q162" s="28" t="str">
        <f t="shared" si="19"/>
        <v/>
      </c>
      <c r="R162" s="28" t="str">
        <f t="shared" si="20"/>
        <v/>
      </c>
      <c r="S162" s="28" t="str">
        <f t="shared" si="21"/>
        <v/>
      </c>
      <c r="T162" s="23" t="str">
        <f t="shared" si="22"/>
        <v/>
      </c>
      <c r="U162" s="23" t="str">
        <f t="shared" si="23"/>
        <v/>
      </c>
    </row>
    <row r="163" spans="1:21" x14ac:dyDescent="0.25">
      <c r="A163" s="23" t="str">
        <f>IF(DATOS_NUMERICOS!A152="","",DATOS_NUMERICOS!A152)</f>
        <v/>
      </c>
      <c r="B163" s="23" t="str">
        <f>IF($A163="","",DATOS_NUMERICOS!B152)</f>
        <v/>
      </c>
      <c r="C163" s="23" t="str">
        <f>IF($A163="","",DATOS_NUMERICOS!C152)</f>
        <v/>
      </c>
      <c r="D163" s="23" t="str">
        <f>IF($A163="","",DATOS_NUMERICOS!D152)</f>
        <v/>
      </c>
      <c r="E163" s="23" t="str">
        <f>IF($A163="","",DATOS_NUMERICOS!G152)</f>
        <v/>
      </c>
      <c r="F163" s="23" t="str">
        <f>IF($A163="","",DATOS_NUMERICOS!I152)</f>
        <v/>
      </c>
      <c r="G163" s="23" t="str">
        <f>IF($A163="","",DATOS_NUMERICOS!J152)</f>
        <v/>
      </c>
      <c r="H163" s="23" t="str">
        <f>IF($A163="","",(DATOS_NUMERICOS!K152+DATOS_NUMERICOS!N152+DATOS_NUMERICOS!O152+DATOS_NUMERICOS!P152+(8-DATOS_NUMERICOS!S152)))</f>
        <v/>
      </c>
      <c r="I163" s="23" t="str">
        <f>IF($A163="","",(DATOS_NUMERICOS!L152+DATOS_NUMERICOS!M152+DATOS_NUMERICOS!Q152+DATOS_NUMERICOS!R152+DATOS_NUMERICOS!T152))</f>
        <v/>
      </c>
      <c r="J163" s="23" t="str">
        <f>IF($A163="","",(DATOS_NUMERICOS!U152+DATOS_NUMERICOS!V152+DATOS_NUMERICOS!W152+DATOS_NUMERICOS!X152+DATOS_NUMERICOS!Y152+DATOS_NUMERICOS!Z152+DATOS_NUMERICOS!AA152+DATOS_NUMERICOS!AB152))</f>
        <v/>
      </c>
      <c r="K163" s="23" t="str">
        <f>IF($A163="","",(DATOS_NUMERICOS!AC152+DATOS_NUMERICOS!AD152+DATOS_NUMERICOS!AE152+DATOS_NUMERICOS!AF152+DATOS_NUMERICOS!AG152+DATOS_NUMERICOS!AH152+DATOS_NUMERICOS!AI152+DATOS_NUMERICOS!AJ152+DATOS_NUMERICOS!AK152+DATOS_NUMERICOS!AL152))</f>
        <v/>
      </c>
      <c r="L163" s="23" t="str">
        <f>IF($A163="","",(DATOS_NUMERICOS!AM152+DATOS_NUMERICOS!AN152+DATOS_NUMERICOS!AO152+DATOS_NUMERICOS!AP152+DATOS_NUMERICOS!AQ152+DATOS_NUMERICOS!AR152+DATOS_NUMERICOS!AS152+DATOS_NUMERICOS!AT152+DATOS_NUMERICOS!AU152))</f>
        <v/>
      </c>
      <c r="M163" s="23" t="str">
        <f>IF($A163="","",(DATOS_NUMERICOS!AV152+DATOS_NUMERICOS!AW152+DATOS_NUMERICOS!AX152+(5-DATOS_NUMERICOS!AY152)+DATOS_NUMERICOS!AZ152+DATOS_NUMERICOS!BA152+DATOS_NUMERICOS!BB152+(5-DATOS_NUMERICOS!BC152)+DATOS_NUMERICOS!BD152+(5-DATOS_NUMERICOS!BE152)+DATOS_NUMERICOS!BF152+DATOS_NUMERICOS!BG152+(5-DATOS_NUMERICOS!BH152)+(5-DATOS_NUMERICOS!BI152)+DATOS_NUMERICOS!BJ152))</f>
        <v/>
      </c>
      <c r="N163" s="28" t="str">
        <f t="shared" si="16"/>
        <v/>
      </c>
      <c r="O163" s="28" t="str">
        <f t="shared" si="17"/>
        <v/>
      </c>
      <c r="P163" s="28" t="str">
        <f t="shared" si="18"/>
        <v/>
      </c>
      <c r="Q163" s="28" t="str">
        <f t="shared" si="19"/>
        <v/>
      </c>
      <c r="R163" s="28" t="str">
        <f t="shared" si="20"/>
        <v/>
      </c>
      <c r="S163" s="28" t="str">
        <f t="shared" si="21"/>
        <v/>
      </c>
      <c r="T163" s="23" t="str">
        <f t="shared" si="22"/>
        <v/>
      </c>
      <c r="U163" s="23" t="str">
        <f t="shared" si="23"/>
        <v/>
      </c>
    </row>
    <row r="164" spans="1:21" x14ac:dyDescent="0.25">
      <c r="A164" s="23" t="str">
        <f>IF(DATOS_NUMERICOS!A153="","",DATOS_NUMERICOS!A153)</f>
        <v/>
      </c>
      <c r="B164" s="23" t="str">
        <f>IF($A164="","",DATOS_NUMERICOS!B153)</f>
        <v/>
      </c>
      <c r="C164" s="23" t="str">
        <f>IF($A164="","",DATOS_NUMERICOS!C153)</f>
        <v/>
      </c>
      <c r="D164" s="23" t="str">
        <f>IF($A164="","",DATOS_NUMERICOS!D153)</f>
        <v/>
      </c>
      <c r="E164" s="23" t="str">
        <f>IF($A164="","",DATOS_NUMERICOS!G153)</f>
        <v/>
      </c>
      <c r="F164" s="23" t="str">
        <f>IF($A164="","",DATOS_NUMERICOS!I153)</f>
        <v/>
      </c>
      <c r="G164" s="23" t="str">
        <f>IF($A164="","",DATOS_NUMERICOS!J153)</f>
        <v/>
      </c>
      <c r="H164" s="23" t="str">
        <f>IF($A164="","",(DATOS_NUMERICOS!K153+DATOS_NUMERICOS!N153+DATOS_NUMERICOS!O153+DATOS_NUMERICOS!P153+(8-DATOS_NUMERICOS!S153)))</f>
        <v/>
      </c>
      <c r="I164" s="23" t="str">
        <f>IF($A164="","",(DATOS_NUMERICOS!L153+DATOS_NUMERICOS!M153+DATOS_NUMERICOS!Q153+DATOS_NUMERICOS!R153+DATOS_NUMERICOS!T153))</f>
        <v/>
      </c>
      <c r="J164" s="23" t="str">
        <f>IF($A164="","",(DATOS_NUMERICOS!U153+DATOS_NUMERICOS!V153+DATOS_NUMERICOS!W153+DATOS_NUMERICOS!X153+DATOS_NUMERICOS!Y153+DATOS_NUMERICOS!Z153+DATOS_NUMERICOS!AA153+DATOS_NUMERICOS!AB153))</f>
        <v/>
      </c>
      <c r="K164" s="23" t="str">
        <f>IF($A164="","",(DATOS_NUMERICOS!AC153+DATOS_NUMERICOS!AD153+DATOS_NUMERICOS!AE153+DATOS_NUMERICOS!AF153+DATOS_NUMERICOS!AG153+DATOS_NUMERICOS!AH153+DATOS_NUMERICOS!AI153+DATOS_NUMERICOS!AJ153+DATOS_NUMERICOS!AK153+DATOS_NUMERICOS!AL153))</f>
        <v/>
      </c>
      <c r="L164" s="23" t="str">
        <f>IF($A164="","",(DATOS_NUMERICOS!AM153+DATOS_NUMERICOS!AN153+DATOS_NUMERICOS!AO153+DATOS_NUMERICOS!AP153+DATOS_NUMERICOS!AQ153+DATOS_NUMERICOS!AR153+DATOS_NUMERICOS!AS153+DATOS_NUMERICOS!AT153+DATOS_NUMERICOS!AU153))</f>
        <v/>
      </c>
      <c r="M164" s="23" t="str">
        <f>IF($A164="","",(DATOS_NUMERICOS!AV153+DATOS_NUMERICOS!AW153+DATOS_NUMERICOS!AX153+(5-DATOS_NUMERICOS!AY153)+DATOS_NUMERICOS!AZ153+DATOS_NUMERICOS!BA153+DATOS_NUMERICOS!BB153+(5-DATOS_NUMERICOS!BC153)+DATOS_NUMERICOS!BD153+(5-DATOS_NUMERICOS!BE153)+DATOS_NUMERICOS!BF153+DATOS_NUMERICOS!BG153+(5-DATOS_NUMERICOS!BH153)+(5-DATOS_NUMERICOS!BI153)+DATOS_NUMERICOS!BJ153))</f>
        <v/>
      </c>
      <c r="N164" s="28" t="str">
        <f t="shared" si="16"/>
        <v/>
      </c>
      <c r="O164" s="28" t="str">
        <f t="shared" si="17"/>
        <v/>
      </c>
      <c r="P164" s="28" t="str">
        <f t="shared" si="18"/>
        <v/>
      </c>
      <c r="Q164" s="28" t="str">
        <f t="shared" si="19"/>
        <v/>
      </c>
      <c r="R164" s="28" t="str">
        <f t="shared" si="20"/>
        <v/>
      </c>
      <c r="S164" s="28" t="str">
        <f t="shared" si="21"/>
        <v/>
      </c>
      <c r="T164" s="23" t="str">
        <f t="shared" si="22"/>
        <v/>
      </c>
      <c r="U164" s="23" t="str">
        <f t="shared" si="23"/>
        <v/>
      </c>
    </row>
    <row r="165" spans="1:21" x14ac:dyDescent="0.25">
      <c r="A165" s="23" t="str">
        <f>IF(DATOS_NUMERICOS!A154="","",DATOS_NUMERICOS!A154)</f>
        <v/>
      </c>
      <c r="B165" s="23" t="str">
        <f>IF($A165="","",DATOS_NUMERICOS!B154)</f>
        <v/>
      </c>
      <c r="C165" s="23" t="str">
        <f>IF($A165="","",DATOS_NUMERICOS!C154)</f>
        <v/>
      </c>
      <c r="D165" s="23" t="str">
        <f>IF($A165="","",DATOS_NUMERICOS!D154)</f>
        <v/>
      </c>
      <c r="E165" s="23" t="str">
        <f>IF($A165="","",DATOS_NUMERICOS!G154)</f>
        <v/>
      </c>
      <c r="F165" s="23" t="str">
        <f>IF($A165="","",DATOS_NUMERICOS!I154)</f>
        <v/>
      </c>
      <c r="G165" s="23" t="str">
        <f>IF($A165="","",DATOS_NUMERICOS!J154)</f>
        <v/>
      </c>
      <c r="H165" s="23" t="str">
        <f>IF($A165="","",(DATOS_NUMERICOS!K154+DATOS_NUMERICOS!N154+DATOS_NUMERICOS!O154+DATOS_NUMERICOS!P154+(8-DATOS_NUMERICOS!S154)))</f>
        <v/>
      </c>
      <c r="I165" s="23" t="str">
        <f>IF($A165="","",(DATOS_NUMERICOS!L154+DATOS_NUMERICOS!M154+DATOS_NUMERICOS!Q154+DATOS_NUMERICOS!R154+DATOS_NUMERICOS!T154))</f>
        <v/>
      </c>
      <c r="J165" s="23" t="str">
        <f>IF($A165="","",(DATOS_NUMERICOS!U154+DATOS_NUMERICOS!V154+DATOS_NUMERICOS!W154+DATOS_NUMERICOS!X154+DATOS_NUMERICOS!Y154+DATOS_NUMERICOS!Z154+DATOS_NUMERICOS!AA154+DATOS_NUMERICOS!AB154))</f>
        <v/>
      </c>
      <c r="K165" s="23" t="str">
        <f>IF($A165="","",(DATOS_NUMERICOS!AC154+DATOS_NUMERICOS!AD154+DATOS_NUMERICOS!AE154+DATOS_NUMERICOS!AF154+DATOS_NUMERICOS!AG154+DATOS_NUMERICOS!AH154+DATOS_NUMERICOS!AI154+DATOS_NUMERICOS!AJ154+DATOS_NUMERICOS!AK154+DATOS_NUMERICOS!AL154))</f>
        <v/>
      </c>
      <c r="L165" s="23" t="str">
        <f>IF($A165="","",(DATOS_NUMERICOS!AM154+DATOS_NUMERICOS!AN154+DATOS_NUMERICOS!AO154+DATOS_NUMERICOS!AP154+DATOS_NUMERICOS!AQ154+DATOS_NUMERICOS!AR154+DATOS_NUMERICOS!AS154+DATOS_NUMERICOS!AT154+DATOS_NUMERICOS!AU154))</f>
        <v/>
      </c>
      <c r="M165" s="23" t="str">
        <f>IF($A165="","",(DATOS_NUMERICOS!AV154+DATOS_NUMERICOS!AW154+DATOS_NUMERICOS!AX154+(5-DATOS_NUMERICOS!AY154)+DATOS_NUMERICOS!AZ154+DATOS_NUMERICOS!BA154+DATOS_NUMERICOS!BB154+(5-DATOS_NUMERICOS!BC154)+DATOS_NUMERICOS!BD154+(5-DATOS_NUMERICOS!BE154)+DATOS_NUMERICOS!BF154+DATOS_NUMERICOS!BG154+(5-DATOS_NUMERICOS!BH154)+(5-DATOS_NUMERICOS!BI154)+DATOS_NUMERICOS!BJ154))</f>
        <v/>
      </c>
      <c r="N165" s="28" t="str">
        <f t="shared" si="16"/>
        <v/>
      </c>
      <c r="O165" s="28" t="str">
        <f t="shared" si="17"/>
        <v/>
      </c>
      <c r="P165" s="28" t="str">
        <f t="shared" si="18"/>
        <v/>
      </c>
      <c r="Q165" s="28" t="str">
        <f t="shared" si="19"/>
        <v/>
      </c>
      <c r="R165" s="28" t="str">
        <f t="shared" si="20"/>
        <v/>
      </c>
      <c r="S165" s="28" t="str">
        <f t="shared" si="21"/>
        <v/>
      </c>
      <c r="T165" s="23" t="str">
        <f t="shared" si="22"/>
        <v/>
      </c>
      <c r="U165" s="23" t="str">
        <f t="shared" si="23"/>
        <v/>
      </c>
    </row>
    <row r="166" spans="1:21" x14ac:dyDescent="0.25">
      <c r="A166" s="23" t="str">
        <f>IF(DATOS_NUMERICOS!A155="","",DATOS_NUMERICOS!A155)</f>
        <v/>
      </c>
      <c r="B166" s="23" t="str">
        <f>IF($A166="","",DATOS_NUMERICOS!B155)</f>
        <v/>
      </c>
      <c r="C166" s="23" t="str">
        <f>IF($A166="","",DATOS_NUMERICOS!C155)</f>
        <v/>
      </c>
      <c r="D166" s="23" t="str">
        <f>IF($A166="","",DATOS_NUMERICOS!D155)</f>
        <v/>
      </c>
      <c r="E166" s="23" t="str">
        <f>IF($A166="","",DATOS_NUMERICOS!G155)</f>
        <v/>
      </c>
      <c r="F166" s="23" t="str">
        <f>IF($A166="","",DATOS_NUMERICOS!I155)</f>
        <v/>
      </c>
      <c r="G166" s="23" t="str">
        <f>IF($A166="","",DATOS_NUMERICOS!J155)</f>
        <v/>
      </c>
      <c r="H166" s="23" t="str">
        <f>IF($A166="","",(DATOS_NUMERICOS!K155+DATOS_NUMERICOS!N155+DATOS_NUMERICOS!O155+DATOS_NUMERICOS!P155+(8-DATOS_NUMERICOS!S155)))</f>
        <v/>
      </c>
      <c r="I166" s="23" t="str">
        <f>IF($A166="","",(DATOS_NUMERICOS!L155+DATOS_NUMERICOS!M155+DATOS_NUMERICOS!Q155+DATOS_NUMERICOS!R155+DATOS_NUMERICOS!T155))</f>
        <v/>
      </c>
      <c r="J166" s="23" t="str">
        <f>IF($A166="","",(DATOS_NUMERICOS!U155+DATOS_NUMERICOS!V155+DATOS_NUMERICOS!W155+DATOS_NUMERICOS!X155+DATOS_NUMERICOS!Y155+DATOS_NUMERICOS!Z155+DATOS_NUMERICOS!AA155+DATOS_NUMERICOS!AB155))</f>
        <v/>
      </c>
      <c r="K166" s="23" t="str">
        <f>IF($A166="","",(DATOS_NUMERICOS!AC155+DATOS_NUMERICOS!AD155+DATOS_NUMERICOS!AE155+DATOS_NUMERICOS!AF155+DATOS_NUMERICOS!AG155+DATOS_NUMERICOS!AH155+DATOS_NUMERICOS!AI155+DATOS_NUMERICOS!AJ155+DATOS_NUMERICOS!AK155+DATOS_NUMERICOS!AL155))</f>
        <v/>
      </c>
      <c r="L166" s="23" t="str">
        <f>IF($A166="","",(DATOS_NUMERICOS!AM155+DATOS_NUMERICOS!AN155+DATOS_NUMERICOS!AO155+DATOS_NUMERICOS!AP155+DATOS_NUMERICOS!AQ155+DATOS_NUMERICOS!AR155+DATOS_NUMERICOS!AS155+DATOS_NUMERICOS!AT155+DATOS_NUMERICOS!AU155))</f>
        <v/>
      </c>
      <c r="M166" s="23" t="str">
        <f>IF($A166="","",(DATOS_NUMERICOS!AV155+DATOS_NUMERICOS!AW155+DATOS_NUMERICOS!AX155+(5-DATOS_NUMERICOS!AY155)+DATOS_NUMERICOS!AZ155+DATOS_NUMERICOS!BA155+DATOS_NUMERICOS!BB155+(5-DATOS_NUMERICOS!BC155)+DATOS_NUMERICOS!BD155+(5-DATOS_NUMERICOS!BE155)+DATOS_NUMERICOS!BF155+DATOS_NUMERICOS!BG155+(5-DATOS_NUMERICOS!BH155)+(5-DATOS_NUMERICOS!BI155)+DATOS_NUMERICOS!BJ155))</f>
        <v/>
      </c>
      <c r="N166" s="28" t="str">
        <f t="shared" si="16"/>
        <v/>
      </c>
      <c r="O166" s="28" t="str">
        <f t="shared" si="17"/>
        <v/>
      </c>
      <c r="P166" s="28" t="str">
        <f t="shared" si="18"/>
        <v/>
      </c>
      <c r="Q166" s="28" t="str">
        <f t="shared" si="19"/>
        <v/>
      </c>
      <c r="R166" s="28" t="str">
        <f t="shared" si="20"/>
        <v/>
      </c>
      <c r="S166" s="28" t="str">
        <f t="shared" si="21"/>
        <v/>
      </c>
      <c r="T166" s="23" t="str">
        <f t="shared" si="22"/>
        <v/>
      </c>
      <c r="U166" s="23" t="str">
        <f t="shared" si="23"/>
        <v/>
      </c>
    </row>
    <row r="167" spans="1:21" x14ac:dyDescent="0.25">
      <c r="A167" s="23" t="str">
        <f>IF(DATOS_NUMERICOS!A156="","",DATOS_NUMERICOS!A156)</f>
        <v/>
      </c>
      <c r="B167" s="23" t="str">
        <f>IF($A167="","",DATOS_NUMERICOS!B156)</f>
        <v/>
      </c>
      <c r="C167" s="23" t="str">
        <f>IF($A167="","",DATOS_NUMERICOS!C156)</f>
        <v/>
      </c>
      <c r="D167" s="23" t="str">
        <f>IF($A167="","",DATOS_NUMERICOS!D156)</f>
        <v/>
      </c>
      <c r="E167" s="23" t="str">
        <f>IF($A167="","",DATOS_NUMERICOS!G156)</f>
        <v/>
      </c>
      <c r="F167" s="23" t="str">
        <f>IF($A167="","",DATOS_NUMERICOS!I156)</f>
        <v/>
      </c>
      <c r="G167" s="23" t="str">
        <f>IF($A167="","",DATOS_NUMERICOS!J156)</f>
        <v/>
      </c>
      <c r="H167" s="23" t="str">
        <f>IF($A167="","",(DATOS_NUMERICOS!K156+DATOS_NUMERICOS!N156+DATOS_NUMERICOS!O156+DATOS_NUMERICOS!P156+(8-DATOS_NUMERICOS!S156)))</f>
        <v/>
      </c>
      <c r="I167" s="23" t="str">
        <f>IF($A167="","",(DATOS_NUMERICOS!L156+DATOS_NUMERICOS!M156+DATOS_NUMERICOS!Q156+DATOS_NUMERICOS!R156+DATOS_NUMERICOS!T156))</f>
        <v/>
      </c>
      <c r="J167" s="23" t="str">
        <f>IF($A167="","",(DATOS_NUMERICOS!U156+DATOS_NUMERICOS!V156+DATOS_NUMERICOS!W156+DATOS_NUMERICOS!X156+DATOS_NUMERICOS!Y156+DATOS_NUMERICOS!Z156+DATOS_NUMERICOS!AA156+DATOS_NUMERICOS!AB156))</f>
        <v/>
      </c>
      <c r="K167" s="23" t="str">
        <f>IF($A167="","",(DATOS_NUMERICOS!AC156+DATOS_NUMERICOS!AD156+DATOS_NUMERICOS!AE156+DATOS_NUMERICOS!AF156+DATOS_NUMERICOS!AG156+DATOS_NUMERICOS!AH156+DATOS_NUMERICOS!AI156+DATOS_NUMERICOS!AJ156+DATOS_NUMERICOS!AK156+DATOS_NUMERICOS!AL156))</f>
        <v/>
      </c>
      <c r="L167" s="23" t="str">
        <f>IF($A167="","",(DATOS_NUMERICOS!AM156+DATOS_NUMERICOS!AN156+DATOS_NUMERICOS!AO156+DATOS_NUMERICOS!AP156+DATOS_NUMERICOS!AQ156+DATOS_NUMERICOS!AR156+DATOS_NUMERICOS!AS156+DATOS_NUMERICOS!AT156+DATOS_NUMERICOS!AU156))</f>
        <v/>
      </c>
      <c r="M167" s="23" t="str">
        <f>IF($A167="","",(DATOS_NUMERICOS!AV156+DATOS_NUMERICOS!AW156+DATOS_NUMERICOS!AX156+(5-DATOS_NUMERICOS!AY156)+DATOS_NUMERICOS!AZ156+DATOS_NUMERICOS!BA156+DATOS_NUMERICOS!BB156+(5-DATOS_NUMERICOS!BC156)+DATOS_NUMERICOS!BD156+(5-DATOS_NUMERICOS!BE156)+DATOS_NUMERICOS!BF156+DATOS_NUMERICOS!BG156+(5-DATOS_NUMERICOS!BH156)+(5-DATOS_NUMERICOS!BI156)+DATOS_NUMERICOS!BJ156))</f>
        <v/>
      </c>
      <c r="N167" s="28" t="str">
        <f t="shared" si="16"/>
        <v/>
      </c>
      <c r="O167" s="28" t="str">
        <f t="shared" si="17"/>
        <v/>
      </c>
      <c r="P167" s="28" t="str">
        <f t="shared" si="18"/>
        <v/>
      </c>
      <c r="Q167" s="28" t="str">
        <f t="shared" si="19"/>
        <v/>
      </c>
      <c r="R167" s="28" t="str">
        <f t="shared" si="20"/>
        <v/>
      </c>
      <c r="S167" s="28" t="str">
        <f t="shared" si="21"/>
        <v/>
      </c>
      <c r="T167" s="23" t="str">
        <f t="shared" si="22"/>
        <v/>
      </c>
      <c r="U167" s="23" t="str">
        <f t="shared" si="23"/>
        <v/>
      </c>
    </row>
    <row r="168" spans="1:21" x14ac:dyDescent="0.25">
      <c r="A168" s="23" t="str">
        <f>IF(DATOS_NUMERICOS!A157="","",DATOS_NUMERICOS!A157)</f>
        <v/>
      </c>
      <c r="B168" s="23" t="str">
        <f>IF($A168="","",DATOS_NUMERICOS!B157)</f>
        <v/>
      </c>
      <c r="C168" s="23" t="str">
        <f>IF($A168="","",DATOS_NUMERICOS!C157)</f>
        <v/>
      </c>
      <c r="D168" s="23" t="str">
        <f>IF($A168="","",DATOS_NUMERICOS!D157)</f>
        <v/>
      </c>
      <c r="E168" s="23" t="str">
        <f>IF($A168="","",DATOS_NUMERICOS!G157)</f>
        <v/>
      </c>
      <c r="F168" s="23" t="str">
        <f>IF($A168="","",DATOS_NUMERICOS!I157)</f>
        <v/>
      </c>
      <c r="G168" s="23" t="str">
        <f>IF($A168="","",DATOS_NUMERICOS!J157)</f>
        <v/>
      </c>
      <c r="H168" s="23" t="str">
        <f>IF($A168="","",(DATOS_NUMERICOS!K157+DATOS_NUMERICOS!N157+DATOS_NUMERICOS!O157+DATOS_NUMERICOS!P157+(8-DATOS_NUMERICOS!S157)))</f>
        <v/>
      </c>
      <c r="I168" s="23" t="str">
        <f>IF($A168="","",(DATOS_NUMERICOS!L157+DATOS_NUMERICOS!M157+DATOS_NUMERICOS!Q157+DATOS_NUMERICOS!R157+DATOS_NUMERICOS!T157))</f>
        <v/>
      </c>
      <c r="J168" s="23" t="str">
        <f>IF($A168="","",(DATOS_NUMERICOS!U157+DATOS_NUMERICOS!V157+DATOS_NUMERICOS!W157+DATOS_NUMERICOS!X157+DATOS_NUMERICOS!Y157+DATOS_NUMERICOS!Z157+DATOS_NUMERICOS!AA157+DATOS_NUMERICOS!AB157))</f>
        <v/>
      </c>
      <c r="K168" s="23" t="str">
        <f>IF($A168="","",(DATOS_NUMERICOS!AC157+DATOS_NUMERICOS!AD157+DATOS_NUMERICOS!AE157+DATOS_NUMERICOS!AF157+DATOS_NUMERICOS!AG157+DATOS_NUMERICOS!AH157+DATOS_NUMERICOS!AI157+DATOS_NUMERICOS!AJ157+DATOS_NUMERICOS!AK157+DATOS_NUMERICOS!AL157))</f>
        <v/>
      </c>
      <c r="L168" s="23" t="str">
        <f>IF($A168="","",(DATOS_NUMERICOS!AM157+DATOS_NUMERICOS!AN157+DATOS_NUMERICOS!AO157+DATOS_NUMERICOS!AP157+DATOS_NUMERICOS!AQ157+DATOS_NUMERICOS!AR157+DATOS_NUMERICOS!AS157+DATOS_NUMERICOS!AT157+DATOS_NUMERICOS!AU157))</f>
        <v/>
      </c>
      <c r="M168" s="23" t="str">
        <f>IF($A168="","",(DATOS_NUMERICOS!AV157+DATOS_NUMERICOS!AW157+DATOS_NUMERICOS!AX157+(5-DATOS_NUMERICOS!AY157)+DATOS_NUMERICOS!AZ157+DATOS_NUMERICOS!BA157+DATOS_NUMERICOS!BB157+(5-DATOS_NUMERICOS!BC157)+DATOS_NUMERICOS!BD157+(5-DATOS_NUMERICOS!BE157)+DATOS_NUMERICOS!BF157+DATOS_NUMERICOS!BG157+(5-DATOS_NUMERICOS!BH157)+(5-DATOS_NUMERICOS!BI157)+DATOS_NUMERICOS!BJ157))</f>
        <v/>
      </c>
      <c r="N168" s="28" t="str">
        <f t="shared" si="16"/>
        <v/>
      </c>
      <c r="O168" s="28" t="str">
        <f t="shared" si="17"/>
        <v/>
      </c>
      <c r="P168" s="28" t="str">
        <f t="shared" si="18"/>
        <v/>
      </c>
      <c r="Q168" s="28" t="str">
        <f t="shared" si="19"/>
        <v/>
      </c>
      <c r="R168" s="28" t="str">
        <f t="shared" si="20"/>
        <v/>
      </c>
      <c r="S168" s="28" t="str">
        <f t="shared" si="21"/>
        <v/>
      </c>
      <c r="T168" s="23" t="str">
        <f t="shared" si="22"/>
        <v/>
      </c>
      <c r="U168" s="23" t="str">
        <f t="shared" si="23"/>
        <v/>
      </c>
    </row>
    <row r="169" spans="1:21" x14ac:dyDescent="0.25">
      <c r="A169" s="23" t="str">
        <f>IF(DATOS_NUMERICOS!A158="","",DATOS_NUMERICOS!A158)</f>
        <v/>
      </c>
      <c r="B169" s="23" t="str">
        <f>IF($A169="","",DATOS_NUMERICOS!B158)</f>
        <v/>
      </c>
      <c r="C169" s="23" t="str">
        <f>IF($A169="","",DATOS_NUMERICOS!C158)</f>
        <v/>
      </c>
      <c r="D169" s="23" t="str">
        <f>IF($A169="","",DATOS_NUMERICOS!D158)</f>
        <v/>
      </c>
      <c r="E169" s="23" t="str">
        <f>IF($A169="","",DATOS_NUMERICOS!G158)</f>
        <v/>
      </c>
      <c r="F169" s="23" t="str">
        <f>IF($A169="","",DATOS_NUMERICOS!I158)</f>
        <v/>
      </c>
      <c r="G169" s="23" t="str">
        <f>IF($A169="","",DATOS_NUMERICOS!J158)</f>
        <v/>
      </c>
      <c r="H169" s="23" t="str">
        <f>IF($A169="","",(DATOS_NUMERICOS!K158+DATOS_NUMERICOS!N158+DATOS_NUMERICOS!O158+DATOS_NUMERICOS!P158+(8-DATOS_NUMERICOS!S158)))</f>
        <v/>
      </c>
      <c r="I169" s="23" t="str">
        <f>IF($A169="","",(DATOS_NUMERICOS!L158+DATOS_NUMERICOS!M158+DATOS_NUMERICOS!Q158+DATOS_NUMERICOS!R158+DATOS_NUMERICOS!T158))</f>
        <v/>
      </c>
      <c r="J169" s="23" t="str">
        <f>IF($A169="","",(DATOS_NUMERICOS!U158+DATOS_NUMERICOS!V158+DATOS_NUMERICOS!W158+DATOS_NUMERICOS!X158+DATOS_NUMERICOS!Y158+DATOS_NUMERICOS!Z158+DATOS_NUMERICOS!AA158+DATOS_NUMERICOS!AB158))</f>
        <v/>
      </c>
      <c r="K169" s="23" t="str">
        <f>IF($A169="","",(DATOS_NUMERICOS!AC158+DATOS_NUMERICOS!AD158+DATOS_NUMERICOS!AE158+DATOS_NUMERICOS!AF158+DATOS_NUMERICOS!AG158+DATOS_NUMERICOS!AH158+DATOS_NUMERICOS!AI158+DATOS_NUMERICOS!AJ158+DATOS_NUMERICOS!AK158+DATOS_NUMERICOS!AL158))</f>
        <v/>
      </c>
      <c r="L169" s="23" t="str">
        <f>IF($A169="","",(DATOS_NUMERICOS!AM158+DATOS_NUMERICOS!AN158+DATOS_NUMERICOS!AO158+DATOS_NUMERICOS!AP158+DATOS_NUMERICOS!AQ158+DATOS_NUMERICOS!AR158+DATOS_NUMERICOS!AS158+DATOS_NUMERICOS!AT158+DATOS_NUMERICOS!AU158))</f>
        <v/>
      </c>
      <c r="M169" s="23" t="str">
        <f>IF($A169="","",(DATOS_NUMERICOS!AV158+DATOS_NUMERICOS!AW158+DATOS_NUMERICOS!AX158+(5-DATOS_NUMERICOS!AY158)+DATOS_NUMERICOS!AZ158+DATOS_NUMERICOS!BA158+DATOS_NUMERICOS!BB158+(5-DATOS_NUMERICOS!BC158)+DATOS_NUMERICOS!BD158+(5-DATOS_NUMERICOS!BE158)+DATOS_NUMERICOS!BF158+DATOS_NUMERICOS!BG158+(5-DATOS_NUMERICOS!BH158)+(5-DATOS_NUMERICOS!BI158)+DATOS_NUMERICOS!BJ158))</f>
        <v/>
      </c>
      <c r="N169" s="28" t="str">
        <f t="shared" si="16"/>
        <v/>
      </c>
      <c r="O169" s="28" t="str">
        <f t="shared" si="17"/>
        <v/>
      </c>
      <c r="P169" s="28" t="str">
        <f t="shared" si="18"/>
        <v/>
      </c>
      <c r="Q169" s="28" t="str">
        <f t="shared" si="19"/>
        <v/>
      </c>
      <c r="R169" s="28" t="str">
        <f t="shared" si="20"/>
        <v/>
      </c>
      <c r="S169" s="28" t="str">
        <f t="shared" si="21"/>
        <v/>
      </c>
      <c r="T169" s="23" t="str">
        <f t="shared" si="22"/>
        <v/>
      </c>
      <c r="U169" s="23" t="str">
        <f t="shared" si="23"/>
        <v/>
      </c>
    </row>
    <row r="170" spans="1:21" x14ac:dyDescent="0.25">
      <c r="A170" s="23" t="str">
        <f>IF(DATOS_NUMERICOS!A159="","",DATOS_NUMERICOS!A159)</f>
        <v/>
      </c>
      <c r="B170" s="23" t="str">
        <f>IF($A170="","",DATOS_NUMERICOS!B159)</f>
        <v/>
      </c>
      <c r="C170" s="23" t="str">
        <f>IF($A170="","",DATOS_NUMERICOS!C159)</f>
        <v/>
      </c>
      <c r="D170" s="23" t="str">
        <f>IF($A170="","",DATOS_NUMERICOS!D159)</f>
        <v/>
      </c>
      <c r="E170" s="23" t="str">
        <f>IF($A170="","",DATOS_NUMERICOS!G159)</f>
        <v/>
      </c>
      <c r="F170" s="23" t="str">
        <f>IF($A170="","",DATOS_NUMERICOS!I159)</f>
        <v/>
      </c>
      <c r="G170" s="23" t="str">
        <f>IF($A170="","",DATOS_NUMERICOS!J159)</f>
        <v/>
      </c>
      <c r="H170" s="23" t="str">
        <f>IF($A170="","",(DATOS_NUMERICOS!K159+DATOS_NUMERICOS!N159+DATOS_NUMERICOS!O159+DATOS_NUMERICOS!P159+(8-DATOS_NUMERICOS!S159)))</f>
        <v/>
      </c>
      <c r="I170" s="23" t="str">
        <f>IF($A170="","",(DATOS_NUMERICOS!L159+DATOS_NUMERICOS!M159+DATOS_NUMERICOS!Q159+DATOS_NUMERICOS!R159+DATOS_NUMERICOS!T159))</f>
        <v/>
      </c>
      <c r="J170" s="23" t="str">
        <f>IF($A170="","",(DATOS_NUMERICOS!U159+DATOS_NUMERICOS!V159+DATOS_NUMERICOS!W159+DATOS_NUMERICOS!X159+DATOS_NUMERICOS!Y159+DATOS_NUMERICOS!Z159+DATOS_NUMERICOS!AA159+DATOS_NUMERICOS!AB159))</f>
        <v/>
      </c>
      <c r="K170" s="23" t="str">
        <f>IF($A170="","",(DATOS_NUMERICOS!AC159+DATOS_NUMERICOS!AD159+DATOS_NUMERICOS!AE159+DATOS_NUMERICOS!AF159+DATOS_NUMERICOS!AG159+DATOS_NUMERICOS!AH159+DATOS_NUMERICOS!AI159+DATOS_NUMERICOS!AJ159+DATOS_NUMERICOS!AK159+DATOS_NUMERICOS!AL159))</f>
        <v/>
      </c>
      <c r="L170" s="23" t="str">
        <f>IF($A170="","",(DATOS_NUMERICOS!AM159+DATOS_NUMERICOS!AN159+DATOS_NUMERICOS!AO159+DATOS_NUMERICOS!AP159+DATOS_NUMERICOS!AQ159+DATOS_NUMERICOS!AR159+DATOS_NUMERICOS!AS159+DATOS_NUMERICOS!AT159+DATOS_NUMERICOS!AU159))</f>
        <v/>
      </c>
      <c r="M170" s="23" t="str">
        <f>IF($A170="","",(DATOS_NUMERICOS!AV159+DATOS_NUMERICOS!AW159+DATOS_NUMERICOS!AX159+(5-DATOS_NUMERICOS!AY159)+DATOS_NUMERICOS!AZ159+DATOS_NUMERICOS!BA159+DATOS_NUMERICOS!BB159+(5-DATOS_NUMERICOS!BC159)+DATOS_NUMERICOS!BD159+(5-DATOS_NUMERICOS!BE159)+DATOS_NUMERICOS!BF159+DATOS_NUMERICOS!BG159+(5-DATOS_NUMERICOS!BH159)+(5-DATOS_NUMERICOS!BI159)+DATOS_NUMERICOS!BJ159))</f>
        <v/>
      </c>
      <c r="N170" s="28" t="str">
        <f t="shared" si="16"/>
        <v/>
      </c>
      <c r="O170" s="28" t="str">
        <f t="shared" si="17"/>
        <v/>
      </c>
      <c r="P170" s="28" t="str">
        <f t="shared" si="18"/>
        <v/>
      </c>
      <c r="Q170" s="28" t="str">
        <f t="shared" si="19"/>
        <v/>
      </c>
      <c r="R170" s="28" t="str">
        <f t="shared" si="20"/>
        <v/>
      </c>
      <c r="S170" s="28" t="str">
        <f t="shared" si="21"/>
        <v/>
      </c>
      <c r="T170" s="23" t="str">
        <f t="shared" si="22"/>
        <v/>
      </c>
      <c r="U170" s="23" t="str">
        <f t="shared" si="23"/>
        <v/>
      </c>
    </row>
    <row r="171" spans="1:21" x14ac:dyDescent="0.25">
      <c r="A171" s="23" t="str">
        <f>IF(DATOS_NUMERICOS!A160="","",DATOS_NUMERICOS!A160)</f>
        <v/>
      </c>
      <c r="B171" s="23" t="str">
        <f>IF($A171="","",DATOS_NUMERICOS!B160)</f>
        <v/>
      </c>
      <c r="C171" s="23" t="str">
        <f>IF($A171="","",DATOS_NUMERICOS!C160)</f>
        <v/>
      </c>
      <c r="D171" s="23" t="str">
        <f>IF($A171="","",DATOS_NUMERICOS!D160)</f>
        <v/>
      </c>
      <c r="E171" s="23" t="str">
        <f>IF($A171="","",DATOS_NUMERICOS!G160)</f>
        <v/>
      </c>
      <c r="F171" s="23" t="str">
        <f>IF($A171="","",DATOS_NUMERICOS!I160)</f>
        <v/>
      </c>
      <c r="G171" s="23" t="str">
        <f>IF($A171="","",DATOS_NUMERICOS!J160)</f>
        <v/>
      </c>
      <c r="H171" s="23" t="str">
        <f>IF($A171="","",(DATOS_NUMERICOS!K160+DATOS_NUMERICOS!N160+DATOS_NUMERICOS!O160+DATOS_NUMERICOS!P160+(8-DATOS_NUMERICOS!S160)))</f>
        <v/>
      </c>
      <c r="I171" s="23" t="str">
        <f>IF($A171="","",(DATOS_NUMERICOS!L160+DATOS_NUMERICOS!M160+DATOS_NUMERICOS!Q160+DATOS_NUMERICOS!R160+DATOS_NUMERICOS!T160))</f>
        <v/>
      </c>
      <c r="J171" s="23" t="str">
        <f>IF($A171="","",(DATOS_NUMERICOS!U160+DATOS_NUMERICOS!V160+DATOS_NUMERICOS!W160+DATOS_NUMERICOS!X160+DATOS_NUMERICOS!Y160+DATOS_NUMERICOS!Z160+DATOS_NUMERICOS!AA160+DATOS_NUMERICOS!AB160))</f>
        <v/>
      </c>
      <c r="K171" s="23" t="str">
        <f>IF($A171="","",(DATOS_NUMERICOS!AC160+DATOS_NUMERICOS!AD160+DATOS_NUMERICOS!AE160+DATOS_NUMERICOS!AF160+DATOS_NUMERICOS!AG160+DATOS_NUMERICOS!AH160+DATOS_NUMERICOS!AI160+DATOS_NUMERICOS!AJ160+DATOS_NUMERICOS!AK160+DATOS_NUMERICOS!AL160))</f>
        <v/>
      </c>
      <c r="L171" s="23" t="str">
        <f>IF($A171="","",(DATOS_NUMERICOS!AM160+DATOS_NUMERICOS!AN160+DATOS_NUMERICOS!AO160+DATOS_NUMERICOS!AP160+DATOS_NUMERICOS!AQ160+DATOS_NUMERICOS!AR160+DATOS_NUMERICOS!AS160+DATOS_NUMERICOS!AT160+DATOS_NUMERICOS!AU160))</f>
        <v/>
      </c>
      <c r="M171" s="23" t="str">
        <f>IF($A171="","",(DATOS_NUMERICOS!AV160+DATOS_NUMERICOS!AW160+DATOS_NUMERICOS!AX160+(5-DATOS_NUMERICOS!AY160)+DATOS_NUMERICOS!AZ160+DATOS_NUMERICOS!BA160+DATOS_NUMERICOS!BB160+(5-DATOS_NUMERICOS!BC160)+DATOS_NUMERICOS!BD160+(5-DATOS_NUMERICOS!BE160)+DATOS_NUMERICOS!BF160+DATOS_NUMERICOS!BG160+(5-DATOS_NUMERICOS!BH160)+(5-DATOS_NUMERICOS!BI160)+DATOS_NUMERICOS!BJ160))</f>
        <v/>
      </c>
      <c r="N171" s="28" t="str">
        <f t="shared" si="16"/>
        <v/>
      </c>
      <c r="O171" s="28" t="str">
        <f t="shared" si="17"/>
        <v/>
      </c>
      <c r="P171" s="28" t="str">
        <f t="shared" si="18"/>
        <v/>
      </c>
      <c r="Q171" s="28" t="str">
        <f t="shared" si="19"/>
        <v/>
      </c>
      <c r="R171" s="28" t="str">
        <f t="shared" si="20"/>
        <v/>
      </c>
      <c r="S171" s="28" t="str">
        <f t="shared" si="21"/>
        <v/>
      </c>
      <c r="T171" s="23" t="str">
        <f t="shared" si="22"/>
        <v/>
      </c>
      <c r="U171" s="23" t="str">
        <f t="shared" si="23"/>
        <v/>
      </c>
    </row>
    <row r="172" spans="1:21" x14ac:dyDescent="0.25">
      <c r="A172" s="23" t="str">
        <f>IF(DATOS_NUMERICOS!A161="","",DATOS_NUMERICOS!A161)</f>
        <v/>
      </c>
      <c r="B172" s="23" t="str">
        <f>IF($A172="","",DATOS_NUMERICOS!B161)</f>
        <v/>
      </c>
      <c r="C172" s="23" t="str">
        <f>IF($A172="","",DATOS_NUMERICOS!C161)</f>
        <v/>
      </c>
      <c r="D172" s="23" t="str">
        <f>IF($A172="","",DATOS_NUMERICOS!D161)</f>
        <v/>
      </c>
      <c r="E172" s="23" t="str">
        <f>IF($A172="","",DATOS_NUMERICOS!G161)</f>
        <v/>
      </c>
      <c r="F172" s="23" t="str">
        <f>IF($A172="","",DATOS_NUMERICOS!I161)</f>
        <v/>
      </c>
      <c r="G172" s="23" t="str">
        <f>IF($A172="","",DATOS_NUMERICOS!J161)</f>
        <v/>
      </c>
      <c r="H172" s="23" t="str">
        <f>IF($A172="","",(DATOS_NUMERICOS!K161+DATOS_NUMERICOS!N161+DATOS_NUMERICOS!O161+DATOS_NUMERICOS!P161+(8-DATOS_NUMERICOS!S161)))</f>
        <v/>
      </c>
      <c r="I172" s="23" t="str">
        <f>IF($A172="","",(DATOS_NUMERICOS!L161+DATOS_NUMERICOS!M161+DATOS_NUMERICOS!Q161+DATOS_NUMERICOS!R161+DATOS_NUMERICOS!T161))</f>
        <v/>
      </c>
      <c r="J172" s="23" t="str">
        <f>IF($A172="","",(DATOS_NUMERICOS!U161+DATOS_NUMERICOS!V161+DATOS_NUMERICOS!W161+DATOS_NUMERICOS!X161+DATOS_NUMERICOS!Y161+DATOS_NUMERICOS!Z161+DATOS_NUMERICOS!AA161+DATOS_NUMERICOS!AB161))</f>
        <v/>
      </c>
      <c r="K172" s="23" t="str">
        <f>IF($A172="","",(DATOS_NUMERICOS!AC161+DATOS_NUMERICOS!AD161+DATOS_NUMERICOS!AE161+DATOS_NUMERICOS!AF161+DATOS_NUMERICOS!AG161+DATOS_NUMERICOS!AH161+DATOS_NUMERICOS!AI161+DATOS_NUMERICOS!AJ161+DATOS_NUMERICOS!AK161+DATOS_NUMERICOS!AL161))</f>
        <v/>
      </c>
      <c r="L172" s="23" t="str">
        <f>IF($A172="","",(DATOS_NUMERICOS!AM161+DATOS_NUMERICOS!AN161+DATOS_NUMERICOS!AO161+DATOS_NUMERICOS!AP161+DATOS_NUMERICOS!AQ161+DATOS_NUMERICOS!AR161+DATOS_NUMERICOS!AS161+DATOS_NUMERICOS!AT161+DATOS_NUMERICOS!AU161))</f>
        <v/>
      </c>
      <c r="M172" s="23" t="str">
        <f>IF($A172="","",(DATOS_NUMERICOS!AV161+DATOS_NUMERICOS!AW161+DATOS_NUMERICOS!AX161+(5-DATOS_NUMERICOS!AY161)+DATOS_NUMERICOS!AZ161+DATOS_NUMERICOS!BA161+DATOS_NUMERICOS!BB161+(5-DATOS_NUMERICOS!BC161)+DATOS_NUMERICOS!BD161+(5-DATOS_NUMERICOS!BE161)+DATOS_NUMERICOS!BF161+DATOS_NUMERICOS!BG161+(5-DATOS_NUMERICOS!BH161)+(5-DATOS_NUMERICOS!BI161)+DATOS_NUMERICOS!BJ161))</f>
        <v/>
      </c>
      <c r="N172" s="28" t="str">
        <f t="shared" si="16"/>
        <v/>
      </c>
      <c r="O172" s="28" t="str">
        <f t="shared" si="17"/>
        <v/>
      </c>
      <c r="P172" s="28" t="str">
        <f t="shared" si="18"/>
        <v/>
      </c>
      <c r="Q172" s="28" t="str">
        <f t="shared" si="19"/>
        <v/>
      </c>
      <c r="R172" s="28" t="str">
        <f t="shared" si="20"/>
        <v/>
      </c>
      <c r="S172" s="28" t="str">
        <f t="shared" si="21"/>
        <v/>
      </c>
      <c r="T172" s="23" t="str">
        <f t="shared" si="22"/>
        <v/>
      </c>
      <c r="U172" s="23" t="str">
        <f t="shared" si="23"/>
        <v/>
      </c>
    </row>
    <row r="173" spans="1:21" x14ac:dyDescent="0.25">
      <c r="A173" s="23" t="str">
        <f>IF(DATOS_NUMERICOS!A162="","",DATOS_NUMERICOS!A162)</f>
        <v/>
      </c>
      <c r="B173" s="23" t="str">
        <f>IF($A173="","",DATOS_NUMERICOS!B162)</f>
        <v/>
      </c>
      <c r="C173" s="23" t="str">
        <f>IF($A173="","",DATOS_NUMERICOS!C162)</f>
        <v/>
      </c>
      <c r="D173" s="23" t="str">
        <f>IF($A173="","",DATOS_NUMERICOS!D162)</f>
        <v/>
      </c>
      <c r="E173" s="23" t="str">
        <f>IF($A173="","",DATOS_NUMERICOS!G162)</f>
        <v/>
      </c>
      <c r="F173" s="23" t="str">
        <f>IF($A173="","",DATOS_NUMERICOS!I162)</f>
        <v/>
      </c>
      <c r="G173" s="23" t="str">
        <f>IF($A173="","",DATOS_NUMERICOS!J162)</f>
        <v/>
      </c>
      <c r="H173" s="23" t="str">
        <f>IF($A173="","",(DATOS_NUMERICOS!K162+DATOS_NUMERICOS!N162+DATOS_NUMERICOS!O162+DATOS_NUMERICOS!P162+(8-DATOS_NUMERICOS!S162)))</f>
        <v/>
      </c>
      <c r="I173" s="23" t="str">
        <f>IF($A173="","",(DATOS_NUMERICOS!L162+DATOS_NUMERICOS!M162+DATOS_NUMERICOS!Q162+DATOS_NUMERICOS!R162+DATOS_NUMERICOS!T162))</f>
        <v/>
      </c>
      <c r="J173" s="23" t="str">
        <f>IF($A173="","",(DATOS_NUMERICOS!U162+DATOS_NUMERICOS!V162+DATOS_NUMERICOS!W162+DATOS_NUMERICOS!X162+DATOS_NUMERICOS!Y162+DATOS_NUMERICOS!Z162+DATOS_NUMERICOS!AA162+DATOS_NUMERICOS!AB162))</f>
        <v/>
      </c>
      <c r="K173" s="23" t="str">
        <f>IF($A173="","",(DATOS_NUMERICOS!AC162+DATOS_NUMERICOS!AD162+DATOS_NUMERICOS!AE162+DATOS_NUMERICOS!AF162+DATOS_NUMERICOS!AG162+DATOS_NUMERICOS!AH162+DATOS_NUMERICOS!AI162+DATOS_NUMERICOS!AJ162+DATOS_NUMERICOS!AK162+DATOS_NUMERICOS!AL162))</f>
        <v/>
      </c>
      <c r="L173" s="23" t="str">
        <f>IF($A173="","",(DATOS_NUMERICOS!AM162+DATOS_NUMERICOS!AN162+DATOS_NUMERICOS!AO162+DATOS_NUMERICOS!AP162+DATOS_NUMERICOS!AQ162+DATOS_NUMERICOS!AR162+DATOS_NUMERICOS!AS162+DATOS_NUMERICOS!AT162+DATOS_NUMERICOS!AU162))</f>
        <v/>
      </c>
      <c r="M173" s="23" t="str">
        <f>IF($A173="","",(DATOS_NUMERICOS!AV162+DATOS_NUMERICOS!AW162+DATOS_NUMERICOS!AX162+(5-DATOS_NUMERICOS!AY162)+DATOS_NUMERICOS!AZ162+DATOS_NUMERICOS!BA162+DATOS_NUMERICOS!BB162+(5-DATOS_NUMERICOS!BC162)+DATOS_NUMERICOS!BD162+(5-DATOS_NUMERICOS!BE162)+DATOS_NUMERICOS!BF162+DATOS_NUMERICOS!BG162+(5-DATOS_NUMERICOS!BH162)+(5-DATOS_NUMERICOS!BI162)+DATOS_NUMERICOS!BJ162))</f>
        <v/>
      </c>
      <c r="N173" s="28" t="str">
        <f t="shared" si="16"/>
        <v/>
      </c>
      <c r="O173" s="28" t="str">
        <f t="shared" si="17"/>
        <v/>
      </c>
      <c r="P173" s="28" t="str">
        <f t="shared" si="18"/>
        <v/>
      </c>
      <c r="Q173" s="28" t="str">
        <f t="shared" si="19"/>
        <v/>
      </c>
      <c r="R173" s="28" t="str">
        <f t="shared" si="20"/>
        <v/>
      </c>
      <c r="S173" s="28" t="str">
        <f t="shared" si="21"/>
        <v/>
      </c>
      <c r="T173" s="23" t="str">
        <f t="shared" si="22"/>
        <v/>
      </c>
      <c r="U173" s="23" t="str">
        <f t="shared" si="23"/>
        <v/>
      </c>
    </row>
    <row r="174" spans="1:21" x14ac:dyDescent="0.25">
      <c r="A174" s="23" t="str">
        <f>IF(DATOS_NUMERICOS!A163="","",DATOS_NUMERICOS!A163)</f>
        <v/>
      </c>
      <c r="B174" s="23" t="str">
        <f>IF($A174="","",DATOS_NUMERICOS!B163)</f>
        <v/>
      </c>
      <c r="C174" s="23" t="str">
        <f>IF($A174="","",DATOS_NUMERICOS!C163)</f>
        <v/>
      </c>
      <c r="D174" s="23" t="str">
        <f>IF($A174="","",DATOS_NUMERICOS!D163)</f>
        <v/>
      </c>
      <c r="E174" s="23" t="str">
        <f>IF($A174="","",DATOS_NUMERICOS!G163)</f>
        <v/>
      </c>
      <c r="F174" s="23" t="str">
        <f>IF($A174="","",DATOS_NUMERICOS!I163)</f>
        <v/>
      </c>
      <c r="G174" s="23" t="str">
        <f>IF($A174="","",DATOS_NUMERICOS!J163)</f>
        <v/>
      </c>
      <c r="H174" s="23" t="str">
        <f>IF($A174="","",(DATOS_NUMERICOS!K163+DATOS_NUMERICOS!N163+DATOS_NUMERICOS!O163+DATOS_NUMERICOS!P163+(8-DATOS_NUMERICOS!S163)))</f>
        <v/>
      </c>
      <c r="I174" s="23" t="str">
        <f>IF($A174="","",(DATOS_NUMERICOS!L163+DATOS_NUMERICOS!M163+DATOS_NUMERICOS!Q163+DATOS_NUMERICOS!R163+DATOS_NUMERICOS!T163))</f>
        <v/>
      </c>
      <c r="J174" s="23" t="str">
        <f>IF($A174="","",(DATOS_NUMERICOS!U163+DATOS_NUMERICOS!V163+DATOS_NUMERICOS!W163+DATOS_NUMERICOS!X163+DATOS_NUMERICOS!Y163+DATOS_NUMERICOS!Z163+DATOS_NUMERICOS!AA163+DATOS_NUMERICOS!AB163))</f>
        <v/>
      </c>
      <c r="K174" s="23" t="str">
        <f>IF($A174="","",(DATOS_NUMERICOS!AC163+DATOS_NUMERICOS!AD163+DATOS_NUMERICOS!AE163+DATOS_NUMERICOS!AF163+DATOS_NUMERICOS!AG163+DATOS_NUMERICOS!AH163+DATOS_NUMERICOS!AI163+DATOS_NUMERICOS!AJ163+DATOS_NUMERICOS!AK163+DATOS_NUMERICOS!AL163))</f>
        <v/>
      </c>
      <c r="L174" s="23" t="str">
        <f>IF($A174="","",(DATOS_NUMERICOS!AM163+DATOS_NUMERICOS!AN163+DATOS_NUMERICOS!AO163+DATOS_NUMERICOS!AP163+DATOS_NUMERICOS!AQ163+DATOS_NUMERICOS!AR163+DATOS_NUMERICOS!AS163+DATOS_NUMERICOS!AT163+DATOS_NUMERICOS!AU163))</f>
        <v/>
      </c>
      <c r="M174" s="23" t="str">
        <f>IF($A174="","",(DATOS_NUMERICOS!AV163+DATOS_NUMERICOS!AW163+DATOS_NUMERICOS!AX163+(5-DATOS_NUMERICOS!AY163)+DATOS_NUMERICOS!AZ163+DATOS_NUMERICOS!BA163+DATOS_NUMERICOS!BB163+(5-DATOS_NUMERICOS!BC163)+DATOS_NUMERICOS!BD163+(5-DATOS_NUMERICOS!BE163)+DATOS_NUMERICOS!BF163+DATOS_NUMERICOS!BG163+(5-DATOS_NUMERICOS!BH163)+(5-DATOS_NUMERICOS!BI163)+DATOS_NUMERICOS!BJ163))</f>
        <v/>
      </c>
      <c r="N174" s="28" t="str">
        <f t="shared" si="16"/>
        <v/>
      </c>
      <c r="O174" s="28" t="str">
        <f t="shared" si="17"/>
        <v/>
      </c>
      <c r="P174" s="28" t="str">
        <f t="shared" si="18"/>
        <v/>
      </c>
      <c r="Q174" s="28" t="str">
        <f t="shared" si="19"/>
        <v/>
      </c>
      <c r="R174" s="28" t="str">
        <f t="shared" si="20"/>
        <v/>
      </c>
      <c r="S174" s="28" t="str">
        <f t="shared" si="21"/>
        <v/>
      </c>
      <c r="T174" s="23" t="str">
        <f t="shared" si="22"/>
        <v/>
      </c>
      <c r="U174" s="23" t="str">
        <f t="shared" si="23"/>
        <v/>
      </c>
    </row>
    <row r="175" spans="1:21" x14ac:dyDescent="0.25">
      <c r="A175" s="23" t="str">
        <f>IF(DATOS_NUMERICOS!A164="","",DATOS_NUMERICOS!A164)</f>
        <v/>
      </c>
      <c r="B175" s="23" t="str">
        <f>IF($A175="","",DATOS_NUMERICOS!B164)</f>
        <v/>
      </c>
      <c r="C175" s="23" t="str">
        <f>IF($A175="","",DATOS_NUMERICOS!C164)</f>
        <v/>
      </c>
      <c r="D175" s="23" t="str">
        <f>IF($A175="","",DATOS_NUMERICOS!D164)</f>
        <v/>
      </c>
      <c r="E175" s="23" t="str">
        <f>IF($A175="","",DATOS_NUMERICOS!G164)</f>
        <v/>
      </c>
      <c r="F175" s="23" t="str">
        <f>IF($A175="","",DATOS_NUMERICOS!I164)</f>
        <v/>
      </c>
      <c r="G175" s="23" t="str">
        <f>IF($A175="","",DATOS_NUMERICOS!J164)</f>
        <v/>
      </c>
      <c r="H175" s="23" t="str">
        <f>IF($A175="","",(DATOS_NUMERICOS!K164+DATOS_NUMERICOS!N164+DATOS_NUMERICOS!O164+DATOS_NUMERICOS!P164+(8-DATOS_NUMERICOS!S164)))</f>
        <v/>
      </c>
      <c r="I175" s="23" t="str">
        <f>IF($A175="","",(DATOS_NUMERICOS!L164+DATOS_NUMERICOS!M164+DATOS_NUMERICOS!Q164+DATOS_NUMERICOS!R164+DATOS_NUMERICOS!T164))</f>
        <v/>
      </c>
      <c r="J175" s="23" t="str">
        <f>IF($A175="","",(DATOS_NUMERICOS!U164+DATOS_NUMERICOS!V164+DATOS_NUMERICOS!W164+DATOS_NUMERICOS!X164+DATOS_NUMERICOS!Y164+DATOS_NUMERICOS!Z164+DATOS_NUMERICOS!AA164+DATOS_NUMERICOS!AB164))</f>
        <v/>
      </c>
      <c r="K175" s="23" t="str">
        <f>IF($A175="","",(DATOS_NUMERICOS!AC164+DATOS_NUMERICOS!AD164+DATOS_NUMERICOS!AE164+DATOS_NUMERICOS!AF164+DATOS_NUMERICOS!AG164+DATOS_NUMERICOS!AH164+DATOS_NUMERICOS!AI164+DATOS_NUMERICOS!AJ164+DATOS_NUMERICOS!AK164+DATOS_NUMERICOS!AL164))</f>
        <v/>
      </c>
      <c r="L175" s="23" t="str">
        <f>IF($A175="","",(DATOS_NUMERICOS!AM164+DATOS_NUMERICOS!AN164+DATOS_NUMERICOS!AO164+DATOS_NUMERICOS!AP164+DATOS_NUMERICOS!AQ164+DATOS_NUMERICOS!AR164+DATOS_NUMERICOS!AS164+DATOS_NUMERICOS!AT164+DATOS_NUMERICOS!AU164))</f>
        <v/>
      </c>
      <c r="M175" s="23" t="str">
        <f>IF($A175="","",(DATOS_NUMERICOS!AV164+DATOS_NUMERICOS!AW164+DATOS_NUMERICOS!AX164+(5-DATOS_NUMERICOS!AY164)+DATOS_NUMERICOS!AZ164+DATOS_NUMERICOS!BA164+DATOS_NUMERICOS!BB164+(5-DATOS_NUMERICOS!BC164)+DATOS_NUMERICOS!BD164+(5-DATOS_NUMERICOS!BE164)+DATOS_NUMERICOS!BF164+DATOS_NUMERICOS!BG164+(5-DATOS_NUMERICOS!BH164)+(5-DATOS_NUMERICOS!BI164)+DATOS_NUMERICOS!BJ164))</f>
        <v/>
      </c>
      <c r="N175" s="28" t="str">
        <f t="shared" si="16"/>
        <v/>
      </c>
      <c r="O175" s="28" t="str">
        <f t="shared" si="17"/>
        <v/>
      </c>
      <c r="P175" s="28" t="str">
        <f t="shared" si="18"/>
        <v/>
      </c>
      <c r="Q175" s="28" t="str">
        <f t="shared" si="19"/>
        <v/>
      </c>
      <c r="R175" s="28" t="str">
        <f t="shared" si="20"/>
        <v/>
      </c>
      <c r="S175" s="28" t="str">
        <f t="shared" si="21"/>
        <v/>
      </c>
      <c r="T175" s="23" t="str">
        <f t="shared" si="22"/>
        <v/>
      </c>
      <c r="U175" s="23" t="str">
        <f t="shared" si="23"/>
        <v/>
      </c>
    </row>
    <row r="176" spans="1:21" x14ac:dyDescent="0.25">
      <c r="A176" s="23" t="str">
        <f>IF(DATOS_NUMERICOS!A165="","",DATOS_NUMERICOS!A165)</f>
        <v/>
      </c>
      <c r="B176" s="23" t="str">
        <f>IF($A176="","",DATOS_NUMERICOS!B165)</f>
        <v/>
      </c>
      <c r="C176" s="23" t="str">
        <f>IF($A176="","",DATOS_NUMERICOS!C165)</f>
        <v/>
      </c>
      <c r="D176" s="23" t="str">
        <f>IF($A176="","",DATOS_NUMERICOS!D165)</f>
        <v/>
      </c>
      <c r="E176" s="23" t="str">
        <f>IF($A176="","",DATOS_NUMERICOS!G165)</f>
        <v/>
      </c>
      <c r="F176" s="23" t="str">
        <f>IF($A176="","",DATOS_NUMERICOS!I165)</f>
        <v/>
      </c>
      <c r="G176" s="23" t="str">
        <f>IF($A176="","",DATOS_NUMERICOS!J165)</f>
        <v/>
      </c>
      <c r="H176" s="23" t="str">
        <f>IF($A176="","",(DATOS_NUMERICOS!K165+DATOS_NUMERICOS!N165+DATOS_NUMERICOS!O165+DATOS_NUMERICOS!P165+(8-DATOS_NUMERICOS!S165)))</f>
        <v/>
      </c>
      <c r="I176" s="23" t="str">
        <f>IF($A176="","",(DATOS_NUMERICOS!L165+DATOS_NUMERICOS!M165+DATOS_NUMERICOS!Q165+DATOS_NUMERICOS!R165+DATOS_NUMERICOS!T165))</f>
        <v/>
      </c>
      <c r="J176" s="23" t="str">
        <f>IF($A176="","",(DATOS_NUMERICOS!U165+DATOS_NUMERICOS!V165+DATOS_NUMERICOS!W165+DATOS_NUMERICOS!X165+DATOS_NUMERICOS!Y165+DATOS_NUMERICOS!Z165+DATOS_NUMERICOS!AA165+DATOS_NUMERICOS!AB165))</f>
        <v/>
      </c>
      <c r="K176" s="23" t="str">
        <f>IF($A176="","",(DATOS_NUMERICOS!AC165+DATOS_NUMERICOS!AD165+DATOS_NUMERICOS!AE165+DATOS_NUMERICOS!AF165+DATOS_NUMERICOS!AG165+DATOS_NUMERICOS!AH165+DATOS_NUMERICOS!AI165+DATOS_NUMERICOS!AJ165+DATOS_NUMERICOS!AK165+DATOS_NUMERICOS!AL165))</f>
        <v/>
      </c>
      <c r="L176" s="23" t="str">
        <f>IF($A176="","",(DATOS_NUMERICOS!AM165+DATOS_NUMERICOS!AN165+DATOS_NUMERICOS!AO165+DATOS_NUMERICOS!AP165+DATOS_NUMERICOS!AQ165+DATOS_NUMERICOS!AR165+DATOS_NUMERICOS!AS165+DATOS_NUMERICOS!AT165+DATOS_NUMERICOS!AU165))</f>
        <v/>
      </c>
      <c r="M176" s="23" t="str">
        <f>IF($A176="","",(DATOS_NUMERICOS!AV165+DATOS_NUMERICOS!AW165+DATOS_NUMERICOS!AX165+(5-DATOS_NUMERICOS!AY165)+DATOS_NUMERICOS!AZ165+DATOS_NUMERICOS!BA165+DATOS_NUMERICOS!BB165+(5-DATOS_NUMERICOS!BC165)+DATOS_NUMERICOS!BD165+(5-DATOS_NUMERICOS!BE165)+DATOS_NUMERICOS!BF165+DATOS_NUMERICOS!BG165+(5-DATOS_NUMERICOS!BH165)+(5-DATOS_NUMERICOS!BI165)+DATOS_NUMERICOS!BJ165))</f>
        <v/>
      </c>
      <c r="N176" s="28" t="str">
        <f t="shared" si="16"/>
        <v/>
      </c>
      <c r="O176" s="28" t="str">
        <f t="shared" si="17"/>
        <v/>
      </c>
      <c r="P176" s="28" t="str">
        <f t="shared" si="18"/>
        <v/>
      </c>
      <c r="Q176" s="28" t="str">
        <f t="shared" si="19"/>
        <v/>
      </c>
      <c r="R176" s="28" t="str">
        <f t="shared" si="20"/>
        <v/>
      </c>
      <c r="S176" s="28" t="str">
        <f t="shared" si="21"/>
        <v/>
      </c>
      <c r="T176" s="23" t="str">
        <f t="shared" si="22"/>
        <v/>
      </c>
      <c r="U176" s="23" t="str">
        <f t="shared" si="23"/>
        <v/>
      </c>
    </row>
    <row r="177" spans="1:21" x14ac:dyDescent="0.25">
      <c r="A177" s="23" t="str">
        <f>IF(DATOS_NUMERICOS!A166="","",DATOS_NUMERICOS!A166)</f>
        <v/>
      </c>
      <c r="B177" s="23" t="str">
        <f>IF($A177="","",DATOS_NUMERICOS!B166)</f>
        <v/>
      </c>
      <c r="C177" s="23" t="str">
        <f>IF($A177="","",DATOS_NUMERICOS!C166)</f>
        <v/>
      </c>
      <c r="D177" s="23" t="str">
        <f>IF($A177="","",DATOS_NUMERICOS!D166)</f>
        <v/>
      </c>
      <c r="E177" s="23" t="str">
        <f>IF($A177="","",DATOS_NUMERICOS!G166)</f>
        <v/>
      </c>
      <c r="F177" s="23" t="str">
        <f>IF($A177="","",DATOS_NUMERICOS!I166)</f>
        <v/>
      </c>
      <c r="G177" s="23" t="str">
        <f>IF($A177="","",DATOS_NUMERICOS!J166)</f>
        <v/>
      </c>
      <c r="H177" s="23" t="str">
        <f>IF($A177="","",(DATOS_NUMERICOS!K166+DATOS_NUMERICOS!N166+DATOS_NUMERICOS!O166+DATOS_NUMERICOS!P166+(8-DATOS_NUMERICOS!S166)))</f>
        <v/>
      </c>
      <c r="I177" s="23" t="str">
        <f>IF($A177="","",(DATOS_NUMERICOS!L166+DATOS_NUMERICOS!M166+DATOS_NUMERICOS!Q166+DATOS_NUMERICOS!R166+DATOS_NUMERICOS!T166))</f>
        <v/>
      </c>
      <c r="J177" s="23" t="str">
        <f>IF($A177="","",(DATOS_NUMERICOS!U166+DATOS_NUMERICOS!V166+DATOS_NUMERICOS!W166+DATOS_NUMERICOS!X166+DATOS_NUMERICOS!Y166+DATOS_NUMERICOS!Z166+DATOS_NUMERICOS!AA166+DATOS_NUMERICOS!AB166))</f>
        <v/>
      </c>
      <c r="K177" s="23" t="str">
        <f>IF($A177="","",(DATOS_NUMERICOS!AC166+DATOS_NUMERICOS!AD166+DATOS_NUMERICOS!AE166+DATOS_NUMERICOS!AF166+DATOS_NUMERICOS!AG166+DATOS_NUMERICOS!AH166+DATOS_NUMERICOS!AI166+DATOS_NUMERICOS!AJ166+DATOS_NUMERICOS!AK166+DATOS_NUMERICOS!AL166))</f>
        <v/>
      </c>
      <c r="L177" s="23" t="str">
        <f>IF($A177="","",(DATOS_NUMERICOS!AM166+DATOS_NUMERICOS!AN166+DATOS_NUMERICOS!AO166+DATOS_NUMERICOS!AP166+DATOS_NUMERICOS!AQ166+DATOS_NUMERICOS!AR166+DATOS_NUMERICOS!AS166+DATOS_NUMERICOS!AT166+DATOS_NUMERICOS!AU166))</f>
        <v/>
      </c>
      <c r="M177" s="23" t="str">
        <f>IF($A177="","",(DATOS_NUMERICOS!AV166+DATOS_NUMERICOS!AW166+DATOS_NUMERICOS!AX166+(5-DATOS_NUMERICOS!AY166)+DATOS_NUMERICOS!AZ166+DATOS_NUMERICOS!BA166+DATOS_NUMERICOS!BB166+(5-DATOS_NUMERICOS!BC166)+DATOS_NUMERICOS!BD166+(5-DATOS_NUMERICOS!BE166)+DATOS_NUMERICOS!BF166+DATOS_NUMERICOS!BG166+(5-DATOS_NUMERICOS!BH166)+(5-DATOS_NUMERICOS!BI166)+DATOS_NUMERICOS!BJ166))</f>
        <v/>
      </c>
      <c r="N177" s="28" t="str">
        <f t="shared" si="16"/>
        <v/>
      </c>
      <c r="O177" s="28" t="str">
        <f t="shared" si="17"/>
        <v/>
      </c>
      <c r="P177" s="28" t="str">
        <f t="shared" si="18"/>
        <v/>
      </c>
      <c r="Q177" s="28" t="str">
        <f t="shared" si="19"/>
        <v/>
      </c>
      <c r="R177" s="28" t="str">
        <f t="shared" si="20"/>
        <v/>
      </c>
      <c r="S177" s="28" t="str">
        <f t="shared" si="21"/>
        <v/>
      </c>
      <c r="T177" s="23" t="str">
        <f t="shared" si="22"/>
        <v/>
      </c>
      <c r="U177" s="23" t="str">
        <f t="shared" si="23"/>
        <v/>
      </c>
    </row>
    <row r="178" spans="1:21" x14ac:dyDescent="0.25">
      <c r="A178" s="23" t="str">
        <f>IF(DATOS_NUMERICOS!A167="","",DATOS_NUMERICOS!A167)</f>
        <v/>
      </c>
      <c r="B178" s="23" t="str">
        <f>IF($A178="","",DATOS_NUMERICOS!B167)</f>
        <v/>
      </c>
      <c r="C178" s="23" t="str">
        <f>IF($A178="","",DATOS_NUMERICOS!C167)</f>
        <v/>
      </c>
      <c r="D178" s="23" t="str">
        <f>IF($A178="","",DATOS_NUMERICOS!D167)</f>
        <v/>
      </c>
      <c r="E178" s="23" t="str">
        <f>IF($A178="","",DATOS_NUMERICOS!G167)</f>
        <v/>
      </c>
      <c r="F178" s="23" t="str">
        <f>IF($A178="","",DATOS_NUMERICOS!I167)</f>
        <v/>
      </c>
      <c r="G178" s="23" t="str">
        <f>IF($A178="","",DATOS_NUMERICOS!J167)</f>
        <v/>
      </c>
      <c r="H178" s="23" t="str">
        <f>IF($A178="","",(DATOS_NUMERICOS!K167+DATOS_NUMERICOS!N167+DATOS_NUMERICOS!O167+DATOS_NUMERICOS!P167+(8-DATOS_NUMERICOS!S167)))</f>
        <v/>
      </c>
      <c r="I178" s="23" t="str">
        <f>IF($A178="","",(DATOS_NUMERICOS!L167+DATOS_NUMERICOS!M167+DATOS_NUMERICOS!Q167+DATOS_NUMERICOS!R167+DATOS_NUMERICOS!T167))</f>
        <v/>
      </c>
      <c r="J178" s="23" t="str">
        <f>IF($A178="","",(DATOS_NUMERICOS!U167+DATOS_NUMERICOS!V167+DATOS_NUMERICOS!W167+DATOS_NUMERICOS!X167+DATOS_NUMERICOS!Y167+DATOS_NUMERICOS!Z167+DATOS_NUMERICOS!AA167+DATOS_NUMERICOS!AB167))</f>
        <v/>
      </c>
      <c r="K178" s="23" t="str">
        <f>IF($A178="","",(DATOS_NUMERICOS!AC167+DATOS_NUMERICOS!AD167+DATOS_NUMERICOS!AE167+DATOS_NUMERICOS!AF167+DATOS_NUMERICOS!AG167+DATOS_NUMERICOS!AH167+DATOS_NUMERICOS!AI167+DATOS_NUMERICOS!AJ167+DATOS_NUMERICOS!AK167+DATOS_NUMERICOS!AL167))</f>
        <v/>
      </c>
      <c r="L178" s="23" t="str">
        <f>IF($A178="","",(DATOS_NUMERICOS!AM167+DATOS_NUMERICOS!AN167+DATOS_NUMERICOS!AO167+DATOS_NUMERICOS!AP167+DATOS_NUMERICOS!AQ167+DATOS_NUMERICOS!AR167+DATOS_NUMERICOS!AS167+DATOS_NUMERICOS!AT167+DATOS_NUMERICOS!AU167))</f>
        <v/>
      </c>
      <c r="M178" s="23" t="str">
        <f>IF($A178="","",(DATOS_NUMERICOS!AV167+DATOS_NUMERICOS!AW167+DATOS_NUMERICOS!AX167+(5-DATOS_NUMERICOS!AY167)+DATOS_NUMERICOS!AZ167+DATOS_NUMERICOS!BA167+DATOS_NUMERICOS!BB167+(5-DATOS_NUMERICOS!BC167)+DATOS_NUMERICOS!BD167+(5-DATOS_NUMERICOS!BE167)+DATOS_NUMERICOS!BF167+DATOS_NUMERICOS!BG167+(5-DATOS_NUMERICOS!BH167)+(5-DATOS_NUMERICOS!BI167)+DATOS_NUMERICOS!BJ167))</f>
        <v/>
      </c>
      <c r="N178" s="28" t="str">
        <f t="shared" si="16"/>
        <v/>
      </c>
      <c r="O178" s="28" t="str">
        <f t="shared" si="17"/>
        <v/>
      </c>
      <c r="P178" s="28" t="str">
        <f t="shared" si="18"/>
        <v/>
      </c>
      <c r="Q178" s="28" t="str">
        <f t="shared" si="19"/>
        <v/>
      </c>
      <c r="R178" s="28" t="str">
        <f t="shared" si="20"/>
        <v/>
      </c>
      <c r="S178" s="28" t="str">
        <f t="shared" si="21"/>
        <v/>
      </c>
      <c r="T178" s="23" t="str">
        <f t="shared" si="22"/>
        <v/>
      </c>
      <c r="U178" s="23" t="str">
        <f t="shared" si="23"/>
        <v/>
      </c>
    </row>
    <row r="179" spans="1:21" x14ac:dyDescent="0.25">
      <c r="A179" s="23" t="str">
        <f>IF(DATOS_NUMERICOS!A168="","",DATOS_NUMERICOS!A168)</f>
        <v/>
      </c>
      <c r="B179" s="23" t="str">
        <f>IF($A179="","",DATOS_NUMERICOS!B168)</f>
        <v/>
      </c>
      <c r="C179" s="23" t="str">
        <f>IF($A179="","",DATOS_NUMERICOS!C168)</f>
        <v/>
      </c>
      <c r="D179" s="23" t="str">
        <f>IF($A179="","",DATOS_NUMERICOS!D168)</f>
        <v/>
      </c>
      <c r="E179" s="23" t="str">
        <f>IF($A179="","",DATOS_NUMERICOS!G168)</f>
        <v/>
      </c>
      <c r="F179" s="23" t="str">
        <f>IF($A179="","",DATOS_NUMERICOS!I168)</f>
        <v/>
      </c>
      <c r="G179" s="23" t="str">
        <f>IF($A179="","",DATOS_NUMERICOS!J168)</f>
        <v/>
      </c>
      <c r="H179" s="23" t="str">
        <f>IF($A179="","",(DATOS_NUMERICOS!K168+DATOS_NUMERICOS!N168+DATOS_NUMERICOS!O168+DATOS_NUMERICOS!P168+(8-DATOS_NUMERICOS!S168)))</f>
        <v/>
      </c>
      <c r="I179" s="23" t="str">
        <f>IF($A179="","",(DATOS_NUMERICOS!L168+DATOS_NUMERICOS!M168+DATOS_NUMERICOS!Q168+DATOS_NUMERICOS!R168+DATOS_NUMERICOS!T168))</f>
        <v/>
      </c>
      <c r="J179" s="23" t="str">
        <f>IF($A179="","",(DATOS_NUMERICOS!U168+DATOS_NUMERICOS!V168+DATOS_NUMERICOS!W168+DATOS_NUMERICOS!X168+DATOS_NUMERICOS!Y168+DATOS_NUMERICOS!Z168+DATOS_NUMERICOS!AA168+DATOS_NUMERICOS!AB168))</f>
        <v/>
      </c>
      <c r="K179" s="23" t="str">
        <f>IF($A179="","",(DATOS_NUMERICOS!AC168+DATOS_NUMERICOS!AD168+DATOS_NUMERICOS!AE168+DATOS_NUMERICOS!AF168+DATOS_NUMERICOS!AG168+DATOS_NUMERICOS!AH168+DATOS_NUMERICOS!AI168+DATOS_NUMERICOS!AJ168+DATOS_NUMERICOS!AK168+DATOS_NUMERICOS!AL168))</f>
        <v/>
      </c>
      <c r="L179" s="23" t="str">
        <f>IF($A179="","",(DATOS_NUMERICOS!AM168+DATOS_NUMERICOS!AN168+DATOS_NUMERICOS!AO168+DATOS_NUMERICOS!AP168+DATOS_NUMERICOS!AQ168+DATOS_NUMERICOS!AR168+DATOS_NUMERICOS!AS168+DATOS_NUMERICOS!AT168+DATOS_NUMERICOS!AU168))</f>
        <v/>
      </c>
      <c r="M179" s="23" t="str">
        <f>IF($A179="","",(DATOS_NUMERICOS!AV168+DATOS_NUMERICOS!AW168+DATOS_NUMERICOS!AX168+(5-DATOS_NUMERICOS!AY168)+DATOS_NUMERICOS!AZ168+DATOS_NUMERICOS!BA168+DATOS_NUMERICOS!BB168+(5-DATOS_NUMERICOS!BC168)+DATOS_NUMERICOS!BD168+(5-DATOS_NUMERICOS!BE168)+DATOS_NUMERICOS!BF168+DATOS_NUMERICOS!BG168+(5-DATOS_NUMERICOS!BH168)+(5-DATOS_NUMERICOS!BI168)+DATOS_NUMERICOS!BJ168))</f>
        <v/>
      </c>
      <c r="N179" s="28" t="str">
        <f t="shared" si="16"/>
        <v/>
      </c>
      <c r="O179" s="28" t="str">
        <f t="shared" si="17"/>
        <v/>
      </c>
      <c r="P179" s="28" t="str">
        <f t="shared" si="18"/>
        <v/>
      </c>
      <c r="Q179" s="28" t="str">
        <f t="shared" si="19"/>
        <v/>
      </c>
      <c r="R179" s="28" t="str">
        <f t="shared" si="20"/>
        <v/>
      </c>
      <c r="S179" s="28" t="str">
        <f t="shared" si="21"/>
        <v/>
      </c>
      <c r="T179" s="23" t="str">
        <f t="shared" si="22"/>
        <v/>
      </c>
      <c r="U179" s="23" t="str">
        <f t="shared" si="23"/>
        <v/>
      </c>
    </row>
    <row r="180" spans="1:21" x14ac:dyDescent="0.25">
      <c r="A180" s="23" t="str">
        <f>IF(DATOS_NUMERICOS!A169="","",DATOS_NUMERICOS!A169)</f>
        <v/>
      </c>
      <c r="B180" s="23" t="str">
        <f>IF($A180="","",DATOS_NUMERICOS!B169)</f>
        <v/>
      </c>
      <c r="C180" s="23" t="str">
        <f>IF($A180="","",DATOS_NUMERICOS!C169)</f>
        <v/>
      </c>
      <c r="D180" s="23" t="str">
        <f>IF($A180="","",DATOS_NUMERICOS!D169)</f>
        <v/>
      </c>
      <c r="E180" s="23" t="str">
        <f>IF($A180="","",DATOS_NUMERICOS!G169)</f>
        <v/>
      </c>
      <c r="F180" s="23" t="str">
        <f>IF($A180="","",DATOS_NUMERICOS!I169)</f>
        <v/>
      </c>
      <c r="G180" s="23" t="str">
        <f>IF($A180="","",DATOS_NUMERICOS!J169)</f>
        <v/>
      </c>
      <c r="H180" s="23" t="str">
        <f>IF($A180="","",(DATOS_NUMERICOS!K169+DATOS_NUMERICOS!N169+DATOS_NUMERICOS!O169+DATOS_NUMERICOS!P169+(8-DATOS_NUMERICOS!S169)))</f>
        <v/>
      </c>
      <c r="I180" s="23" t="str">
        <f>IF($A180="","",(DATOS_NUMERICOS!L169+DATOS_NUMERICOS!M169+DATOS_NUMERICOS!Q169+DATOS_NUMERICOS!R169+DATOS_NUMERICOS!T169))</f>
        <v/>
      </c>
      <c r="J180" s="23" t="str">
        <f>IF($A180="","",(DATOS_NUMERICOS!U169+DATOS_NUMERICOS!V169+DATOS_NUMERICOS!W169+DATOS_NUMERICOS!X169+DATOS_NUMERICOS!Y169+DATOS_NUMERICOS!Z169+DATOS_NUMERICOS!AA169+DATOS_NUMERICOS!AB169))</f>
        <v/>
      </c>
      <c r="K180" s="23" t="str">
        <f>IF($A180="","",(DATOS_NUMERICOS!AC169+DATOS_NUMERICOS!AD169+DATOS_NUMERICOS!AE169+DATOS_NUMERICOS!AF169+DATOS_NUMERICOS!AG169+DATOS_NUMERICOS!AH169+DATOS_NUMERICOS!AI169+DATOS_NUMERICOS!AJ169+DATOS_NUMERICOS!AK169+DATOS_NUMERICOS!AL169))</f>
        <v/>
      </c>
      <c r="L180" s="23" t="str">
        <f>IF($A180="","",(DATOS_NUMERICOS!AM169+DATOS_NUMERICOS!AN169+DATOS_NUMERICOS!AO169+DATOS_NUMERICOS!AP169+DATOS_NUMERICOS!AQ169+DATOS_NUMERICOS!AR169+DATOS_NUMERICOS!AS169+DATOS_NUMERICOS!AT169+DATOS_NUMERICOS!AU169))</f>
        <v/>
      </c>
      <c r="M180" s="23" t="str">
        <f>IF($A180="","",(DATOS_NUMERICOS!AV169+DATOS_NUMERICOS!AW169+DATOS_NUMERICOS!AX169+(5-DATOS_NUMERICOS!AY169)+DATOS_NUMERICOS!AZ169+DATOS_NUMERICOS!BA169+DATOS_NUMERICOS!BB169+(5-DATOS_NUMERICOS!BC169)+DATOS_NUMERICOS!BD169+(5-DATOS_NUMERICOS!BE169)+DATOS_NUMERICOS!BF169+DATOS_NUMERICOS!BG169+(5-DATOS_NUMERICOS!BH169)+(5-DATOS_NUMERICOS!BI169)+DATOS_NUMERICOS!BJ169))</f>
        <v/>
      </c>
      <c r="N180" s="28" t="str">
        <f t="shared" si="16"/>
        <v/>
      </c>
      <c r="O180" s="28" t="str">
        <f t="shared" si="17"/>
        <v/>
      </c>
      <c r="P180" s="28" t="str">
        <f t="shared" si="18"/>
        <v/>
      </c>
      <c r="Q180" s="28" t="str">
        <f t="shared" si="19"/>
        <v/>
      </c>
      <c r="R180" s="28" t="str">
        <f t="shared" si="20"/>
        <v/>
      </c>
      <c r="S180" s="28" t="str">
        <f t="shared" si="21"/>
        <v/>
      </c>
      <c r="T180" s="23" t="str">
        <f t="shared" si="22"/>
        <v/>
      </c>
      <c r="U180" s="23" t="str">
        <f t="shared" si="23"/>
        <v/>
      </c>
    </row>
    <row r="181" spans="1:21" x14ac:dyDescent="0.25">
      <c r="A181" s="23" t="str">
        <f>IF(DATOS_NUMERICOS!A170="","",DATOS_NUMERICOS!A170)</f>
        <v/>
      </c>
      <c r="B181" s="23" t="str">
        <f>IF($A181="","",DATOS_NUMERICOS!B170)</f>
        <v/>
      </c>
      <c r="C181" s="23" t="str">
        <f>IF($A181="","",DATOS_NUMERICOS!C170)</f>
        <v/>
      </c>
      <c r="D181" s="23" t="str">
        <f>IF($A181="","",DATOS_NUMERICOS!D170)</f>
        <v/>
      </c>
      <c r="E181" s="23" t="str">
        <f>IF($A181="","",DATOS_NUMERICOS!G170)</f>
        <v/>
      </c>
      <c r="F181" s="23" t="str">
        <f>IF($A181="","",DATOS_NUMERICOS!I170)</f>
        <v/>
      </c>
      <c r="G181" s="23" t="str">
        <f>IF($A181="","",DATOS_NUMERICOS!J170)</f>
        <v/>
      </c>
      <c r="H181" s="23" t="str">
        <f>IF($A181="","",(DATOS_NUMERICOS!K170+DATOS_NUMERICOS!N170+DATOS_NUMERICOS!O170+DATOS_NUMERICOS!P170+(8-DATOS_NUMERICOS!S170)))</f>
        <v/>
      </c>
      <c r="I181" s="23" t="str">
        <f>IF($A181="","",(DATOS_NUMERICOS!L170+DATOS_NUMERICOS!M170+DATOS_NUMERICOS!Q170+DATOS_NUMERICOS!R170+DATOS_NUMERICOS!T170))</f>
        <v/>
      </c>
      <c r="J181" s="23" t="str">
        <f>IF($A181="","",(DATOS_NUMERICOS!U170+DATOS_NUMERICOS!V170+DATOS_NUMERICOS!W170+DATOS_NUMERICOS!X170+DATOS_NUMERICOS!Y170+DATOS_NUMERICOS!Z170+DATOS_NUMERICOS!AA170+DATOS_NUMERICOS!AB170))</f>
        <v/>
      </c>
      <c r="K181" s="23" t="str">
        <f>IF($A181="","",(DATOS_NUMERICOS!AC170+DATOS_NUMERICOS!AD170+DATOS_NUMERICOS!AE170+DATOS_NUMERICOS!AF170+DATOS_NUMERICOS!AG170+DATOS_NUMERICOS!AH170+DATOS_NUMERICOS!AI170+DATOS_NUMERICOS!AJ170+DATOS_NUMERICOS!AK170+DATOS_NUMERICOS!AL170))</f>
        <v/>
      </c>
      <c r="L181" s="23" t="str">
        <f>IF($A181="","",(DATOS_NUMERICOS!AM170+DATOS_NUMERICOS!AN170+DATOS_NUMERICOS!AO170+DATOS_NUMERICOS!AP170+DATOS_NUMERICOS!AQ170+DATOS_NUMERICOS!AR170+DATOS_NUMERICOS!AS170+DATOS_NUMERICOS!AT170+DATOS_NUMERICOS!AU170))</f>
        <v/>
      </c>
      <c r="M181" s="23" t="str">
        <f>IF($A181="","",(DATOS_NUMERICOS!AV170+DATOS_NUMERICOS!AW170+DATOS_NUMERICOS!AX170+(5-DATOS_NUMERICOS!AY170)+DATOS_NUMERICOS!AZ170+DATOS_NUMERICOS!BA170+DATOS_NUMERICOS!BB170+(5-DATOS_NUMERICOS!BC170)+DATOS_NUMERICOS!BD170+(5-DATOS_NUMERICOS!BE170)+DATOS_NUMERICOS!BF170+DATOS_NUMERICOS!BG170+(5-DATOS_NUMERICOS!BH170)+(5-DATOS_NUMERICOS!BI170)+DATOS_NUMERICOS!BJ170))</f>
        <v/>
      </c>
      <c r="N181" s="28" t="str">
        <f t="shared" si="16"/>
        <v/>
      </c>
      <c r="O181" s="28" t="str">
        <f t="shared" si="17"/>
        <v/>
      </c>
      <c r="P181" s="28" t="str">
        <f t="shared" si="18"/>
        <v/>
      </c>
      <c r="Q181" s="28" t="str">
        <f t="shared" si="19"/>
        <v/>
      </c>
      <c r="R181" s="28" t="str">
        <f t="shared" si="20"/>
        <v/>
      </c>
      <c r="S181" s="28" t="str">
        <f t="shared" si="21"/>
        <v/>
      </c>
      <c r="T181" s="23" t="str">
        <f t="shared" si="22"/>
        <v/>
      </c>
      <c r="U181" s="23" t="str">
        <f t="shared" si="23"/>
        <v/>
      </c>
    </row>
    <row r="182" spans="1:21" x14ac:dyDescent="0.25">
      <c r="A182" s="23" t="str">
        <f>IF(DATOS_NUMERICOS!A171="","",DATOS_NUMERICOS!A171)</f>
        <v/>
      </c>
      <c r="B182" s="23" t="str">
        <f>IF($A182="","",DATOS_NUMERICOS!B171)</f>
        <v/>
      </c>
      <c r="C182" s="23" t="str">
        <f>IF($A182="","",DATOS_NUMERICOS!C171)</f>
        <v/>
      </c>
      <c r="D182" s="23" t="str">
        <f>IF($A182="","",DATOS_NUMERICOS!D171)</f>
        <v/>
      </c>
      <c r="E182" s="23" t="str">
        <f>IF($A182="","",DATOS_NUMERICOS!G171)</f>
        <v/>
      </c>
      <c r="F182" s="23" t="str">
        <f>IF($A182="","",DATOS_NUMERICOS!I171)</f>
        <v/>
      </c>
      <c r="G182" s="23" t="str">
        <f>IF($A182="","",DATOS_NUMERICOS!J171)</f>
        <v/>
      </c>
      <c r="H182" s="23" t="str">
        <f>IF($A182="","",(DATOS_NUMERICOS!K171+DATOS_NUMERICOS!N171+DATOS_NUMERICOS!O171+DATOS_NUMERICOS!P171+(8-DATOS_NUMERICOS!S171)))</f>
        <v/>
      </c>
      <c r="I182" s="23" t="str">
        <f>IF($A182="","",(DATOS_NUMERICOS!L171+DATOS_NUMERICOS!M171+DATOS_NUMERICOS!Q171+DATOS_NUMERICOS!R171+DATOS_NUMERICOS!T171))</f>
        <v/>
      </c>
      <c r="J182" s="23" t="str">
        <f>IF($A182="","",(DATOS_NUMERICOS!U171+DATOS_NUMERICOS!V171+DATOS_NUMERICOS!W171+DATOS_NUMERICOS!X171+DATOS_NUMERICOS!Y171+DATOS_NUMERICOS!Z171+DATOS_NUMERICOS!AA171+DATOS_NUMERICOS!AB171))</f>
        <v/>
      </c>
      <c r="K182" s="23" t="str">
        <f>IF($A182="","",(DATOS_NUMERICOS!AC171+DATOS_NUMERICOS!AD171+DATOS_NUMERICOS!AE171+DATOS_NUMERICOS!AF171+DATOS_NUMERICOS!AG171+DATOS_NUMERICOS!AH171+DATOS_NUMERICOS!AI171+DATOS_NUMERICOS!AJ171+DATOS_NUMERICOS!AK171+DATOS_NUMERICOS!AL171))</f>
        <v/>
      </c>
      <c r="L182" s="23" t="str">
        <f>IF($A182="","",(DATOS_NUMERICOS!AM171+DATOS_NUMERICOS!AN171+DATOS_NUMERICOS!AO171+DATOS_NUMERICOS!AP171+DATOS_NUMERICOS!AQ171+DATOS_NUMERICOS!AR171+DATOS_NUMERICOS!AS171+DATOS_NUMERICOS!AT171+DATOS_NUMERICOS!AU171))</f>
        <v/>
      </c>
      <c r="M182" s="23" t="str">
        <f>IF($A182="","",(DATOS_NUMERICOS!AV171+DATOS_NUMERICOS!AW171+DATOS_NUMERICOS!AX171+(5-DATOS_NUMERICOS!AY171)+DATOS_NUMERICOS!AZ171+DATOS_NUMERICOS!BA171+DATOS_NUMERICOS!BB171+(5-DATOS_NUMERICOS!BC171)+DATOS_NUMERICOS!BD171+(5-DATOS_NUMERICOS!BE171)+DATOS_NUMERICOS!BF171+DATOS_NUMERICOS!BG171+(5-DATOS_NUMERICOS!BH171)+(5-DATOS_NUMERICOS!BI171)+DATOS_NUMERICOS!BJ171))</f>
        <v/>
      </c>
      <c r="N182" s="28" t="str">
        <f t="shared" si="16"/>
        <v/>
      </c>
      <c r="O182" s="28" t="str">
        <f t="shared" si="17"/>
        <v/>
      </c>
      <c r="P182" s="28" t="str">
        <f t="shared" si="18"/>
        <v/>
      </c>
      <c r="Q182" s="28" t="str">
        <f t="shared" si="19"/>
        <v/>
      </c>
      <c r="R182" s="28" t="str">
        <f t="shared" si="20"/>
        <v/>
      </c>
      <c r="S182" s="28" t="str">
        <f t="shared" si="21"/>
        <v/>
      </c>
      <c r="T182" s="23" t="str">
        <f t="shared" si="22"/>
        <v/>
      </c>
      <c r="U182" s="23" t="str">
        <f t="shared" si="23"/>
        <v/>
      </c>
    </row>
    <row r="183" spans="1:21" x14ac:dyDescent="0.25">
      <c r="A183" s="23" t="str">
        <f>IF(DATOS_NUMERICOS!A172="","",DATOS_NUMERICOS!A172)</f>
        <v/>
      </c>
      <c r="B183" s="23" t="str">
        <f>IF($A183="","",DATOS_NUMERICOS!B172)</f>
        <v/>
      </c>
      <c r="C183" s="23" t="str">
        <f>IF($A183="","",DATOS_NUMERICOS!C172)</f>
        <v/>
      </c>
      <c r="D183" s="23" t="str">
        <f>IF($A183="","",DATOS_NUMERICOS!D172)</f>
        <v/>
      </c>
      <c r="E183" s="23" t="str">
        <f>IF($A183="","",DATOS_NUMERICOS!G172)</f>
        <v/>
      </c>
      <c r="F183" s="23" t="str">
        <f>IF($A183="","",DATOS_NUMERICOS!I172)</f>
        <v/>
      </c>
      <c r="G183" s="23" t="str">
        <f>IF($A183="","",DATOS_NUMERICOS!J172)</f>
        <v/>
      </c>
      <c r="H183" s="23" t="str">
        <f>IF($A183="","",(DATOS_NUMERICOS!K172+DATOS_NUMERICOS!N172+DATOS_NUMERICOS!O172+DATOS_NUMERICOS!P172+(8-DATOS_NUMERICOS!S172)))</f>
        <v/>
      </c>
      <c r="I183" s="23" t="str">
        <f>IF($A183="","",(DATOS_NUMERICOS!L172+DATOS_NUMERICOS!M172+DATOS_NUMERICOS!Q172+DATOS_NUMERICOS!R172+DATOS_NUMERICOS!T172))</f>
        <v/>
      </c>
      <c r="J183" s="23" t="str">
        <f>IF($A183="","",(DATOS_NUMERICOS!U172+DATOS_NUMERICOS!V172+DATOS_NUMERICOS!W172+DATOS_NUMERICOS!X172+DATOS_NUMERICOS!Y172+DATOS_NUMERICOS!Z172+DATOS_NUMERICOS!AA172+DATOS_NUMERICOS!AB172))</f>
        <v/>
      </c>
      <c r="K183" s="23" t="str">
        <f>IF($A183="","",(DATOS_NUMERICOS!AC172+DATOS_NUMERICOS!AD172+DATOS_NUMERICOS!AE172+DATOS_NUMERICOS!AF172+DATOS_NUMERICOS!AG172+DATOS_NUMERICOS!AH172+DATOS_NUMERICOS!AI172+DATOS_NUMERICOS!AJ172+DATOS_NUMERICOS!AK172+DATOS_NUMERICOS!AL172))</f>
        <v/>
      </c>
      <c r="L183" s="23" t="str">
        <f>IF($A183="","",(DATOS_NUMERICOS!AM172+DATOS_NUMERICOS!AN172+DATOS_NUMERICOS!AO172+DATOS_NUMERICOS!AP172+DATOS_NUMERICOS!AQ172+DATOS_NUMERICOS!AR172+DATOS_NUMERICOS!AS172+DATOS_NUMERICOS!AT172+DATOS_NUMERICOS!AU172))</f>
        <v/>
      </c>
      <c r="M183" s="23" t="str">
        <f>IF($A183="","",(DATOS_NUMERICOS!AV172+DATOS_NUMERICOS!AW172+DATOS_NUMERICOS!AX172+(5-DATOS_NUMERICOS!AY172)+DATOS_NUMERICOS!AZ172+DATOS_NUMERICOS!BA172+DATOS_NUMERICOS!BB172+(5-DATOS_NUMERICOS!BC172)+DATOS_NUMERICOS!BD172+(5-DATOS_NUMERICOS!BE172)+DATOS_NUMERICOS!BF172+DATOS_NUMERICOS!BG172+(5-DATOS_NUMERICOS!BH172)+(5-DATOS_NUMERICOS!BI172)+DATOS_NUMERICOS!BJ172))</f>
        <v/>
      </c>
      <c r="N183" s="28" t="str">
        <f t="shared" si="16"/>
        <v/>
      </c>
      <c r="O183" s="28" t="str">
        <f t="shared" si="17"/>
        <v/>
      </c>
      <c r="P183" s="28" t="str">
        <f t="shared" si="18"/>
        <v/>
      </c>
      <c r="Q183" s="28" t="str">
        <f t="shared" si="19"/>
        <v/>
      </c>
      <c r="R183" s="28" t="str">
        <f t="shared" si="20"/>
        <v/>
      </c>
      <c r="S183" s="28" t="str">
        <f t="shared" si="21"/>
        <v/>
      </c>
      <c r="T183" s="23" t="str">
        <f t="shared" si="22"/>
        <v/>
      </c>
      <c r="U183" s="23" t="str">
        <f t="shared" si="23"/>
        <v/>
      </c>
    </row>
    <row r="184" spans="1:21" x14ac:dyDescent="0.25">
      <c r="A184" s="23" t="str">
        <f>IF(DATOS_NUMERICOS!A173="","",DATOS_NUMERICOS!A173)</f>
        <v/>
      </c>
      <c r="B184" s="23" t="str">
        <f>IF($A184="","",DATOS_NUMERICOS!B173)</f>
        <v/>
      </c>
      <c r="C184" s="23" t="str">
        <f>IF($A184="","",DATOS_NUMERICOS!C173)</f>
        <v/>
      </c>
      <c r="D184" s="23" t="str">
        <f>IF($A184="","",DATOS_NUMERICOS!D173)</f>
        <v/>
      </c>
      <c r="E184" s="23" t="str">
        <f>IF($A184="","",DATOS_NUMERICOS!G173)</f>
        <v/>
      </c>
      <c r="F184" s="23" t="str">
        <f>IF($A184="","",DATOS_NUMERICOS!I173)</f>
        <v/>
      </c>
      <c r="G184" s="23" t="str">
        <f>IF($A184="","",DATOS_NUMERICOS!J173)</f>
        <v/>
      </c>
      <c r="H184" s="23" t="str">
        <f>IF($A184="","",(DATOS_NUMERICOS!K173+DATOS_NUMERICOS!N173+DATOS_NUMERICOS!O173+DATOS_NUMERICOS!P173+(8-DATOS_NUMERICOS!S173)))</f>
        <v/>
      </c>
      <c r="I184" s="23" t="str">
        <f>IF($A184="","",(DATOS_NUMERICOS!L173+DATOS_NUMERICOS!M173+DATOS_NUMERICOS!Q173+DATOS_NUMERICOS!R173+DATOS_NUMERICOS!T173))</f>
        <v/>
      </c>
      <c r="J184" s="23" t="str">
        <f>IF($A184="","",(DATOS_NUMERICOS!U173+DATOS_NUMERICOS!V173+DATOS_NUMERICOS!W173+DATOS_NUMERICOS!X173+DATOS_NUMERICOS!Y173+DATOS_NUMERICOS!Z173+DATOS_NUMERICOS!AA173+DATOS_NUMERICOS!AB173))</f>
        <v/>
      </c>
      <c r="K184" s="23" t="str">
        <f>IF($A184="","",(DATOS_NUMERICOS!AC173+DATOS_NUMERICOS!AD173+DATOS_NUMERICOS!AE173+DATOS_NUMERICOS!AF173+DATOS_NUMERICOS!AG173+DATOS_NUMERICOS!AH173+DATOS_NUMERICOS!AI173+DATOS_NUMERICOS!AJ173+DATOS_NUMERICOS!AK173+DATOS_NUMERICOS!AL173))</f>
        <v/>
      </c>
      <c r="L184" s="23" t="str">
        <f>IF($A184="","",(DATOS_NUMERICOS!AM173+DATOS_NUMERICOS!AN173+DATOS_NUMERICOS!AO173+DATOS_NUMERICOS!AP173+DATOS_NUMERICOS!AQ173+DATOS_NUMERICOS!AR173+DATOS_NUMERICOS!AS173+DATOS_NUMERICOS!AT173+DATOS_NUMERICOS!AU173))</f>
        <v/>
      </c>
      <c r="M184" s="23" t="str">
        <f>IF($A184="","",(DATOS_NUMERICOS!AV173+DATOS_NUMERICOS!AW173+DATOS_NUMERICOS!AX173+(5-DATOS_NUMERICOS!AY173)+DATOS_NUMERICOS!AZ173+DATOS_NUMERICOS!BA173+DATOS_NUMERICOS!BB173+(5-DATOS_NUMERICOS!BC173)+DATOS_NUMERICOS!BD173+(5-DATOS_NUMERICOS!BE173)+DATOS_NUMERICOS!BF173+DATOS_NUMERICOS!BG173+(5-DATOS_NUMERICOS!BH173)+(5-DATOS_NUMERICOS!BI173)+DATOS_NUMERICOS!BJ173))</f>
        <v/>
      </c>
      <c r="N184" s="28" t="str">
        <f t="shared" si="16"/>
        <v/>
      </c>
      <c r="O184" s="28" t="str">
        <f t="shared" si="17"/>
        <v/>
      </c>
      <c r="P184" s="28" t="str">
        <f t="shared" si="18"/>
        <v/>
      </c>
      <c r="Q184" s="28" t="str">
        <f t="shared" si="19"/>
        <v/>
      </c>
      <c r="R184" s="28" t="str">
        <f t="shared" si="20"/>
        <v/>
      </c>
      <c r="S184" s="28" t="str">
        <f t="shared" si="21"/>
        <v/>
      </c>
      <c r="T184" s="23" t="str">
        <f t="shared" si="22"/>
        <v/>
      </c>
      <c r="U184" s="23" t="str">
        <f t="shared" si="23"/>
        <v/>
      </c>
    </row>
    <row r="185" spans="1:21" x14ac:dyDescent="0.25">
      <c r="A185" s="23" t="str">
        <f>IF(DATOS_NUMERICOS!A174="","",DATOS_NUMERICOS!A174)</f>
        <v/>
      </c>
      <c r="B185" s="23" t="str">
        <f>IF($A185="","",DATOS_NUMERICOS!B174)</f>
        <v/>
      </c>
      <c r="C185" s="23" t="str">
        <f>IF($A185="","",DATOS_NUMERICOS!C174)</f>
        <v/>
      </c>
      <c r="D185" s="23" t="str">
        <f>IF($A185="","",DATOS_NUMERICOS!D174)</f>
        <v/>
      </c>
      <c r="E185" s="23" t="str">
        <f>IF($A185="","",DATOS_NUMERICOS!G174)</f>
        <v/>
      </c>
      <c r="F185" s="23" t="str">
        <f>IF($A185="","",DATOS_NUMERICOS!I174)</f>
        <v/>
      </c>
      <c r="G185" s="23" t="str">
        <f>IF($A185="","",DATOS_NUMERICOS!J174)</f>
        <v/>
      </c>
      <c r="H185" s="23" t="str">
        <f>IF($A185="","",(DATOS_NUMERICOS!K174+DATOS_NUMERICOS!N174+DATOS_NUMERICOS!O174+DATOS_NUMERICOS!P174+(8-DATOS_NUMERICOS!S174)))</f>
        <v/>
      </c>
      <c r="I185" s="23" t="str">
        <f>IF($A185="","",(DATOS_NUMERICOS!L174+DATOS_NUMERICOS!M174+DATOS_NUMERICOS!Q174+DATOS_NUMERICOS!R174+DATOS_NUMERICOS!T174))</f>
        <v/>
      </c>
      <c r="J185" s="23" t="str">
        <f>IF($A185="","",(DATOS_NUMERICOS!U174+DATOS_NUMERICOS!V174+DATOS_NUMERICOS!W174+DATOS_NUMERICOS!X174+DATOS_NUMERICOS!Y174+DATOS_NUMERICOS!Z174+DATOS_NUMERICOS!AA174+DATOS_NUMERICOS!AB174))</f>
        <v/>
      </c>
      <c r="K185" s="23" t="str">
        <f>IF($A185="","",(DATOS_NUMERICOS!AC174+DATOS_NUMERICOS!AD174+DATOS_NUMERICOS!AE174+DATOS_NUMERICOS!AF174+DATOS_NUMERICOS!AG174+DATOS_NUMERICOS!AH174+DATOS_NUMERICOS!AI174+DATOS_NUMERICOS!AJ174+DATOS_NUMERICOS!AK174+DATOS_NUMERICOS!AL174))</f>
        <v/>
      </c>
      <c r="L185" s="23" t="str">
        <f>IF($A185="","",(DATOS_NUMERICOS!AM174+DATOS_NUMERICOS!AN174+DATOS_NUMERICOS!AO174+DATOS_NUMERICOS!AP174+DATOS_NUMERICOS!AQ174+DATOS_NUMERICOS!AR174+DATOS_NUMERICOS!AS174+DATOS_NUMERICOS!AT174+DATOS_NUMERICOS!AU174))</f>
        <v/>
      </c>
      <c r="M185" s="23" t="str">
        <f>IF($A185="","",(DATOS_NUMERICOS!AV174+DATOS_NUMERICOS!AW174+DATOS_NUMERICOS!AX174+(5-DATOS_NUMERICOS!AY174)+DATOS_NUMERICOS!AZ174+DATOS_NUMERICOS!BA174+DATOS_NUMERICOS!BB174+(5-DATOS_NUMERICOS!BC174)+DATOS_NUMERICOS!BD174+(5-DATOS_NUMERICOS!BE174)+DATOS_NUMERICOS!BF174+DATOS_NUMERICOS!BG174+(5-DATOS_NUMERICOS!BH174)+(5-DATOS_NUMERICOS!BI174)+DATOS_NUMERICOS!BJ174))</f>
        <v/>
      </c>
      <c r="N185" s="28" t="str">
        <f t="shared" si="16"/>
        <v/>
      </c>
      <c r="O185" s="28" t="str">
        <f t="shared" si="17"/>
        <v/>
      </c>
      <c r="P185" s="28" t="str">
        <f t="shared" si="18"/>
        <v/>
      </c>
      <c r="Q185" s="28" t="str">
        <f t="shared" si="19"/>
        <v/>
      </c>
      <c r="R185" s="28" t="str">
        <f t="shared" si="20"/>
        <v/>
      </c>
      <c r="S185" s="28" t="str">
        <f t="shared" si="21"/>
        <v/>
      </c>
      <c r="T185" s="23" t="str">
        <f t="shared" si="22"/>
        <v/>
      </c>
      <c r="U185" s="23" t="str">
        <f t="shared" si="23"/>
        <v/>
      </c>
    </row>
    <row r="186" spans="1:21" x14ac:dyDescent="0.25">
      <c r="A186" s="23" t="str">
        <f>IF(DATOS_NUMERICOS!A175="","",DATOS_NUMERICOS!A175)</f>
        <v/>
      </c>
      <c r="B186" s="23" t="str">
        <f>IF($A186="","",DATOS_NUMERICOS!B175)</f>
        <v/>
      </c>
      <c r="C186" s="23" t="str">
        <f>IF($A186="","",DATOS_NUMERICOS!C175)</f>
        <v/>
      </c>
      <c r="D186" s="23" t="str">
        <f>IF($A186="","",DATOS_NUMERICOS!D175)</f>
        <v/>
      </c>
      <c r="E186" s="23" t="str">
        <f>IF($A186="","",DATOS_NUMERICOS!G175)</f>
        <v/>
      </c>
      <c r="F186" s="23" t="str">
        <f>IF($A186="","",DATOS_NUMERICOS!I175)</f>
        <v/>
      </c>
      <c r="G186" s="23" t="str">
        <f>IF($A186="","",DATOS_NUMERICOS!J175)</f>
        <v/>
      </c>
      <c r="H186" s="23" t="str">
        <f>IF($A186="","",(DATOS_NUMERICOS!K175+DATOS_NUMERICOS!N175+DATOS_NUMERICOS!O175+DATOS_NUMERICOS!P175+(8-DATOS_NUMERICOS!S175)))</f>
        <v/>
      </c>
      <c r="I186" s="23" t="str">
        <f>IF($A186="","",(DATOS_NUMERICOS!L175+DATOS_NUMERICOS!M175+DATOS_NUMERICOS!Q175+DATOS_NUMERICOS!R175+DATOS_NUMERICOS!T175))</f>
        <v/>
      </c>
      <c r="J186" s="23" t="str">
        <f>IF($A186="","",(DATOS_NUMERICOS!U175+DATOS_NUMERICOS!V175+DATOS_NUMERICOS!W175+DATOS_NUMERICOS!X175+DATOS_NUMERICOS!Y175+DATOS_NUMERICOS!Z175+DATOS_NUMERICOS!AA175+DATOS_NUMERICOS!AB175))</f>
        <v/>
      </c>
      <c r="K186" s="23" t="str">
        <f>IF($A186="","",(DATOS_NUMERICOS!AC175+DATOS_NUMERICOS!AD175+DATOS_NUMERICOS!AE175+DATOS_NUMERICOS!AF175+DATOS_NUMERICOS!AG175+DATOS_NUMERICOS!AH175+DATOS_NUMERICOS!AI175+DATOS_NUMERICOS!AJ175+DATOS_NUMERICOS!AK175+DATOS_NUMERICOS!AL175))</f>
        <v/>
      </c>
      <c r="L186" s="23" t="str">
        <f>IF($A186="","",(DATOS_NUMERICOS!AM175+DATOS_NUMERICOS!AN175+DATOS_NUMERICOS!AO175+DATOS_NUMERICOS!AP175+DATOS_NUMERICOS!AQ175+DATOS_NUMERICOS!AR175+DATOS_NUMERICOS!AS175+DATOS_NUMERICOS!AT175+DATOS_NUMERICOS!AU175))</f>
        <v/>
      </c>
      <c r="M186" s="23" t="str">
        <f>IF($A186="","",(DATOS_NUMERICOS!AV175+DATOS_NUMERICOS!AW175+DATOS_NUMERICOS!AX175+(5-DATOS_NUMERICOS!AY175)+DATOS_NUMERICOS!AZ175+DATOS_NUMERICOS!BA175+DATOS_NUMERICOS!BB175+(5-DATOS_NUMERICOS!BC175)+DATOS_NUMERICOS!BD175+(5-DATOS_NUMERICOS!BE175)+DATOS_NUMERICOS!BF175+DATOS_NUMERICOS!BG175+(5-DATOS_NUMERICOS!BH175)+(5-DATOS_NUMERICOS!BI175)+DATOS_NUMERICOS!BJ175))</f>
        <v/>
      </c>
      <c r="N186" s="28" t="str">
        <f t="shared" si="16"/>
        <v/>
      </c>
      <c r="O186" s="28" t="str">
        <f t="shared" si="17"/>
        <v/>
      </c>
      <c r="P186" s="28" t="str">
        <f t="shared" si="18"/>
        <v/>
      </c>
      <c r="Q186" s="28" t="str">
        <f t="shared" si="19"/>
        <v/>
      </c>
      <c r="R186" s="28" t="str">
        <f t="shared" si="20"/>
        <v/>
      </c>
      <c r="S186" s="28" t="str">
        <f t="shared" si="21"/>
        <v/>
      </c>
      <c r="T186" s="23" t="str">
        <f t="shared" si="22"/>
        <v/>
      </c>
      <c r="U186" s="23" t="str">
        <f t="shared" si="23"/>
        <v/>
      </c>
    </row>
    <row r="187" spans="1:21" x14ac:dyDescent="0.25">
      <c r="A187" s="23" t="str">
        <f>IF(DATOS_NUMERICOS!A176="","",DATOS_NUMERICOS!A176)</f>
        <v/>
      </c>
      <c r="B187" s="23" t="str">
        <f>IF($A187="","",DATOS_NUMERICOS!B176)</f>
        <v/>
      </c>
      <c r="C187" s="23" t="str">
        <f>IF($A187="","",DATOS_NUMERICOS!C176)</f>
        <v/>
      </c>
      <c r="D187" s="23" t="str">
        <f>IF($A187="","",DATOS_NUMERICOS!D176)</f>
        <v/>
      </c>
      <c r="E187" s="23" t="str">
        <f>IF($A187="","",DATOS_NUMERICOS!G176)</f>
        <v/>
      </c>
      <c r="F187" s="23" t="str">
        <f>IF($A187="","",DATOS_NUMERICOS!I176)</f>
        <v/>
      </c>
      <c r="G187" s="23" t="str">
        <f>IF($A187="","",DATOS_NUMERICOS!J176)</f>
        <v/>
      </c>
      <c r="H187" s="23" t="str">
        <f>IF($A187="","",(DATOS_NUMERICOS!K176+DATOS_NUMERICOS!N176+DATOS_NUMERICOS!O176+DATOS_NUMERICOS!P176+(8-DATOS_NUMERICOS!S176)))</f>
        <v/>
      </c>
      <c r="I187" s="23" t="str">
        <f>IF($A187="","",(DATOS_NUMERICOS!L176+DATOS_NUMERICOS!M176+DATOS_NUMERICOS!Q176+DATOS_NUMERICOS!R176+DATOS_NUMERICOS!T176))</f>
        <v/>
      </c>
      <c r="J187" s="23" t="str">
        <f>IF($A187="","",(DATOS_NUMERICOS!U176+DATOS_NUMERICOS!V176+DATOS_NUMERICOS!W176+DATOS_NUMERICOS!X176+DATOS_NUMERICOS!Y176+DATOS_NUMERICOS!Z176+DATOS_NUMERICOS!AA176+DATOS_NUMERICOS!AB176))</f>
        <v/>
      </c>
      <c r="K187" s="23" t="str">
        <f>IF($A187="","",(DATOS_NUMERICOS!AC176+DATOS_NUMERICOS!AD176+DATOS_NUMERICOS!AE176+DATOS_NUMERICOS!AF176+DATOS_NUMERICOS!AG176+DATOS_NUMERICOS!AH176+DATOS_NUMERICOS!AI176+DATOS_NUMERICOS!AJ176+DATOS_NUMERICOS!AK176+DATOS_NUMERICOS!AL176))</f>
        <v/>
      </c>
      <c r="L187" s="23" t="str">
        <f>IF($A187="","",(DATOS_NUMERICOS!AM176+DATOS_NUMERICOS!AN176+DATOS_NUMERICOS!AO176+DATOS_NUMERICOS!AP176+DATOS_NUMERICOS!AQ176+DATOS_NUMERICOS!AR176+DATOS_NUMERICOS!AS176+DATOS_NUMERICOS!AT176+DATOS_NUMERICOS!AU176))</f>
        <v/>
      </c>
      <c r="M187" s="23" t="str">
        <f>IF($A187="","",(DATOS_NUMERICOS!AV176+DATOS_NUMERICOS!AW176+DATOS_NUMERICOS!AX176+(5-DATOS_NUMERICOS!AY176)+DATOS_NUMERICOS!AZ176+DATOS_NUMERICOS!BA176+DATOS_NUMERICOS!BB176+(5-DATOS_NUMERICOS!BC176)+DATOS_NUMERICOS!BD176+(5-DATOS_NUMERICOS!BE176)+DATOS_NUMERICOS!BF176+DATOS_NUMERICOS!BG176+(5-DATOS_NUMERICOS!BH176)+(5-DATOS_NUMERICOS!BI176)+DATOS_NUMERICOS!BJ176))</f>
        <v/>
      </c>
      <c r="N187" s="28" t="str">
        <f t="shared" si="16"/>
        <v/>
      </c>
      <c r="O187" s="28" t="str">
        <f t="shared" si="17"/>
        <v/>
      </c>
      <c r="P187" s="28" t="str">
        <f t="shared" si="18"/>
        <v/>
      </c>
      <c r="Q187" s="28" t="str">
        <f t="shared" si="19"/>
        <v/>
      </c>
      <c r="R187" s="28" t="str">
        <f t="shared" si="20"/>
        <v/>
      </c>
      <c r="S187" s="28" t="str">
        <f t="shared" si="21"/>
        <v/>
      </c>
      <c r="T187" s="23" t="str">
        <f t="shared" si="22"/>
        <v/>
      </c>
      <c r="U187" s="23" t="str">
        <f t="shared" si="23"/>
        <v/>
      </c>
    </row>
    <row r="188" spans="1:21" x14ac:dyDescent="0.25">
      <c r="A188" s="23" t="str">
        <f>IF(DATOS_NUMERICOS!A177="","",DATOS_NUMERICOS!A177)</f>
        <v/>
      </c>
      <c r="B188" s="23" t="str">
        <f>IF($A188="","",DATOS_NUMERICOS!B177)</f>
        <v/>
      </c>
      <c r="C188" s="23" t="str">
        <f>IF($A188="","",DATOS_NUMERICOS!C177)</f>
        <v/>
      </c>
      <c r="D188" s="23" t="str">
        <f>IF($A188="","",DATOS_NUMERICOS!D177)</f>
        <v/>
      </c>
      <c r="E188" s="23" t="str">
        <f>IF($A188="","",DATOS_NUMERICOS!G177)</f>
        <v/>
      </c>
      <c r="F188" s="23" t="str">
        <f>IF($A188="","",DATOS_NUMERICOS!I177)</f>
        <v/>
      </c>
      <c r="G188" s="23" t="str">
        <f>IF($A188="","",DATOS_NUMERICOS!J177)</f>
        <v/>
      </c>
      <c r="H188" s="23" t="str">
        <f>IF($A188="","",(DATOS_NUMERICOS!K177+DATOS_NUMERICOS!N177+DATOS_NUMERICOS!O177+DATOS_NUMERICOS!P177+(8-DATOS_NUMERICOS!S177)))</f>
        <v/>
      </c>
      <c r="I188" s="23" t="str">
        <f>IF($A188="","",(DATOS_NUMERICOS!L177+DATOS_NUMERICOS!M177+DATOS_NUMERICOS!Q177+DATOS_NUMERICOS!R177+DATOS_NUMERICOS!T177))</f>
        <v/>
      </c>
      <c r="J188" s="23" t="str">
        <f>IF($A188="","",(DATOS_NUMERICOS!U177+DATOS_NUMERICOS!V177+DATOS_NUMERICOS!W177+DATOS_NUMERICOS!X177+DATOS_NUMERICOS!Y177+DATOS_NUMERICOS!Z177+DATOS_NUMERICOS!AA177+DATOS_NUMERICOS!AB177))</f>
        <v/>
      </c>
      <c r="K188" s="23" t="str">
        <f>IF($A188="","",(DATOS_NUMERICOS!AC177+DATOS_NUMERICOS!AD177+DATOS_NUMERICOS!AE177+DATOS_NUMERICOS!AF177+DATOS_NUMERICOS!AG177+DATOS_NUMERICOS!AH177+DATOS_NUMERICOS!AI177+DATOS_NUMERICOS!AJ177+DATOS_NUMERICOS!AK177+DATOS_NUMERICOS!AL177))</f>
        <v/>
      </c>
      <c r="L188" s="23" t="str">
        <f>IF($A188="","",(DATOS_NUMERICOS!AM177+DATOS_NUMERICOS!AN177+DATOS_NUMERICOS!AO177+DATOS_NUMERICOS!AP177+DATOS_NUMERICOS!AQ177+DATOS_NUMERICOS!AR177+DATOS_NUMERICOS!AS177+DATOS_NUMERICOS!AT177+DATOS_NUMERICOS!AU177))</f>
        <v/>
      </c>
      <c r="M188" s="23" t="str">
        <f>IF($A188="","",(DATOS_NUMERICOS!AV177+DATOS_NUMERICOS!AW177+DATOS_NUMERICOS!AX177+(5-DATOS_NUMERICOS!AY177)+DATOS_NUMERICOS!AZ177+DATOS_NUMERICOS!BA177+DATOS_NUMERICOS!BB177+(5-DATOS_NUMERICOS!BC177)+DATOS_NUMERICOS!BD177+(5-DATOS_NUMERICOS!BE177)+DATOS_NUMERICOS!BF177+DATOS_NUMERICOS!BG177+(5-DATOS_NUMERICOS!BH177)+(5-DATOS_NUMERICOS!BI177)+DATOS_NUMERICOS!BJ177))</f>
        <v/>
      </c>
      <c r="N188" s="28" t="str">
        <f t="shared" si="16"/>
        <v/>
      </c>
      <c r="O188" s="28" t="str">
        <f t="shared" si="17"/>
        <v/>
      </c>
      <c r="P188" s="28" t="str">
        <f t="shared" si="18"/>
        <v/>
      </c>
      <c r="Q188" s="28" t="str">
        <f t="shared" si="19"/>
        <v/>
      </c>
      <c r="R188" s="28" t="str">
        <f t="shared" si="20"/>
        <v/>
      </c>
      <c r="S188" s="28" t="str">
        <f t="shared" si="21"/>
        <v/>
      </c>
      <c r="T188" s="23" t="str">
        <f t="shared" si="22"/>
        <v/>
      </c>
      <c r="U188" s="23" t="str">
        <f t="shared" si="23"/>
        <v/>
      </c>
    </row>
    <row r="189" spans="1:21" x14ac:dyDescent="0.25">
      <c r="A189" s="23" t="str">
        <f>IF(DATOS_NUMERICOS!A178="","",DATOS_NUMERICOS!A178)</f>
        <v/>
      </c>
      <c r="B189" s="23" t="str">
        <f>IF($A189="","",DATOS_NUMERICOS!B178)</f>
        <v/>
      </c>
      <c r="C189" s="23" t="str">
        <f>IF($A189="","",DATOS_NUMERICOS!C178)</f>
        <v/>
      </c>
      <c r="D189" s="23" t="str">
        <f>IF($A189="","",DATOS_NUMERICOS!D178)</f>
        <v/>
      </c>
      <c r="E189" s="23" t="str">
        <f>IF($A189="","",DATOS_NUMERICOS!G178)</f>
        <v/>
      </c>
      <c r="F189" s="23" t="str">
        <f>IF($A189="","",DATOS_NUMERICOS!I178)</f>
        <v/>
      </c>
      <c r="G189" s="23" t="str">
        <f>IF($A189="","",DATOS_NUMERICOS!J178)</f>
        <v/>
      </c>
      <c r="H189" s="23" t="str">
        <f>IF($A189="","",(DATOS_NUMERICOS!K178+DATOS_NUMERICOS!N178+DATOS_NUMERICOS!O178+DATOS_NUMERICOS!P178+(8-DATOS_NUMERICOS!S178)))</f>
        <v/>
      </c>
      <c r="I189" s="23" t="str">
        <f>IF($A189="","",(DATOS_NUMERICOS!L178+DATOS_NUMERICOS!M178+DATOS_NUMERICOS!Q178+DATOS_NUMERICOS!R178+DATOS_NUMERICOS!T178))</f>
        <v/>
      </c>
      <c r="J189" s="23" t="str">
        <f>IF($A189="","",(DATOS_NUMERICOS!U178+DATOS_NUMERICOS!V178+DATOS_NUMERICOS!W178+DATOS_NUMERICOS!X178+DATOS_NUMERICOS!Y178+DATOS_NUMERICOS!Z178+DATOS_NUMERICOS!AA178+DATOS_NUMERICOS!AB178))</f>
        <v/>
      </c>
      <c r="K189" s="23" t="str">
        <f>IF($A189="","",(DATOS_NUMERICOS!AC178+DATOS_NUMERICOS!AD178+DATOS_NUMERICOS!AE178+DATOS_NUMERICOS!AF178+DATOS_NUMERICOS!AG178+DATOS_NUMERICOS!AH178+DATOS_NUMERICOS!AI178+DATOS_NUMERICOS!AJ178+DATOS_NUMERICOS!AK178+DATOS_NUMERICOS!AL178))</f>
        <v/>
      </c>
      <c r="L189" s="23" t="str">
        <f>IF($A189="","",(DATOS_NUMERICOS!AM178+DATOS_NUMERICOS!AN178+DATOS_NUMERICOS!AO178+DATOS_NUMERICOS!AP178+DATOS_NUMERICOS!AQ178+DATOS_NUMERICOS!AR178+DATOS_NUMERICOS!AS178+DATOS_NUMERICOS!AT178+DATOS_NUMERICOS!AU178))</f>
        <v/>
      </c>
      <c r="M189" s="23" t="str">
        <f>IF($A189="","",(DATOS_NUMERICOS!AV178+DATOS_NUMERICOS!AW178+DATOS_NUMERICOS!AX178+(5-DATOS_NUMERICOS!AY178)+DATOS_NUMERICOS!AZ178+DATOS_NUMERICOS!BA178+DATOS_NUMERICOS!BB178+(5-DATOS_NUMERICOS!BC178)+DATOS_NUMERICOS!BD178+(5-DATOS_NUMERICOS!BE178)+DATOS_NUMERICOS!BF178+DATOS_NUMERICOS!BG178+(5-DATOS_NUMERICOS!BH178)+(5-DATOS_NUMERICOS!BI178)+DATOS_NUMERICOS!BJ178))</f>
        <v/>
      </c>
      <c r="N189" s="28" t="str">
        <f t="shared" si="16"/>
        <v/>
      </c>
      <c r="O189" s="28" t="str">
        <f t="shared" si="17"/>
        <v/>
      </c>
      <c r="P189" s="28" t="str">
        <f t="shared" si="18"/>
        <v/>
      </c>
      <c r="Q189" s="28" t="str">
        <f t="shared" si="19"/>
        <v/>
      </c>
      <c r="R189" s="28" t="str">
        <f t="shared" si="20"/>
        <v/>
      </c>
      <c r="S189" s="28" t="str">
        <f t="shared" si="21"/>
        <v/>
      </c>
      <c r="T189" s="23" t="str">
        <f t="shared" si="22"/>
        <v/>
      </c>
      <c r="U189" s="23" t="str">
        <f t="shared" si="23"/>
        <v/>
      </c>
    </row>
    <row r="190" spans="1:21" x14ac:dyDescent="0.25">
      <c r="A190" s="23" t="str">
        <f>IF(DATOS_NUMERICOS!A179="","",DATOS_NUMERICOS!A179)</f>
        <v/>
      </c>
      <c r="B190" s="23" t="str">
        <f>IF($A190="","",DATOS_NUMERICOS!B179)</f>
        <v/>
      </c>
      <c r="C190" s="23" t="str">
        <f>IF($A190="","",DATOS_NUMERICOS!C179)</f>
        <v/>
      </c>
      <c r="D190" s="23" t="str">
        <f>IF($A190="","",DATOS_NUMERICOS!D179)</f>
        <v/>
      </c>
      <c r="E190" s="23" t="str">
        <f>IF($A190="","",DATOS_NUMERICOS!G179)</f>
        <v/>
      </c>
      <c r="F190" s="23" t="str">
        <f>IF($A190="","",DATOS_NUMERICOS!I179)</f>
        <v/>
      </c>
      <c r="G190" s="23" t="str">
        <f>IF($A190="","",DATOS_NUMERICOS!J179)</f>
        <v/>
      </c>
      <c r="H190" s="23" t="str">
        <f>IF($A190="","",(DATOS_NUMERICOS!K179+DATOS_NUMERICOS!N179+DATOS_NUMERICOS!O179+DATOS_NUMERICOS!P179+(8-DATOS_NUMERICOS!S179)))</f>
        <v/>
      </c>
      <c r="I190" s="23" t="str">
        <f>IF($A190="","",(DATOS_NUMERICOS!L179+DATOS_NUMERICOS!M179+DATOS_NUMERICOS!Q179+DATOS_NUMERICOS!R179+DATOS_NUMERICOS!T179))</f>
        <v/>
      </c>
      <c r="J190" s="23" t="str">
        <f>IF($A190="","",(DATOS_NUMERICOS!U179+DATOS_NUMERICOS!V179+DATOS_NUMERICOS!W179+DATOS_NUMERICOS!X179+DATOS_NUMERICOS!Y179+DATOS_NUMERICOS!Z179+DATOS_NUMERICOS!AA179+DATOS_NUMERICOS!AB179))</f>
        <v/>
      </c>
      <c r="K190" s="23" t="str">
        <f>IF($A190="","",(DATOS_NUMERICOS!AC179+DATOS_NUMERICOS!AD179+DATOS_NUMERICOS!AE179+DATOS_NUMERICOS!AF179+DATOS_NUMERICOS!AG179+DATOS_NUMERICOS!AH179+DATOS_NUMERICOS!AI179+DATOS_NUMERICOS!AJ179+DATOS_NUMERICOS!AK179+DATOS_NUMERICOS!AL179))</f>
        <v/>
      </c>
      <c r="L190" s="23" t="str">
        <f>IF($A190="","",(DATOS_NUMERICOS!AM179+DATOS_NUMERICOS!AN179+DATOS_NUMERICOS!AO179+DATOS_NUMERICOS!AP179+DATOS_NUMERICOS!AQ179+DATOS_NUMERICOS!AR179+DATOS_NUMERICOS!AS179+DATOS_NUMERICOS!AT179+DATOS_NUMERICOS!AU179))</f>
        <v/>
      </c>
      <c r="M190" s="23" t="str">
        <f>IF($A190="","",(DATOS_NUMERICOS!AV179+DATOS_NUMERICOS!AW179+DATOS_NUMERICOS!AX179+(5-DATOS_NUMERICOS!AY179)+DATOS_NUMERICOS!AZ179+DATOS_NUMERICOS!BA179+DATOS_NUMERICOS!BB179+(5-DATOS_NUMERICOS!BC179)+DATOS_NUMERICOS!BD179+(5-DATOS_NUMERICOS!BE179)+DATOS_NUMERICOS!BF179+DATOS_NUMERICOS!BG179+(5-DATOS_NUMERICOS!BH179)+(5-DATOS_NUMERICOS!BI179)+DATOS_NUMERICOS!BJ179))</f>
        <v/>
      </c>
      <c r="N190" s="28" t="str">
        <f t="shared" si="16"/>
        <v/>
      </c>
      <c r="O190" s="28" t="str">
        <f t="shared" si="17"/>
        <v/>
      </c>
      <c r="P190" s="28" t="str">
        <f t="shared" si="18"/>
        <v/>
      </c>
      <c r="Q190" s="28" t="str">
        <f t="shared" si="19"/>
        <v/>
      </c>
      <c r="R190" s="28" t="str">
        <f t="shared" si="20"/>
        <v/>
      </c>
      <c r="S190" s="28" t="str">
        <f t="shared" si="21"/>
        <v/>
      </c>
      <c r="T190" s="23" t="str">
        <f t="shared" si="22"/>
        <v/>
      </c>
      <c r="U190" s="23" t="str">
        <f t="shared" si="23"/>
        <v/>
      </c>
    </row>
    <row r="191" spans="1:21" x14ac:dyDescent="0.25">
      <c r="A191" s="23" t="str">
        <f>IF(DATOS_NUMERICOS!A180="","",DATOS_NUMERICOS!A180)</f>
        <v/>
      </c>
      <c r="B191" s="23" t="str">
        <f>IF($A191="","",DATOS_NUMERICOS!B180)</f>
        <v/>
      </c>
      <c r="C191" s="23" t="str">
        <f>IF($A191="","",DATOS_NUMERICOS!C180)</f>
        <v/>
      </c>
      <c r="D191" s="23" t="str">
        <f>IF($A191="","",DATOS_NUMERICOS!D180)</f>
        <v/>
      </c>
      <c r="E191" s="23" t="str">
        <f>IF($A191="","",DATOS_NUMERICOS!G180)</f>
        <v/>
      </c>
      <c r="F191" s="23" t="str">
        <f>IF($A191="","",DATOS_NUMERICOS!I180)</f>
        <v/>
      </c>
      <c r="G191" s="23" t="str">
        <f>IF($A191="","",DATOS_NUMERICOS!J180)</f>
        <v/>
      </c>
      <c r="H191" s="23" t="str">
        <f>IF($A191="","",(DATOS_NUMERICOS!K180+DATOS_NUMERICOS!N180+DATOS_NUMERICOS!O180+DATOS_NUMERICOS!P180+(8-DATOS_NUMERICOS!S180)))</f>
        <v/>
      </c>
      <c r="I191" s="23" t="str">
        <f>IF($A191="","",(DATOS_NUMERICOS!L180+DATOS_NUMERICOS!M180+DATOS_NUMERICOS!Q180+DATOS_NUMERICOS!R180+DATOS_NUMERICOS!T180))</f>
        <v/>
      </c>
      <c r="J191" s="23" t="str">
        <f>IF($A191="","",(DATOS_NUMERICOS!U180+DATOS_NUMERICOS!V180+DATOS_NUMERICOS!W180+DATOS_NUMERICOS!X180+DATOS_NUMERICOS!Y180+DATOS_NUMERICOS!Z180+DATOS_NUMERICOS!AA180+DATOS_NUMERICOS!AB180))</f>
        <v/>
      </c>
      <c r="K191" s="23" t="str">
        <f>IF($A191="","",(DATOS_NUMERICOS!AC180+DATOS_NUMERICOS!AD180+DATOS_NUMERICOS!AE180+DATOS_NUMERICOS!AF180+DATOS_NUMERICOS!AG180+DATOS_NUMERICOS!AH180+DATOS_NUMERICOS!AI180+DATOS_NUMERICOS!AJ180+DATOS_NUMERICOS!AK180+DATOS_NUMERICOS!AL180))</f>
        <v/>
      </c>
      <c r="L191" s="23" t="str">
        <f>IF($A191="","",(DATOS_NUMERICOS!AM180+DATOS_NUMERICOS!AN180+DATOS_NUMERICOS!AO180+DATOS_NUMERICOS!AP180+DATOS_NUMERICOS!AQ180+DATOS_NUMERICOS!AR180+DATOS_NUMERICOS!AS180+DATOS_NUMERICOS!AT180+DATOS_NUMERICOS!AU180))</f>
        <v/>
      </c>
      <c r="M191" s="23" t="str">
        <f>IF($A191="","",(DATOS_NUMERICOS!AV180+DATOS_NUMERICOS!AW180+DATOS_NUMERICOS!AX180+(5-DATOS_NUMERICOS!AY180)+DATOS_NUMERICOS!AZ180+DATOS_NUMERICOS!BA180+DATOS_NUMERICOS!BB180+(5-DATOS_NUMERICOS!BC180)+DATOS_NUMERICOS!BD180+(5-DATOS_NUMERICOS!BE180)+DATOS_NUMERICOS!BF180+DATOS_NUMERICOS!BG180+(5-DATOS_NUMERICOS!BH180)+(5-DATOS_NUMERICOS!BI180)+DATOS_NUMERICOS!BJ180))</f>
        <v/>
      </c>
      <c r="N191" s="28" t="str">
        <f t="shared" si="16"/>
        <v/>
      </c>
      <c r="O191" s="28" t="str">
        <f t="shared" si="17"/>
        <v/>
      </c>
      <c r="P191" s="28" t="str">
        <f t="shared" si="18"/>
        <v/>
      </c>
      <c r="Q191" s="28" t="str">
        <f t="shared" si="19"/>
        <v/>
      </c>
      <c r="R191" s="28" t="str">
        <f t="shared" si="20"/>
        <v/>
      </c>
      <c r="S191" s="28" t="str">
        <f t="shared" si="21"/>
        <v/>
      </c>
      <c r="T191" s="23" t="str">
        <f t="shared" si="22"/>
        <v/>
      </c>
      <c r="U191" s="23" t="str">
        <f t="shared" si="23"/>
        <v/>
      </c>
    </row>
    <row r="192" spans="1:21" x14ac:dyDescent="0.25">
      <c r="A192" s="23" t="str">
        <f>IF(DATOS_NUMERICOS!A181="","",DATOS_NUMERICOS!A181)</f>
        <v/>
      </c>
      <c r="B192" s="23" t="str">
        <f>IF($A192="","",DATOS_NUMERICOS!B181)</f>
        <v/>
      </c>
      <c r="C192" s="23" t="str">
        <f>IF($A192="","",DATOS_NUMERICOS!C181)</f>
        <v/>
      </c>
      <c r="D192" s="23" t="str">
        <f>IF($A192="","",DATOS_NUMERICOS!D181)</f>
        <v/>
      </c>
      <c r="E192" s="23" t="str">
        <f>IF($A192="","",DATOS_NUMERICOS!G181)</f>
        <v/>
      </c>
      <c r="F192" s="23" t="str">
        <f>IF($A192="","",DATOS_NUMERICOS!I181)</f>
        <v/>
      </c>
      <c r="G192" s="23" t="str">
        <f>IF($A192="","",DATOS_NUMERICOS!J181)</f>
        <v/>
      </c>
      <c r="H192" s="23" t="str">
        <f>IF($A192="","",(DATOS_NUMERICOS!K181+DATOS_NUMERICOS!N181+DATOS_NUMERICOS!O181+DATOS_NUMERICOS!P181+(8-DATOS_NUMERICOS!S181)))</f>
        <v/>
      </c>
      <c r="I192" s="23" t="str">
        <f>IF($A192="","",(DATOS_NUMERICOS!L181+DATOS_NUMERICOS!M181+DATOS_NUMERICOS!Q181+DATOS_NUMERICOS!R181+DATOS_NUMERICOS!T181))</f>
        <v/>
      </c>
      <c r="J192" s="23" t="str">
        <f>IF($A192="","",(DATOS_NUMERICOS!U181+DATOS_NUMERICOS!V181+DATOS_NUMERICOS!W181+DATOS_NUMERICOS!X181+DATOS_NUMERICOS!Y181+DATOS_NUMERICOS!Z181+DATOS_NUMERICOS!AA181+DATOS_NUMERICOS!AB181))</f>
        <v/>
      </c>
      <c r="K192" s="23" t="str">
        <f>IF($A192="","",(DATOS_NUMERICOS!AC181+DATOS_NUMERICOS!AD181+DATOS_NUMERICOS!AE181+DATOS_NUMERICOS!AF181+DATOS_NUMERICOS!AG181+DATOS_NUMERICOS!AH181+DATOS_NUMERICOS!AI181+DATOS_NUMERICOS!AJ181+DATOS_NUMERICOS!AK181+DATOS_NUMERICOS!AL181))</f>
        <v/>
      </c>
      <c r="L192" s="23" t="str">
        <f>IF($A192="","",(DATOS_NUMERICOS!AM181+DATOS_NUMERICOS!AN181+DATOS_NUMERICOS!AO181+DATOS_NUMERICOS!AP181+DATOS_NUMERICOS!AQ181+DATOS_NUMERICOS!AR181+DATOS_NUMERICOS!AS181+DATOS_NUMERICOS!AT181+DATOS_NUMERICOS!AU181))</f>
        <v/>
      </c>
      <c r="M192" s="23" t="str">
        <f>IF($A192="","",(DATOS_NUMERICOS!AV181+DATOS_NUMERICOS!AW181+DATOS_NUMERICOS!AX181+(5-DATOS_NUMERICOS!AY181)+DATOS_NUMERICOS!AZ181+DATOS_NUMERICOS!BA181+DATOS_NUMERICOS!BB181+(5-DATOS_NUMERICOS!BC181)+DATOS_NUMERICOS!BD181+(5-DATOS_NUMERICOS!BE181)+DATOS_NUMERICOS!BF181+DATOS_NUMERICOS!BG181+(5-DATOS_NUMERICOS!BH181)+(5-DATOS_NUMERICOS!BI181)+DATOS_NUMERICOS!BJ181))</f>
        <v/>
      </c>
      <c r="N192" s="28" t="str">
        <f t="shared" si="16"/>
        <v/>
      </c>
      <c r="O192" s="28" t="str">
        <f t="shared" si="17"/>
        <v/>
      </c>
      <c r="P192" s="28" t="str">
        <f t="shared" si="18"/>
        <v/>
      </c>
      <c r="Q192" s="28" t="str">
        <f t="shared" si="19"/>
        <v/>
      </c>
      <c r="R192" s="28" t="str">
        <f t="shared" si="20"/>
        <v/>
      </c>
      <c r="S192" s="28" t="str">
        <f t="shared" si="21"/>
        <v/>
      </c>
      <c r="T192" s="23" t="str">
        <f t="shared" si="22"/>
        <v/>
      </c>
      <c r="U192" s="23" t="str">
        <f t="shared" si="23"/>
        <v/>
      </c>
    </row>
    <row r="193" spans="1:21" x14ac:dyDescent="0.25">
      <c r="A193" s="23" t="str">
        <f>IF(DATOS_NUMERICOS!A182="","",DATOS_NUMERICOS!A182)</f>
        <v/>
      </c>
      <c r="B193" s="23" t="str">
        <f>IF($A193="","",DATOS_NUMERICOS!B182)</f>
        <v/>
      </c>
      <c r="C193" s="23" t="str">
        <f>IF($A193="","",DATOS_NUMERICOS!C182)</f>
        <v/>
      </c>
      <c r="D193" s="23" t="str">
        <f>IF($A193="","",DATOS_NUMERICOS!D182)</f>
        <v/>
      </c>
      <c r="E193" s="23" t="str">
        <f>IF($A193="","",DATOS_NUMERICOS!G182)</f>
        <v/>
      </c>
      <c r="F193" s="23" t="str">
        <f>IF($A193="","",DATOS_NUMERICOS!I182)</f>
        <v/>
      </c>
      <c r="G193" s="23" t="str">
        <f>IF($A193="","",DATOS_NUMERICOS!J182)</f>
        <v/>
      </c>
      <c r="H193" s="23" t="str">
        <f>IF($A193="","",(DATOS_NUMERICOS!K182+DATOS_NUMERICOS!N182+DATOS_NUMERICOS!O182+DATOS_NUMERICOS!P182+(8-DATOS_NUMERICOS!S182)))</f>
        <v/>
      </c>
      <c r="I193" s="23" t="str">
        <f>IF($A193="","",(DATOS_NUMERICOS!L182+DATOS_NUMERICOS!M182+DATOS_NUMERICOS!Q182+DATOS_NUMERICOS!R182+DATOS_NUMERICOS!T182))</f>
        <v/>
      </c>
      <c r="J193" s="23" t="str">
        <f>IF($A193="","",(DATOS_NUMERICOS!U182+DATOS_NUMERICOS!V182+DATOS_NUMERICOS!W182+DATOS_NUMERICOS!X182+DATOS_NUMERICOS!Y182+DATOS_NUMERICOS!Z182+DATOS_NUMERICOS!AA182+DATOS_NUMERICOS!AB182))</f>
        <v/>
      </c>
      <c r="K193" s="23" t="str">
        <f>IF($A193="","",(DATOS_NUMERICOS!AC182+DATOS_NUMERICOS!AD182+DATOS_NUMERICOS!AE182+DATOS_NUMERICOS!AF182+DATOS_NUMERICOS!AG182+DATOS_NUMERICOS!AH182+DATOS_NUMERICOS!AI182+DATOS_NUMERICOS!AJ182+DATOS_NUMERICOS!AK182+DATOS_NUMERICOS!AL182))</f>
        <v/>
      </c>
      <c r="L193" s="23" t="str">
        <f>IF($A193="","",(DATOS_NUMERICOS!AM182+DATOS_NUMERICOS!AN182+DATOS_NUMERICOS!AO182+DATOS_NUMERICOS!AP182+DATOS_NUMERICOS!AQ182+DATOS_NUMERICOS!AR182+DATOS_NUMERICOS!AS182+DATOS_NUMERICOS!AT182+DATOS_NUMERICOS!AU182))</f>
        <v/>
      </c>
      <c r="M193" s="23" t="str">
        <f>IF($A193="","",(DATOS_NUMERICOS!AV182+DATOS_NUMERICOS!AW182+DATOS_NUMERICOS!AX182+(5-DATOS_NUMERICOS!AY182)+DATOS_NUMERICOS!AZ182+DATOS_NUMERICOS!BA182+DATOS_NUMERICOS!BB182+(5-DATOS_NUMERICOS!BC182)+DATOS_NUMERICOS!BD182+(5-DATOS_NUMERICOS!BE182)+DATOS_NUMERICOS!BF182+DATOS_NUMERICOS!BG182+(5-DATOS_NUMERICOS!BH182)+(5-DATOS_NUMERICOS!BI182)+DATOS_NUMERICOS!BJ182))</f>
        <v/>
      </c>
      <c r="N193" s="28" t="str">
        <f t="shared" si="16"/>
        <v/>
      </c>
      <c r="O193" s="28" t="str">
        <f t="shared" si="17"/>
        <v/>
      </c>
      <c r="P193" s="28" t="str">
        <f t="shared" si="18"/>
        <v/>
      </c>
      <c r="Q193" s="28" t="str">
        <f t="shared" si="19"/>
        <v/>
      </c>
      <c r="R193" s="28" t="str">
        <f t="shared" si="20"/>
        <v/>
      </c>
      <c r="S193" s="28" t="str">
        <f t="shared" si="21"/>
        <v/>
      </c>
      <c r="T193" s="23" t="str">
        <f t="shared" si="22"/>
        <v/>
      </c>
      <c r="U193" s="23" t="str">
        <f t="shared" si="23"/>
        <v/>
      </c>
    </row>
    <row r="194" spans="1:21" x14ac:dyDescent="0.25">
      <c r="A194" s="23" t="str">
        <f>IF(DATOS_NUMERICOS!A183="","",DATOS_NUMERICOS!A183)</f>
        <v/>
      </c>
      <c r="B194" s="23" t="str">
        <f>IF($A194="","",DATOS_NUMERICOS!B183)</f>
        <v/>
      </c>
      <c r="C194" s="23" t="str">
        <f>IF($A194="","",DATOS_NUMERICOS!C183)</f>
        <v/>
      </c>
      <c r="D194" s="23" t="str">
        <f>IF($A194="","",DATOS_NUMERICOS!D183)</f>
        <v/>
      </c>
      <c r="E194" s="23" t="str">
        <f>IF($A194="","",DATOS_NUMERICOS!G183)</f>
        <v/>
      </c>
      <c r="F194" s="23" t="str">
        <f>IF($A194="","",DATOS_NUMERICOS!I183)</f>
        <v/>
      </c>
      <c r="G194" s="23" t="str">
        <f>IF($A194="","",DATOS_NUMERICOS!J183)</f>
        <v/>
      </c>
      <c r="H194" s="23" t="str">
        <f>IF($A194="","",(DATOS_NUMERICOS!K183+DATOS_NUMERICOS!N183+DATOS_NUMERICOS!O183+DATOS_NUMERICOS!P183+(8-DATOS_NUMERICOS!S183)))</f>
        <v/>
      </c>
      <c r="I194" s="23" t="str">
        <f>IF($A194="","",(DATOS_NUMERICOS!L183+DATOS_NUMERICOS!M183+DATOS_NUMERICOS!Q183+DATOS_NUMERICOS!R183+DATOS_NUMERICOS!T183))</f>
        <v/>
      </c>
      <c r="J194" s="23" t="str">
        <f>IF($A194="","",(DATOS_NUMERICOS!U183+DATOS_NUMERICOS!V183+DATOS_NUMERICOS!W183+DATOS_NUMERICOS!X183+DATOS_NUMERICOS!Y183+DATOS_NUMERICOS!Z183+DATOS_NUMERICOS!AA183+DATOS_NUMERICOS!AB183))</f>
        <v/>
      </c>
      <c r="K194" s="23" t="str">
        <f>IF($A194="","",(DATOS_NUMERICOS!AC183+DATOS_NUMERICOS!AD183+DATOS_NUMERICOS!AE183+DATOS_NUMERICOS!AF183+DATOS_NUMERICOS!AG183+DATOS_NUMERICOS!AH183+DATOS_NUMERICOS!AI183+DATOS_NUMERICOS!AJ183+DATOS_NUMERICOS!AK183+DATOS_NUMERICOS!AL183))</f>
        <v/>
      </c>
      <c r="L194" s="23" t="str">
        <f>IF($A194="","",(DATOS_NUMERICOS!AM183+DATOS_NUMERICOS!AN183+DATOS_NUMERICOS!AO183+DATOS_NUMERICOS!AP183+DATOS_NUMERICOS!AQ183+DATOS_NUMERICOS!AR183+DATOS_NUMERICOS!AS183+DATOS_NUMERICOS!AT183+DATOS_NUMERICOS!AU183))</f>
        <v/>
      </c>
      <c r="M194" s="23" t="str">
        <f>IF($A194="","",(DATOS_NUMERICOS!AV183+DATOS_NUMERICOS!AW183+DATOS_NUMERICOS!AX183+(5-DATOS_NUMERICOS!AY183)+DATOS_NUMERICOS!AZ183+DATOS_NUMERICOS!BA183+DATOS_NUMERICOS!BB183+(5-DATOS_NUMERICOS!BC183)+DATOS_NUMERICOS!BD183+(5-DATOS_NUMERICOS!BE183)+DATOS_NUMERICOS!BF183+DATOS_NUMERICOS!BG183+(5-DATOS_NUMERICOS!BH183)+(5-DATOS_NUMERICOS!BI183)+DATOS_NUMERICOS!BJ183))</f>
        <v/>
      </c>
      <c r="N194" s="28" t="str">
        <f t="shared" si="16"/>
        <v/>
      </c>
      <c r="O194" s="28" t="str">
        <f t="shared" si="17"/>
        <v/>
      </c>
      <c r="P194" s="28" t="str">
        <f t="shared" si="18"/>
        <v/>
      </c>
      <c r="Q194" s="28" t="str">
        <f t="shared" si="19"/>
        <v/>
      </c>
      <c r="R194" s="28" t="str">
        <f t="shared" si="20"/>
        <v/>
      </c>
      <c r="S194" s="28" t="str">
        <f t="shared" si="21"/>
        <v/>
      </c>
      <c r="T194" s="23" t="str">
        <f t="shared" si="22"/>
        <v/>
      </c>
      <c r="U194" s="23" t="str">
        <f t="shared" si="23"/>
        <v/>
      </c>
    </row>
    <row r="195" spans="1:21" x14ac:dyDescent="0.25">
      <c r="A195" s="23" t="str">
        <f>IF(DATOS_NUMERICOS!A184="","",DATOS_NUMERICOS!A184)</f>
        <v/>
      </c>
      <c r="B195" s="23" t="str">
        <f>IF($A195="","",DATOS_NUMERICOS!B184)</f>
        <v/>
      </c>
      <c r="C195" s="23" t="str">
        <f>IF($A195="","",DATOS_NUMERICOS!C184)</f>
        <v/>
      </c>
      <c r="D195" s="23" t="str">
        <f>IF($A195="","",DATOS_NUMERICOS!D184)</f>
        <v/>
      </c>
      <c r="E195" s="23" t="str">
        <f>IF($A195="","",DATOS_NUMERICOS!G184)</f>
        <v/>
      </c>
      <c r="F195" s="23" t="str">
        <f>IF($A195="","",DATOS_NUMERICOS!I184)</f>
        <v/>
      </c>
      <c r="G195" s="23" t="str">
        <f>IF($A195="","",DATOS_NUMERICOS!J184)</f>
        <v/>
      </c>
      <c r="H195" s="23" t="str">
        <f>IF($A195="","",(DATOS_NUMERICOS!K184+DATOS_NUMERICOS!N184+DATOS_NUMERICOS!O184+DATOS_NUMERICOS!P184+(8-DATOS_NUMERICOS!S184)))</f>
        <v/>
      </c>
      <c r="I195" s="23" t="str">
        <f>IF($A195="","",(DATOS_NUMERICOS!L184+DATOS_NUMERICOS!M184+DATOS_NUMERICOS!Q184+DATOS_NUMERICOS!R184+DATOS_NUMERICOS!T184))</f>
        <v/>
      </c>
      <c r="J195" s="23" t="str">
        <f>IF($A195="","",(DATOS_NUMERICOS!U184+DATOS_NUMERICOS!V184+DATOS_NUMERICOS!W184+DATOS_NUMERICOS!X184+DATOS_NUMERICOS!Y184+DATOS_NUMERICOS!Z184+DATOS_NUMERICOS!AA184+DATOS_NUMERICOS!AB184))</f>
        <v/>
      </c>
      <c r="K195" s="23" t="str">
        <f>IF($A195="","",(DATOS_NUMERICOS!AC184+DATOS_NUMERICOS!AD184+DATOS_NUMERICOS!AE184+DATOS_NUMERICOS!AF184+DATOS_NUMERICOS!AG184+DATOS_NUMERICOS!AH184+DATOS_NUMERICOS!AI184+DATOS_NUMERICOS!AJ184+DATOS_NUMERICOS!AK184+DATOS_NUMERICOS!AL184))</f>
        <v/>
      </c>
      <c r="L195" s="23" t="str">
        <f>IF($A195="","",(DATOS_NUMERICOS!AM184+DATOS_NUMERICOS!AN184+DATOS_NUMERICOS!AO184+DATOS_NUMERICOS!AP184+DATOS_NUMERICOS!AQ184+DATOS_NUMERICOS!AR184+DATOS_NUMERICOS!AS184+DATOS_NUMERICOS!AT184+DATOS_NUMERICOS!AU184))</f>
        <v/>
      </c>
      <c r="M195" s="23" t="str">
        <f>IF($A195="","",(DATOS_NUMERICOS!AV184+DATOS_NUMERICOS!AW184+DATOS_NUMERICOS!AX184+(5-DATOS_NUMERICOS!AY184)+DATOS_NUMERICOS!AZ184+DATOS_NUMERICOS!BA184+DATOS_NUMERICOS!BB184+(5-DATOS_NUMERICOS!BC184)+DATOS_NUMERICOS!BD184+(5-DATOS_NUMERICOS!BE184)+DATOS_NUMERICOS!BF184+DATOS_NUMERICOS!BG184+(5-DATOS_NUMERICOS!BH184)+(5-DATOS_NUMERICOS!BI184)+DATOS_NUMERICOS!BJ184))</f>
        <v/>
      </c>
      <c r="N195" s="28" t="str">
        <f t="shared" si="16"/>
        <v/>
      </c>
      <c r="O195" s="28" t="str">
        <f t="shared" si="17"/>
        <v/>
      </c>
      <c r="P195" s="28" t="str">
        <f t="shared" si="18"/>
        <v/>
      </c>
      <c r="Q195" s="28" t="str">
        <f t="shared" si="19"/>
        <v/>
      </c>
      <c r="R195" s="28" t="str">
        <f t="shared" si="20"/>
        <v/>
      </c>
      <c r="S195" s="28" t="str">
        <f t="shared" si="21"/>
        <v/>
      </c>
      <c r="T195" s="23" t="str">
        <f t="shared" si="22"/>
        <v/>
      </c>
      <c r="U195" s="23" t="str">
        <f t="shared" si="23"/>
        <v/>
      </c>
    </row>
    <row r="196" spans="1:21" x14ac:dyDescent="0.25">
      <c r="A196" s="23" t="str">
        <f>IF(DATOS_NUMERICOS!A185="","",DATOS_NUMERICOS!A185)</f>
        <v/>
      </c>
      <c r="B196" s="23" t="str">
        <f>IF($A196="","",DATOS_NUMERICOS!B185)</f>
        <v/>
      </c>
      <c r="C196" s="23" t="str">
        <f>IF($A196="","",DATOS_NUMERICOS!C185)</f>
        <v/>
      </c>
      <c r="D196" s="23" t="str">
        <f>IF($A196="","",DATOS_NUMERICOS!D185)</f>
        <v/>
      </c>
      <c r="E196" s="23" t="str">
        <f>IF($A196="","",DATOS_NUMERICOS!G185)</f>
        <v/>
      </c>
      <c r="F196" s="23" t="str">
        <f>IF($A196="","",DATOS_NUMERICOS!I185)</f>
        <v/>
      </c>
      <c r="G196" s="23" t="str">
        <f>IF($A196="","",DATOS_NUMERICOS!J185)</f>
        <v/>
      </c>
      <c r="H196" s="23" t="str">
        <f>IF($A196="","",(DATOS_NUMERICOS!K185+DATOS_NUMERICOS!N185+DATOS_NUMERICOS!O185+DATOS_NUMERICOS!P185+(8-DATOS_NUMERICOS!S185)))</f>
        <v/>
      </c>
      <c r="I196" s="23" t="str">
        <f>IF($A196="","",(DATOS_NUMERICOS!L185+DATOS_NUMERICOS!M185+DATOS_NUMERICOS!Q185+DATOS_NUMERICOS!R185+DATOS_NUMERICOS!T185))</f>
        <v/>
      </c>
      <c r="J196" s="23" t="str">
        <f>IF($A196="","",(DATOS_NUMERICOS!U185+DATOS_NUMERICOS!V185+DATOS_NUMERICOS!W185+DATOS_NUMERICOS!X185+DATOS_NUMERICOS!Y185+DATOS_NUMERICOS!Z185+DATOS_NUMERICOS!AA185+DATOS_NUMERICOS!AB185))</f>
        <v/>
      </c>
      <c r="K196" s="23" t="str">
        <f>IF($A196="","",(DATOS_NUMERICOS!AC185+DATOS_NUMERICOS!AD185+DATOS_NUMERICOS!AE185+DATOS_NUMERICOS!AF185+DATOS_NUMERICOS!AG185+DATOS_NUMERICOS!AH185+DATOS_NUMERICOS!AI185+DATOS_NUMERICOS!AJ185+DATOS_NUMERICOS!AK185+DATOS_NUMERICOS!AL185))</f>
        <v/>
      </c>
      <c r="L196" s="23" t="str">
        <f>IF($A196="","",(DATOS_NUMERICOS!AM185+DATOS_NUMERICOS!AN185+DATOS_NUMERICOS!AO185+DATOS_NUMERICOS!AP185+DATOS_NUMERICOS!AQ185+DATOS_NUMERICOS!AR185+DATOS_NUMERICOS!AS185+DATOS_NUMERICOS!AT185+DATOS_NUMERICOS!AU185))</f>
        <v/>
      </c>
      <c r="M196" s="23" t="str">
        <f>IF($A196="","",(DATOS_NUMERICOS!AV185+DATOS_NUMERICOS!AW185+DATOS_NUMERICOS!AX185+(5-DATOS_NUMERICOS!AY185)+DATOS_NUMERICOS!AZ185+DATOS_NUMERICOS!BA185+DATOS_NUMERICOS!BB185+(5-DATOS_NUMERICOS!BC185)+DATOS_NUMERICOS!BD185+(5-DATOS_NUMERICOS!BE185)+DATOS_NUMERICOS!BF185+DATOS_NUMERICOS!BG185+(5-DATOS_NUMERICOS!BH185)+(5-DATOS_NUMERICOS!BI185)+DATOS_NUMERICOS!BJ185))</f>
        <v/>
      </c>
      <c r="N196" s="28" t="str">
        <f t="shared" si="16"/>
        <v/>
      </c>
      <c r="O196" s="28" t="str">
        <f t="shared" si="17"/>
        <v/>
      </c>
      <c r="P196" s="28" t="str">
        <f t="shared" si="18"/>
        <v/>
      </c>
      <c r="Q196" s="28" t="str">
        <f t="shared" si="19"/>
        <v/>
      </c>
      <c r="R196" s="28" t="str">
        <f t="shared" si="20"/>
        <v/>
      </c>
      <c r="S196" s="28" t="str">
        <f t="shared" si="21"/>
        <v/>
      </c>
      <c r="T196" s="23" t="str">
        <f t="shared" si="22"/>
        <v/>
      </c>
      <c r="U196" s="23" t="str">
        <f t="shared" si="23"/>
        <v/>
      </c>
    </row>
    <row r="197" spans="1:21" x14ac:dyDescent="0.25">
      <c r="A197" s="23" t="str">
        <f>IF(DATOS_NUMERICOS!A186="","",DATOS_NUMERICOS!A186)</f>
        <v/>
      </c>
      <c r="B197" s="23" t="str">
        <f>IF($A197="","",DATOS_NUMERICOS!B186)</f>
        <v/>
      </c>
      <c r="C197" s="23" t="str">
        <f>IF($A197="","",DATOS_NUMERICOS!C186)</f>
        <v/>
      </c>
      <c r="D197" s="23" t="str">
        <f>IF($A197="","",DATOS_NUMERICOS!D186)</f>
        <v/>
      </c>
      <c r="E197" s="23" t="str">
        <f>IF($A197="","",DATOS_NUMERICOS!G186)</f>
        <v/>
      </c>
      <c r="F197" s="23" t="str">
        <f>IF($A197="","",DATOS_NUMERICOS!I186)</f>
        <v/>
      </c>
      <c r="G197" s="23" t="str">
        <f>IF($A197="","",DATOS_NUMERICOS!J186)</f>
        <v/>
      </c>
      <c r="H197" s="23" t="str">
        <f>IF($A197="","",(DATOS_NUMERICOS!K186+DATOS_NUMERICOS!N186+DATOS_NUMERICOS!O186+DATOS_NUMERICOS!P186+(8-DATOS_NUMERICOS!S186)))</f>
        <v/>
      </c>
      <c r="I197" s="23" t="str">
        <f>IF($A197="","",(DATOS_NUMERICOS!L186+DATOS_NUMERICOS!M186+DATOS_NUMERICOS!Q186+DATOS_NUMERICOS!R186+DATOS_NUMERICOS!T186))</f>
        <v/>
      </c>
      <c r="J197" s="23" t="str">
        <f>IF($A197="","",(DATOS_NUMERICOS!U186+DATOS_NUMERICOS!V186+DATOS_NUMERICOS!W186+DATOS_NUMERICOS!X186+DATOS_NUMERICOS!Y186+DATOS_NUMERICOS!Z186+DATOS_NUMERICOS!AA186+DATOS_NUMERICOS!AB186))</f>
        <v/>
      </c>
      <c r="K197" s="23" t="str">
        <f>IF($A197="","",(DATOS_NUMERICOS!AC186+DATOS_NUMERICOS!AD186+DATOS_NUMERICOS!AE186+DATOS_NUMERICOS!AF186+DATOS_NUMERICOS!AG186+DATOS_NUMERICOS!AH186+DATOS_NUMERICOS!AI186+DATOS_NUMERICOS!AJ186+DATOS_NUMERICOS!AK186+DATOS_NUMERICOS!AL186))</f>
        <v/>
      </c>
      <c r="L197" s="23" t="str">
        <f>IF($A197="","",(DATOS_NUMERICOS!AM186+DATOS_NUMERICOS!AN186+DATOS_NUMERICOS!AO186+DATOS_NUMERICOS!AP186+DATOS_NUMERICOS!AQ186+DATOS_NUMERICOS!AR186+DATOS_NUMERICOS!AS186+DATOS_NUMERICOS!AT186+DATOS_NUMERICOS!AU186))</f>
        <v/>
      </c>
      <c r="M197" s="23" t="str">
        <f>IF($A197="","",(DATOS_NUMERICOS!AV186+DATOS_NUMERICOS!AW186+DATOS_NUMERICOS!AX186+(5-DATOS_NUMERICOS!AY186)+DATOS_NUMERICOS!AZ186+DATOS_NUMERICOS!BA186+DATOS_NUMERICOS!BB186+(5-DATOS_NUMERICOS!BC186)+DATOS_NUMERICOS!BD186+(5-DATOS_NUMERICOS!BE186)+DATOS_NUMERICOS!BF186+DATOS_NUMERICOS!BG186+(5-DATOS_NUMERICOS!BH186)+(5-DATOS_NUMERICOS!BI186)+DATOS_NUMERICOS!BJ186))</f>
        <v/>
      </c>
      <c r="N197" s="28" t="str">
        <f t="shared" si="16"/>
        <v/>
      </c>
      <c r="O197" s="28" t="str">
        <f t="shared" si="17"/>
        <v/>
      </c>
      <c r="P197" s="28" t="str">
        <f t="shared" si="18"/>
        <v/>
      </c>
      <c r="Q197" s="28" t="str">
        <f t="shared" si="19"/>
        <v/>
      </c>
      <c r="R197" s="28" t="str">
        <f t="shared" si="20"/>
        <v/>
      </c>
      <c r="S197" s="28" t="str">
        <f t="shared" si="21"/>
        <v/>
      </c>
      <c r="T197" s="23" t="str">
        <f t="shared" si="22"/>
        <v/>
      </c>
      <c r="U197" s="23" t="str">
        <f t="shared" si="23"/>
        <v/>
      </c>
    </row>
    <row r="198" spans="1:21" x14ac:dyDescent="0.25">
      <c r="A198" s="23" t="str">
        <f>IF(DATOS_NUMERICOS!A187="","",DATOS_NUMERICOS!A187)</f>
        <v/>
      </c>
      <c r="B198" s="23" t="str">
        <f>IF($A198="","",DATOS_NUMERICOS!B187)</f>
        <v/>
      </c>
      <c r="C198" s="23" t="str">
        <f>IF($A198="","",DATOS_NUMERICOS!C187)</f>
        <v/>
      </c>
      <c r="D198" s="23" t="str">
        <f>IF($A198="","",DATOS_NUMERICOS!D187)</f>
        <v/>
      </c>
      <c r="E198" s="23" t="str">
        <f>IF($A198="","",DATOS_NUMERICOS!G187)</f>
        <v/>
      </c>
      <c r="F198" s="23" t="str">
        <f>IF($A198="","",DATOS_NUMERICOS!I187)</f>
        <v/>
      </c>
      <c r="G198" s="23" t="str">
        <f>IF($A198="","",DATOS_NUMERICOS!J187)</f>
        <v/>
      </c>
      <c r="H198" s="23" t="str">
        <f>IF($A198="","",(DATOS_NUMERICOS!K187+DATOS_NUMERICOS!N187+DATOS_NUMERICOS!O187+DATOS_NUMERICOS!P187+(8-DATOS_NUMERICOS!S187)))</f>
        <v/>
      </c>
      <c r="I198" s="23" t="str">
        <f>IF($A198="","",(DATOS_NUMERICOS!L187+DATOS_NUMERICOS!M187+DATOS_NUMERICOS!Q187+DATOS_NUMERICOS!R187+DATOS_NUMERICOS!T187))</f>
        <v/>
      </c>
      <c r="J198" s="23" t="str">
        <f>IF($A198="","",(DATOS_NUMERICOS!U187+DATOS_NUMERICOS!V187+DATOS_NUMERICOS!W187+DATOS_NUMERICOS!X187+DATOS_NUMERICOS!Y187+DATOS_NUMERICOS!Z187+DATOS_NUMERICOS!AA187+DATOS_NUMERICOS!AB187))</f>
        <v/>
      </c>
      <c r="K198" s="23" t="str">
        <f>IF($A198="","",(DATOS_NUMERICOS!AC187+DATOS_NUMERICOS!AD187+DATOS_NUMERICOS!AE187+DATOS_NUMERICOS!AF187+DATOS_NUMERICOS!AG187+DATOS_NUMERICOS!AH187+DATOS_NUMERICOS!AI187+DATOS_NUMERICOS!AJ187+DATOS_NUMERICOS!AK187+DATOS_NUMERICOS!AL187))</f>
        <v/>
      </c>
      <c r="L198" s="23" t="str">
        <f>IF($A198="","",(DATOS_NUMERICOS!AM187+DATOS_NUMERICOS!AN187+DATOS_NUMERICOS!AO187+DATOS_NUMERICOS!AP187+DATOS_NUMERICOS!AQ187+DATOS_NUMERICOS!AR187+DATOS_NUMERICOS!AS187+DATOS_NUMERICOS!AT187+DATOS_NUMERICOS!AU187))</f>
        <v/>
      </c>
      <c r="M198" s="23" t="str">
        <f>IF($A198="","",(DATOS_NUMERICOS!AV187+DATOS_NUMERICOS!AW187+DATOS_NUMERICOS!AX187+(5-DATOS_NUMERICOS!AY187)+DATOS_NUMERICOS!AZ187+DATOS_NUMERICOS!BA187+DATOS_NUMERICOS!BB187+(5-DATOS_NUMERICOS!BC187)+DATOS_NUMERICOS!BD187+(5-DATOS_NUMERICOS!BE187)+DATOS_NUMERICOS!BF187+DATOS_NUMERICOS!BG187+(5-DATOS_NUMERICOS!BH187)+(5-DATOS_NUMERICOS!BI187)+DATOS_NUMERICOS!BJ187))</f>
        <v/>
      </c>
      <c r="N198" s="28" t="str">
        <f t="shared" si="16"/>
        <v/>
      </c>
      <c r="O198" s="28" t="str">
        <f t="shared" si="17"/>
        <v/>
      </c>
      <c r="P198" s="28" t="str">
        <f t="shared" si="18"/>
        <v/>
      </c>
      <c r="Q198" s="28" t="str">
        <f t="shared" si="19"/>
        <v/>
      </c>
      <c r="R198" s="28" t="str">
        <f t="shared" si="20"/>
        <v/>
      </c>
      <c r="S198" s="28" t="str">
        <f t="shared" si="21"/>
        <v/>
      </c>
      <c r="T198" s="23" t="str">
        <f t="shared" si="22"/>
        <v/>
      </c>
      <c r="U198" s="23" t="str">
        <f t="shared" si="23"/>
        <v/>
      </c>
    </row>
    <row r="199" spans="1:21" x14ac:dyDescent="0.25">
      <c r="A199" s="23" t="str">
        <f>IF(DATOS_NUMERICOS!A188="","",DATOS_NUMERICOS!A188)</f>
        <v/>
      </c>
      <c r="B199" s="23" t="str">
        <f>IF($A199="","",DATOS_NUMERICOS!B188)</f>
        <v/>
      </c>
      <c r="C199" s="23" t="str">
        <f>IF($A199="","",DATOS_NUMERICOS!C188)</f>
        <v/>
      </c>
      <c r="D199" s="23" t="str">
        <f>IF($A199="","",DATOS_NUMERICOS!D188)</f>
        <v/>
      </c>
      <c r="E199" s="23" t="str">
        <f>IF($A199="","",DATOS_NUMERICOS!G188)</f>
        <v/>
      </c>
      <c r="F199" s="23" t="str">
        <f>IF($A199="","",DATOS_NUMERICOS!I188)</f>
        <v/>
      </c>
      <c r="G199" s="23" t="str">
        <f>IF($A199="","",DATOS_NUMERICOS!J188)</f>
        <v/>
      </c>
      <c r="H199" s="23" t="str">
        <f>IF($A199="","",(DATOS_NUMERICOS!K188+DATOS_NUMERICOS!N188+DATOS_NUMERICOS!O188+DATOS_NUMERICOS!P188+(8-DATOS_NUMERICOS!S188)))</f>
        <v/>
      </c>
      <c r="I199" s="23" t="str">
        <f>IF($A199="","",(DATOS_NUMERICOS!L188+DATOS_NUMERICOS!M188+DATOS_NUMERICOS!Q188+DATOS_NUMERICOS!R188+DATOS_NUMERICOS!T188))</f>
        <v/>
      </c>
      <c r="J199" s="23" t="str">
        <f>IF($A199="","",(DATOS_NUMERICOS!U188+DATOS_NUMERICOS!V188+DATOS_NUMERICOS!W188+DATOS_NUMERICOS!X188+DATOS_NUMERICOS!Y188+DATOS_NUMERICOS!Z188+DATOS_NUMERICOS!AA188+DATOS_NUMERICOS!AB188))</f>
        <v/>
      </c>
      <c r="K199" s="23" t="str">
        <f>IF($A199="","",(DATOS_NUMERICOS!AC188+DATOS_NUMERICOS!AD188+DATOS_NUMERICOS!AE188+DATOS_NUMERICOS!AF188+DATOS_NUMERICOS!AG188+DATOS_NUMERICOS!AH188+DATOS_NUMERICOS!AI188+DATOS_NUMERICOS!AJ188+DATOS_NUMERICOS!AK188+DATOS_NUMERICOS!AL188))</f>
        <v/>
      </c>
      <c r="L199" s="23" t="str">
        <f>IF($A199="","",(DATOS_NUMERICOS!AM188+DATOS_NUMERICOS!AN188+DATOS_NUMERICOS!AO188+DATOS_NUMERICOS!AP188+DATOS_NUMERICOS!AQ188+DATOS_NUMERICOS!AR188+DATOS_NUMERICOS!AS188+DATOS_NUMERICOS!AT188+DATOS_NUMERICOS!AU188))</f>
        <v/>
      </c>
      <c r="M199" s="23" t="str">
        <f>IF($A199="","",(DATOS_NUMERICOS!AV188+DATOS_NUMERICOS!AW188+DATOS_NUMERICOS!AX188+(5-DATOS_NUMERICOS!AY188)+DATOS_NUMERICOS!AZ188+DATOS_NUMERICOS!BA188+DATOS_NUMERICOS!BB188+(5-DATOS_NUMERICOS!BC188)+DATOS_NUMERICOS!BD188+(5-DATOS_NUMERICOS!BE188)+DATOS_NUMERICOS!BF188+DATOS_NUMERICOS!BG188+(5-DATOS_NUMERICOS!BH188)+(5-DATOS_NUMERICOS!BI188)+DATOS_NUMERICOS!BJ188))</f>
        <v/>
      </c>
      <c r="N199" s="28" t="str">
        <f t="shared" si="16"/>
        <v/>
      </c>
      <c r="O199" s="28" t="str">
        <f t="shared" si="17"/>
        <v/>
      </c>
      <c r="P199" s="28" t="str">
        <f t="shared" si="18"/>
        <v/>
      </c>
      <c r="Q199" s="28" t="str">
        <f t="shared" si="19"/>
        <v/>
      </c>
      <c r="R199" s="28" t="str">
        <f t="shared" si="20"/>
        <v/>
      </c>
      <c r="S199" s="28" t="str">
        <f t="shared" si="21"/>
        <v/>
      </c>
      <c r="T199" s="23" t="str">
        <f t="shared" si="22"/>
        <v/>
      </c>
      <c r="U199" s="23" t="str">
        <f t="shared" si="23"/>
        <v/>
      </c>
    </row>
    <row r="200" spans="1:21" x14ac:dyDescent="0.25">
      <c r="A200" s="23" t="str">
        <f>IF(DATOS_NUMERICOS!A189="","",DATOS_NUMERICOS!A189)</f>
        <v/>
      </c>
      <c r="B200" s="23" t="str">
        <f>IF($A200="","",DATOS_NUMERICOS!B189)</f>
        <v/>
      </c>
      <c r="C200" s="23" t="str">
        <f>IF($A200="","",DATOS_NUMERICOS!C189)</f>
        <v/>
      </c>
      <c r="D200" s="23" t="str">
        <f>IF($A200="","",DATOS_NUMERICOS!D189)</f>
        <v/>
      </c>
      <c r="E200" s="23" t="str">
        <f>IF($A200="","",DATOS_NUMERICOS!G189)</f>
        <v/>
      </c>
      <c r="F200" s="23" t="str">
        <f>IF($A200="","",DATOS_NUMERICOS!I189)</f>
        <v/>
      </c>
      <c r="G200" s="23" t="str">
        <f>IF($A200="","",DATOS_NUMERICOS!J189)</f>
        <v/>
      </c>
      <c r="H200" s="23" t="str">
        <f>IF($A200="","",(DATOS_NUMERICOS!K189+DATOS_NUMERICOS!N189+DATOS_NUMERICOS!O189+DATOS_NUMERICOS!P189+(8-DATOS_NUMERICOS!S189)))</f>
        <v/>
      </c>
      <c r="I200" s="23" t="str">
        <f>IF($A200="","",(DATOS_NUMERICOS!L189+DATOS_NUMERICOS!M189+DATOS_NUMERICOS!Q189+DATOS_NUMERICOS!R189+DATOS_NUMERICOS!T189))</f>
        <v/>
      </c>
      <c r="J200" s="23" t="str">
        <f>IF($A200="","",(DATOS_NUMERICOS!U189+DATOS_NUMERICOS!V189+DATOS_NUMERICOS!W189+DATOS_NUMERICOS!X189+DATOS_NUMERICOS!Y189+DATOS_NUMERICOS!Z189+DATOS_NUMERICOS!AA189+DATOS_NUMERICOS!AB189))</f>
        <v/>
      </c>
      <c r="K200" s="23" t="str">
        <f>IF($A200="","",(DATOS_NUMERICOS!AC189+DATOS_NUMERICOS!AD189+DATOS_NUMERICOS!AE189+DATOS_NUMERICOS!AF189+DATOS_NUMERICOS!AG189+DATOS_NUMERICOS!AH189+DATOS_NUMERICOS!AI189+DATOS_NUMERICOS!AJ189+DATOS_NUMERICOS!AK189+DATOS_NUMERICOS!AL189))</f>
        <v/>
      </c>
      <c r="L200" s="23" t="str">
        <f>IF($A200="","",(DATOS_NUMERICOS!AM189+DATOS_NUMERICOS!AN189+DATOS_NUMERICOS!AO189+DATOS_NUMERICOS!AP189+DATOS_NUMERICOS!AQ189+DATOS_NUMERICOS!AR189+DATOS_NUMERICOS!AS189+DATOS_NUMERICOS!AT189+DATOS_NUMERICOS!AU189))</f>
        <v/>
      </c>
      <c r="M200" s="23" t="str">
        <f>IF($A200="","",(DATOS_NUMERICOS!AV189+DATOS_NUMERICOS!AW189+DATOS_NUMERICOS!AX189+(5-DATOS_NUMERICOS!AY189)+DATOS_NUMERICOS!AZ189+DATOS_NUMERICOS!BA189+DATOS_NUMERICOS!BB189+(5-DATOS_NUMERICOS!BC189)+DATOS_NUMERICOS!BD189+(5-DATOS_NUMERICOS!BE189)+DATOS_NUMERICOS!BF189+DATOS_NUMERICOS!BG189+(5-DATOS_NUMERICOS!BH189)+(5-DATOS_NUMERICOS!BI189)+DATOS_NUMERICOS!BJ189))</f>
        <v/>
      </c>
      <c r="N200" s="28" t="str">
        <f t="shared" si="16"/>
        <v/>
      </c>
      <c r="O200" s="28" t="str">
        <f t="shared" si="17"/>
        <v/>
      </c>
      <c r="P200" s="28" t="str">
        <f t="shared" si="18"/>
        <v/>
      </c>
      <c r="Q200" s="28" t="str">
        <f t="shared" si="19"/>
        <v/>
      </c>
      <c r="R200" s="28" t="str">
        <f t="shared" si="20"/>
        <v/>
      </c>
      <c r="S200" s="28" t="str">
        <f t="shared" si="21"/>
        <v/>
      </c>
      <c r="T200" s="23" t="str">
        <f t="shared" si="22"/>
        <v/>
      </c>
      <c r="U200" s="23" t="str">
        <f t="shared" si="23"/>
        <v/>
      </c>
    </row>
    <row r="201" spans="1:21" x14ac:dyDescent="0.25">
      <c r="A201" s="23" t="str">
        <f>IF(DATOS_NUMERICOS!A190="","",DATOS_NUMERICOS!A190)</f>
        <v/>
      </c>
      <c r="B201" s="23" t="str">
        <f>IF($A201="","",DATOS_NUMERICOS!B190)</f>
        <v/>
      </c>
      <c r="C201" s="23" t="str">
        <f>IF($A201="","",DATOS_NUMERICOS!C190)</f>
        <v/>
      </c>
      <c r="D201" s="23" t="str">
        <f>IF($A201="","",DATOS_NUMERICOS!D190)</f>
        <v/>
      </c>
      <c r="E201" s="23" t="str">
        <f>IF($A201="","",DATOS_NUMERICOS!G190)</f>
        <v/>
      </c>
      <c r="F201" s="23" t="str">
        <f>IF($A201="","",DATOS_NUMERICOS!I190)</f>
        <v/>
      </c>
      <c r="G201" s="23" t="str">
        <f>IF($A201="","",DATOS_NUMERICOS!J190)</f>
        <v/>
      </c>
      <c r="H201" s="23" t="str">
        <f>IF($A201="","",(DATOS_NUMERICOS!K190+DATOS_NUMERICOS!N190+DATOS_NUMERICOS!O190+DATOS_NUMERICOS!P190+(8-DATOS_NUMERICOS!S190)))</f>
        <v/>
      </c>
      <c r="I201" s="23" t="str">
        <f>IF($A201="","",(DATOS_NUMERICOS!L190+DATOS_NUMERICOS!M190+DATOS_NUMERICOS!Q190+DATOS_NUMERICOS!R190+DATOS_NUMERICOS!T190))</f>
        <v/>
      </c>
      <c r="J201" s="23" t="str">
        <f>IF($A201="","",(DATOS_NUMERICOS!U190+DATOS_NUMERICOS!V190+DATOS_NUMERICOS!W190+DATOS_NUMERICOS!X190+DATOS_NUMERICOS!Y190+DATOS_NUMERICOS!Z190+DATOS_NUMERICOS!AA190+DATOS_NUMERICOS!AB190))</f>
        <v/>
      </c>
      <c r="K201" s="23" t="str">
        <f>IF($A201="","",(DATOS_NUMERICOS!AC190+DATOS_NUMERICOS!AD190+DATOS_NUMERICOS!AE190+DATOS_NUMERICOS!AF190+DATOS_NUMERICOS!AG190+DATOS_NUMERICOS!AH190+DATOS_NUMERICOS!AI190+DATOS_NUMERICOS!AJ190+DATOS_NUMERICOS!AK190+DATOS_NUMERICOS!AL190))</f>
        <v/>
      </c>
      <c r="L201" s="23" t="str">
        <f>IF($A201="","",(DATOS_NUMERICOS!AM190+DATOS_NUMERICOS!AN190+DATOS_NUMERICOS!AO190+DATOS_NUMERICOS!AP190+DATOS_NUMERICOS!AQ190+DATOS_NUMERICOS!AR190+DATOS_NUMERICOS!AS190+DATOS_NUMERICOS!AT190+DATOS_NUMERICOS!AU190))</f>
        <v/>
      </c>
      <c r="M201" s="23" t="str">
        <f>IF($A201="","",(DATOS_NUMERICOS!AV190+DATOS_NUMERICOS!AW190+DATOS_NUMERICOS!AX190+(5-DATOS_NUMERICOS!AY190)+DATOS_NUMERICOS!AZ190+DATOS_NUMERICOS!BA190+DATOS_NUMERICOS!BB190+(5-DATOS_NUMERICOS!BC190)+DATOS_NUMERICOS!BD190+(5-DATOS_NUMERICOS!BE190)+DATOS_NUMERICOS!BF190+DATOS_NUMERICOS!BG190+(5-DATOS_NUMERICOS!BH190)+(5-DATOS_NUMERICOS!BI190)+DATOS_NUMERICOS!BJ190))</f>
        <v/>
      </c>
      <c r="N201" s="28" t="str">
        <f t="shared" si="16"/>
        <v/>
      </c>
      <c r="O201" s="28" t="str">
        <f t="shared" si="17"/>
        <v/>
      </c>
      <c r="P201" s="28" t="str">
        <f t="shared" si="18"/>
        <v/>
      </c>
      <c r="Q201" s="28" t="str">
        <f t="shared" si="19"/>
        <v/>
      </c>
      <c r="R201" s="28" t="str">
        <f t="shared" si="20"/>
        <v/>
      </c>
      <c r="S201" s="28" t="str">
        <f t="shared" si="21"/>
        <v/>
      </c>
      <c r="T201" s="23" t="str">
        <f t="shared" si="22"/>
        <v/>
      </c>
      <c r="U201" s="23" t="str">
        <f t="shared" si="23"/>
        <v/>
      </c>
    </row>
    <row r="202" spans="1:21" x14ac:dyDescent="0.25">
      <c r="A202" s="23" t="str">
        <f>IF(DATOS_NUMERICOS!A191="","",DATOS_NUMERICOS!A191)</f>
        <v/>
      </c>
      <c r="B202" s="23" t="str">
        <f>IF($A202="","",DATOS_NUMERICOS!B191)</f>
        <v/>
      </c>
      <c r="C202" s="23" t="str">
        <f>IF($A202="","",DATOS_NUMERICOS!C191)</f>
        <v/>
      </c>
      <c r="D202" s="23" t="str">
        <f>IF($A202="","",DATOS_NUMERICOS!D191)</f>
        <v/>
      </c>
      <c r="E202" s="23" t="str">
        <f>IF($A202="","",DATOS_NUMERICOS!G191)</f>
        <v/>
      </c>
      <c r="F202" s="23" t="str">
        <f>IF($A202="","",DATOS_NUMERICOS!I191)</f>
        <v/>
      </c>
      <c r="G202" s="23" t="str">
        <f>IF($A202="","",DATOS_NUMERICOS!J191)</f>
        <v/>
      </c>
      <c r="H202" s="23" t="str">
        <f>IF($A202="","",(DATOS_NUMERICOS!K191+DATOS_NUMERICOS!N191+DATOS_NUMERICOS!O191+DATOS_NUMERICOS!P191+(8-DATOS_NUMERICOS!S191)))</f>
        <v/>
      </c>
      <c r="I202" s="23" t="str">
        <f>IF($A202="","",(DATOS_NUMERICOS!L191+DATOS_NUMERICOS!M191+DATOS_NUMERICOS!Q191+DATOS_NUMERICOS!R191+DATOS_NUMERICOS!T191))</f>
        <v/>
      </c>
      <c r="J202" s="23" t="str">
        <f>IF($A202="","",(DATOS_NUMERICOS!U191+DATOS_NUMERICOS!V191+DATOS_NUMERICOS!W191+DATOS_NUMERICOS!X191+DATOS_NUMERICOS!Y191+DATOS_NUMERICOS!Z191+DATOS_NUMERICOS!AA191+DATOS_NUMERICOS!AB191))</f>
        <v/>
      </c>
      <c r="K202" s="23" t="str">
        <f>IF($A202="","",(DATOS_NUMERICOS!AC191+DATOS_NUMERICOS!AD191+DATOS_NUMERICOS!AE191+DATOS_NUMERICOS!AF191+DATOS_NUMERICOS!AG191+DATOS_NUMERICOS!AH191+DATOS_NUMERICOS!AI191+DATOS_NUMERICOS!AJ191+DATOS_NUMERICOS!AK191+DATOS_NUMERICOS!AL191))</f>
        <v/>
      </c>
      <c r="L202" s="23" t="str">
        <f>IF($A202="","",(DATOS_NUMERICOS!AM191+DATOS_NUMERICOS!AN191+DATOS_NUMERICOS!AO191+DATOS_NUMERICOS!AP191+DATOS_NUMERICOS!AQ191+DATOS_NUMERICOS!AR191+DATOS_NUMERICOS!AS191+DATOS_NUMERICOS!AT191+DATOS_NUMERICOS!AU191))</f>
        <v/>
      </c>
      <c r="M202" s="23" t="str">
        <f>IF($A202="","",(DATOS_NUMERICOS!AV191+DATOS_NUMERICOS!AW191+DATOS_NUMERICOS!AX191+(5-DATOS_NUMERICOS!AY191)+DATOS_NUMERICOS!AZ191+DATOS_NUMERICOS!BA191+DATOS_NUMERICOS!BB191+(5-DATOS_NUMERICOS!BC191)+DATOS_NUMERICOS!BD191+(5-DATOS_NUMERICOS!BE191)+DATOS_NUMERICOS!BF191+DATOS_NUMERICOS!BG191+(5-DATOS_NUMERICOS!BH191)+(5-DATOS_NUMERICOS!BI191)+DATOS_NUMERICOS!BJ191))</f>
        <v/>
      </c>
      <c r="N202" s="28" t="str">
        <f t="shared" si="16"/>
        <v/>
      </c>
      <c r="O202" s="28" t="str">
        <f t="shared" si="17"/>
        <v/>
      </c>
      <c r="P202" s="28" t="str">
        <f t="shared" si="18"/>
        <v/>
      </c>
      <c r="Q202" s="28" t="str">
        <f t="shared" si="19"/>
        <v/>
      </c>
      <c r="R202" s="28" t="str">
        <f t="shared" si="20"/>
        <v/>
      </c>
      <c r="S202" s="28" t="str">
        <f t="shared" si="21"/>
        <v/>
      </c>
      <c r="T202" s="23" t="str">
        <f t="shared" si="22"/>
        <v/>
      </c>
      <c r="U202" s="23" t="str">
        <f t="shared" si="23"/>
        <v/>
      </c>
    </row>
    <row r="203" spans="1:21" x14ac:dyDescent="0.25">
      <c r="A203" s="23" t="str">
        <f>IF(DATOS_NUMERICOS!A192="","",DATOS_NUMERICOS!A192)</f>
        <v/>
      </c>
      <c r="B203" s="23" t="str">
        <f>IF($A203="","",DATOS_NUMERICOS!B192)</f>
        <v/>
      </c>
      <c r="C203" s="23" t="str">
        <f>IF($A203="","",DATOS_NUMERICOS!C192)</f>
        <v/>
      </c>
      <c r="D203" s="23" t="str">
        <f>IF($A203="","",DATOS_NUMERICOS!D192)</f>
        <v/>
      </c>
      <c r="E203" s="23" t="str">
        <f>IF($A203="","",DATOS_NUMERICOS!G192)</f>
        <v/>
      </c>
      <c r="F203" s="23" t="str">
        <f>IF($A203="","",DATOS_NUMERICOS!I192)</f>
        <v/>
      </c>
      <c r="G203" s="23" t="str">
        <f>IF($A203="","",DATOS_NUMERICOS!J192)</f>
        <v/>
      </c>
      <c r="H203" s="23" t="str">
        <f>IF($A203="","",(DATOS_NUMERICOS!K192+DATOS_NUMERICOS!N192+DATOS_NUMERICOS!O192+DATOS_NUMERICOS!P192+(8-DATOS_NUMERICOS!S192)))</f>
        <v/>
      </c>
      <c r="I203" s="23" t="str">
        <f>IF($A203="","",(DATOS_NUMERICOS!L192+DATOS_NUMERICOS!M192+DATOS_NUMERICOS!Q192+DATOS_NUMERICOS!R192+DATOS_NUMERICOS!T192))</f>
        <v/>
      </c>
      <c r="J203" s="23" t="str">
        <f>IF($A203="","",(DATOS_NUMERICOS!U192+DATOS_NUMERICOS!V192+DATOS_NUMERICOS!W192+DATOS_NUMERICOS!X192+DATOS_NUMERICOS!Y192+DATOS_NUMERICOS!Z192+DATOS_NUMERICOS!AA192+DATOS_NUMERICOS!AB192))</f>
        <v/>
      </c>
      <c r="K203" s="23" t="str">
        <f>IF($A203="","",(DATOS_NUMERICOS!AC192+DATOS_NUMERICOS!AD192+DATOS_NUMERICOS!AE192+DATOS_NUMERICOS!AF192+DATOS_NUMERICOS!AG192+DATOS_NUMERICOS!AH192+DATOS_NUMERICOS!AI192+DATOS_NUMERICOS!AJ192+DATOS_NUMERICOS!AK192+DATOS_NUMERICOS!AL192))</f>
        <v/>
      </c>
      <c r="L203" s="23" t="str">
        <f>IF($A203="","",(DATOS_NUMERICOS!AM192+DATOS_NUMERICOS!AN192+DATOS_NUMERICOS!AO192+DATOS_NUMERICOS!AP192+DATOS_NUMERICOS!AQ192+DATOS_NUMERICOS!AR192+DATOS_NUMERICOS!AS192+DATOS_NUMERICOS!AT192+DATOS_NUMERICOS!AU192))</f>
        <v/>
      </c>
      <c r="M203" s="23" t="str">
        <f>IF($A203="","",(DATOS_NUMERICOS!AV192+DATOS_NUMERICOS!AW192+DATOS_NUMERICOS!AX192+(5-DATOS_NUMERICOS!AY192)+DATOS_NUMERICOS!AZ192+DATOS_NUMERICOS!BA192+DATOS_NUMERICOS!BB192+(5-DATOS_NUMERICOS!BC192)+DATOS_NUMERICOS!BD192+(5-DATOS_NUMERICOS!BE192)+DATOS_NUMERICOS!BF192+DATOS_NUMERICOS!BG192+(5-DATOS_NUMERICOS!BH192)+(5-DATOS_NUMERICOS!BI192)+DATOS_NUMERICOS!BJ192))</f>
        <v/>
      </c>
      <c r="N203" s="28" t="str">
        <f t="shared" si="16"/>
        <v/>
      </c>
      <c r="O203" s="28" t="str">
        <f t="shared" si="17"/>
        <v/>
      </c>
      <c r="P203" s="28" t="str">
        <f t="shared" si="18"/>
        <v/>
      </c>
      <c r="Q203" s="28" t="str">
        <f t="shared" si="19"/>
        <v/>
      </c>
      <c r="R203" s="28" t="str">
        <f t="shared" si="20"/>
        <v/>
      </c>
      <c r="S203" s="28" t="str">
        <f t="shared" si="21"/>
        <v/>
      </c>
      <c r="T203" s="23" t="str">
        <f t="shared" si="22"/>
        <v/>
      </c>
      <c r="U203" s="23" t="str">
        <f t="shared" si="23"/>
        <v/>
      </c>
    </row>
    <row r="204" spans="1:21" x14ac:dyDescent="0.25">
      <c r="A204" s="23" t="str">
        <f>IF(DATOS_NUMERICOS!A193="","",DATOS_NUMERICOS!A193)</f>
        <v/>
      </c>
      <c r="B204" s="23" t="str">
        <f>IF($A204="","",DATOS_NUMERICOS!B193)</f>
        <v/>
      </c>
      <c r="C204" s="23" t="str">
        <f>IF($A204="","",DATOS_NUMERICOS!C193)</f>
        <v/>
      </c>
      <c r="D204" s="23" t="str">
        <f>IF($A204="","",DATOS_NUMERICOS!D193)</f>
        <v/>
      </c>
      <c r="E204" s="23" t="str">
        <f>IF($A204="","",DATOS_NUMERICOS!G193)</f>
        <v/>
      </c>
      <c r="F204" s="23" t="str">
        <f>IF($A204="","",DATOS_NUMERICOS!I193)</f>
        <v/>
      </c>
      <c r="G204" s="23" t="str">
        <f>IF($A204="","",DATOS_NUMERICOS!J193)</f>
        <v/>
      </c>
      <c r="H204" s="23" t="str">
        <f>IF($A204="","",(DATOS_NUMERICOS!K193+DATOS_NUMERICOS!N193+DATOS_NUMERICOS!O193+DATOS_NUMERICOS!P193+(8-DATOS_NUMERICOS!S193)))</f>
        <v/>
      </c>
      <c r="I204" s="23" t="str">
        <f>IF($A204="","",(DATOS_NUMERICOS!L193+DATOS_NUMERICOS!M193+DATOS_NUMERICOS!Q193+DATOS_NUMERICOS!R193+DATOS_NUMERICOS!T193))</f>
        <v/>
      </c>
      <c r="J204" s="23" t="str">
        <f>IF($A204="","",(DATOS_NUMERICOS!U193+DATOS_NUMERICOS!V193+DATOS_NUMERICOS!W193+DATOS_NUMERICOS!X193+DATOS_NUMERICOS!Y193+DATOS_NUMERICOS!Z193+DATOS_NUMERICOS!AA193+DATOS_NUMERICOS!AB193))</f>
        <v/>
      </c>
      <c r="K204" s="23" t="str">
        <f>IF($A204="","",(DATOS_NUMERICOS!AC193+DATOS_NUMERICOS!AD193+DATOS_NUMERICOS!AE193+DATOS_NUMERICOS!AF193+DATOS_NUMERICOS!AG193+DATOS_NUMERICOS!AH193+DATOS_NUMERICOS!AI193+DATOS_NUMERICOS!AJ193+DATOS_NUMERICOS!AK193+DATOS_NUMERICOS!AL193))</f>
        <v/>
      </c>
      <c r="L204" s="23" t="str">
        <f>IF($A204="","",(DATOS_NUMERICOS!AM193+DATOS_NUMERICOS!AN193+DATOS_NUMERICOS!AO193+DATOS_NUMERICOS!AP193+DATOS_NUMERICOS!AQ193+DATOS_NUMERICOS!AR193+DATOS_NUMERICOS!AS193+DATOS_NUMERICOS!AT193+DATOS_NUMERICOS!AU193))</f>
        <v/>
      </c>
      <c r="M204" s="23" t="str">
        <f>IF($A204="","",(DATOS_NUMERICOS!AV193+DATOS_NUMERICOS!AW193+DATOS_NUMERICOS!AX193+(5-DATOS_NUMERICOS!AY193)+DATOS_NUMERICOS!AZ193+DATOS_NUMERICOS!BA193+DATOS_NUMERICOS!BB193+(5-DATOS_NUMERICOS!BC193)+DATOS_NUMERICOS!BD193+(5-DATOS_NUMERICOS!BE193)+DATOS_NUMERICOS!BF193+DATOS_NUMERICOS!BG193+(5-DATOS_NUMERICOS!BH193)+(5-DATOS_NUMERICOS!BI193)+DATOS_NUMERICOS!BJ193))</f>
        <v/>
      </c>
      <c r="N204" s="28" t="str">
        <f t="shared" si="16"/>
        <v/>
      </c>
      <c r="O204" s="28" t="str">
        <f t="shared" si="17"/>
        <v/>
      </c>
      <c r="P204" s="28" t="str">
        <f t="shared" si="18"/>
        <v/>
      </c>
      <c r="Q204" s="28" t="str">
        <f t="shared" si="19"/>
        <v/>
      </c>
      <c r="R204" s="28" t="str">
        <f t="shared" si="20"/>
        <v/>
      </c>
      <c r="S204" s="28" t="str">
        <f t="shared" si="21"/>
        <v/>
      </c>
      <c r="T204" s="23" t="str">
        <f t="shared" si="22"/>
        <v/>
      </c>
      <c r="U204" s="23" t="str">
        <f t="shared" si="23"/>
        <v/>
      </c>
    </row>
    <row r="205" spans="1:21" x14ac:dyDescent="0.25">
      <c r="A205" s="23" t="str">
        <f>IF(DATOS_NUMERICOS!A194="","",DATOS_NUMERICOS!A194)</f>
        <v/>
      </c>
      <c r="B205" s="23" t="str">
        <f>IF($A205="","",DATOS_NUMERICOS!B194)</f>
        <v/>
      </c>
      <c r="C205" s="23" t="str">
        <f>IF($A205="","",DATOS_NUMERICOS!C194)</f>
        <v/>
      </c>
      <c r="D205" s="23" t="str">
        <f>IF($A205="","",DATOS_NUMERICOS!D194)</f>
        <v/>
      </c>
      <c r="E205" s="23" t="str">
        <f>IF($A205="","",DATOS_NUMERICOS!G194)</f>
        <v/>
      </c>
      <c r="F205" s="23" t="str">
        <f>IF($A205="","",DATOS_NUMERICOS!I194)</f>
        <v/>
      </c>
      <c r="G205" s="23" t="str">
        <f>IF($A205="","",DATOS_NUMERICOS!J194)</f>
        <v/>
      </c>
      <c r="H205" s="23" t="str">
        <f>IF($A205="","",(DATOS_NUMERICOS!K194+DATOS_NUMERICOS!N194+DATOS_NUMERICOS!O194+DATOS_NUMERICOS!P194+(8-DATOS_NUMERICOS!S194)))</f>
        <v/>
      </c>
      <c r="I205" s="23" t="str">
        <f>IF($A205="","",(DATOS_NUMERICOS!L194+DATOS_NUMERICOS!M194+DATOS_NUMERICOS!Q194+DATOS_NUMERICOS!R194+DATOS_NUMERICOS!T194))</f>
        <v/>
      </c>
      <c r="J205" s="23" t="str">
        <f>IF($A205="","",(DATOS_NUMERICOS!U194+DATOS_NUMERICOS!V194+DATOS_NUMERICOS!W194+DATOS_NUMERICOS!X194+DATOS_NUMERICOS!Y194+DATOS_NUMERICOS!Z194+DATOS_NUMERICOS!AA194+DATOS_NUMERICOS!AB194))</f>
        <v/>
      </c>
      <c r="K205" s="23" t="str">
        <f>IF($A205="","",(DATOS_NUMERICOS!AC194+DATOS_NUMERICOS!AD194+DATOS_NUMERICOS!AE194+DATOS_NUMERICOS!AF194+DATOS_NUMERICOS!AG194+DATOS_NUMERICOS!AH194+DATOS_NUMERICOS!AI194+DATOS_NUMERICOS!AJ194+DATOS_NUMERICOS!AK194+DATOS_NUMERICOS!AL194))</f>
        <v/>
      </c>
      <c r="L205" s="23" t="str">
        <f>IF($A205="","",(DATOS_NUMERICOS!AM194+DATOS_NUMERICOS!AN194+DATOS_NUMERICOS!AO194+DATOS_NUMERICOS!AP194+DATOS_NUMERICOS!AQ194+DATOS_NUMERICOS!AR194+DATOS_NUMERICOS!AS194+DATOS_NUMERICOS!AT194+DATOS_NUMERICOS!AU194))</f>
        <v/>
      </c>
      <c r="M205" s="23" t="str">
        <f>IF($A205="","",(DATOS_NUMERICOS!AV194+DATOS_NUMERICOS!AW194+DATOS_NUMERICOS!AX194+(5-DATOS_NUMERICOS!AY194)+DATOS_NUMERICOS!AZ194+DATOS_NUMERICOS!BA194+DATOS_NUMERICOS!BB194+(5-DATOS_NUMERICOS!BC194)+DATOS_NUMERICOS!BD194+(5-DATOS_NUMERICOS!BE194)+DATOS_NUMERICOS!BF194+DATOS_NUMERICOS!BG194+(5-DATOS_NUMERICOS!BH194)+(5-DATOS_NUMERICOS!BI194)+DATOS_NUMERICOS!BJ194))</f>
        <v/>
      </c>
      <c r="N205" s="28" t="str">
        <f t="shared" ref="N205:N268" si="24">IF($A205="","",IFERROR(STANDARDIZE(H205,AVERAGE($H$13:$H$312),STDEV($H$13:$H$312)),"N insuf."))</f>
        <v/>
      </c>
      <c r="O205" s="28" t="str">
        <f t="shared" ref="O205:O268" si="25">IF($A205="","",IFERROR(STANDARDIZE(M205,AVERAGE($M$13:$M$312),STDEV($M$13:$M$312)),"N insuf."))</f>
        <v/>
      </c>
      <c r="P205" s="28" t="str">
        <f t="shared" ref="P205:P268" si="26">IF($A205="","",IFERROR(STANDARDIZE(J205,AVERAGE($J$13:$J$312),STDEV($J$13:$J$312)),"N insuf."))</f>
        <v/>
      </c>
      <c r="Q205" s="28" t="str">
        <f t="shared" ref="Q205:Q268" si="27">IF($A205="","",IFERROR(STANDARDIZE(L205,AVERAGE($L$13:$L$312),STDEV($L$13:$L$312)),"N insuf."))</f>
        <v/>
      </c>
      <c r="R205" s="28" t="str">
        <f t="shared" ref="R205:R268" si="28">IF($A205="","",IFERROR(($B$4*N205+$B$5*O205+$B$6*P205+$B$7*Q205),"N insuf."))</f>
        <v/>
      </c>
      <c r="S205" s="28" t="str">
        <f t="shared" ref="S205:S268" si="29">IF($A205="","",IFERROR(STANDARDIZE(R205,AVERAGE($R$13:$R$312),STDEV($R$13:$R$312)),"N insuf."))</f>
        <v/>
      </c>
      <c r="T205" s="23" t="str">
        <f t="shared" ref="T205:T268" si="30">IF($A205="","",IFERROR(IF(S205&lt;=$B$10,"Bajo",IF(S205&lt;=$B$11,"Moderado","Alto")),""))</f>
        <v/>
      </c>
      <c r="U205" s="23" t="str">
        <f t="shared" ref="U205:U268" si="31">IF($A205="","",IFERROR(IF(T205="Bajo",1,IF(T205="Moderado",2,IF(T205="Alto",3,""))),""))</f>
        <v/>
      </c>
    </row>
    <row r="206" spans="1:21" x14ac:dyDescent="0.25">
      <c r="A206" s="23" t="str">
        <f>IF(DATOS_NUMERICOS!A195="","",DATOS_NUMERICOS!A195)</f>
        <v/>
      </c>
      <c r="B206" s="23" t="str">
        <f>IF($A206="","",DATOS_NUMERICOS!B195)</f>
        <v/>
      </c>
      <c r="C206" s="23" t="str">
        <f>IF($A206="","",DATOS_NUMERICOS!C195)</f>
        <v/>
      </c>
      <c r="D206" s="23" t="str">
        <f>IF($A206="","",DATOS_NUMERICOS!D195)</f>
        <v/>
      </c>
      <c r="E206" s="23" t="str">
        <f>IF($A206="","",DATOS_NUMERICOS!G195)</f>
        <v/>
      </c>
      <c r="F206" s="23" t="str">
        <f>IF($A206="","",DATOS_NUMERICOS!I195)</f>
        <v/>
      </c>
      <c r="G206" s="23" t="str">
        <f>IF($A206="","",DATOS_NUMERICOS!J195)</f>
        <v/>
      </c>
      <c r="H206" s="23" t="str">
        <f>IF($A206="","",(DATOS_NUMERICOS!K195+DATOS_NUMERICOS!N195+DATOS_NUMERICOS!O195+DATOS_NUMERICOS!P195+(8-DATOS_NUMERICOS!S195)))</f>
        <v/>
      </c>
      <c r="I206" s="23" t="str">
        <f>IF($A206="","",(DATOS_NUMERICOS!L195+DATOS_NUMERICOS!M195+DATOS_NUMERICOS!Q195+DATOS_NUMERICOS!R195+DATOS_NUMERICOS!T195))</f>
        <v/>
      </c>
      <c r="J206" s="23" t="str">
        <f>IF($A206="","",(DATOS_NUMERICOS!U195+DATOS_NUMERICOS!V195+DATOS_NUMERICOS!W195+DATOS_NUMERICOS!X195+DATOS_NUMERICOS!Y195+DATOS_NUMERICOS!Z195+DATOS_NUMERICOS!AA195+DATOS_NUMERICOS!AB195))</f>
        <v/>
      </c>
      <c r="K206" s="23" t="str">
        <f>IF($A206="","",(DATOS_NUMERICOS!AC195+DATOS_NUMERICOS!AD195+DATOS_NUMERICOS!AE195+DATOS_NUMERICOS!AF195+DATOS_NUMERICOS!AG195+DATOS_NUMERICOS!AH195+DATOS_NUMERICOS!AI195+DATOS_NUMERICOS!AJ195+DATOS_NUMERICOS!AK195+DATOS_NUMERICOS!AL195))</f>
        <v/>
      </c>
      <c r="L206" s="23" t="str">
        <f>IF($A206="","",(DATOS_NUMERICOS!AM195+DATOS_NUMERICOS!AN195+DATOS_NUMERICOS!AO195+DATOS_NUMERICOS!AP195+DATOS_NUMERICOS!AQ195+DATOS_NUMERICOS!AR195+DATOS_NUMERICOS!AS195+DATOS_NUMERICOS!AT195+DATOS_NUMERICOS!AU195))</f>
        <v/>
      </c>
      <c r="M206" s="23" t="str">
        <f>IF($A206="","",(DATOS_NUMERICOS!AV195+DATOS_NUMERICOS!AW195+DATOS_NUMERICOS!AX195+(5-DATOS_NUMERICOS!AY195)+DATOS_NUMERICOS!AZ195+DATOS_NUMERICOS!BA195+DATOS_NUMERICOS!BB195+(5-DATOS_NUMERICOS!BC195)+DATOS_NUMERICOS!BD195+(5-DATOS_NUMERICOS!BE195)+DATOS_NUMERICOS!BF195+DATOS_NUMERICOS!BG195+(5-DATOS_NUMERICOS!BH195)+(5-DATOS_NUMERICOS!BI195)+DATOS_NUMERICOS!BJ195))</f>
        <v/>
      </c>
      <c r="N206" s="28" t="str">
        <f t="shared" si="24"/>
        <v/>
      </c>
      <c r="O206" s="28" t="str">
        <f t="shared" si="25"/>
        <v/>
      </c>
      <c r="P206" s="28" t="str">
        <f t="shared" si="26"/>
        <v/>
      </c>
      <c r="Q206" s="28" t="str">
        <f t="shared" si="27"/>
        <v/>
      </c>
      <c r="R206" s="28" t="str">
        <f t="shared" si="28"/>
        <v/>
      </c>
      <c r="S206" s="28" t="str">
        <f t="shared" si="29"/>
        <v/>
      </c>
      <c r="T206" s="23" t="str">
        <f t="shared" si="30"/>
        <v/>
      </c>
      <c r="U206" s="23" t="str">
        <f t="shared" si="31"/>
        <v/>
      </c>
    </row>
    <row r="207" spans="1:21" x14ac:dyDescent="0.25">
      <c r="A207" s="23" t="str">
        <f>IF(DATOS_NUMERICOS!A196="","",DATOS_NUMERICOS!A196)</f>
        <v/>
      </c>
      <c r="B207" s="23" t="str">
        <f>IF($A207="","",DATOS_NUMERICOS!B196)</f>
        <v/>
      </c>
      <c r="C207" s="23" t="str">
        <f>IF($A207="","",DATOS_NUMERICOS!C196)</f>
        <v/>
      </c>
      <c r="D207" s="23" t="str">
        <f>IF($A207="","",DATOS_NUMERICOS!D196)</f>
        <v/>
      </c>
      <c r="E207" s="23" t="str">
        <f>IF($A207="","",DATOS_NUMERICOS!G196)</f>
        <v/>
      </c>
      <c r="F207" s="23" t="str">
        <f>IF($A207="","",DATOS_NUMERICOS!I196)</f>
        <v/>
      </c>
      <c r="G207" s="23" t="str">
        <f>IF($A207="","",DATOS_NUMERICOS!J196)</f>
        <v/>
      </c>
      <c r="H207" s="23" t="str">
        <f>IF($A207="","",(DATOS_NUMERICOS!K196+DATOS_NUMERICOS!N196+DATOS_NUMERICOS!O196+DATOS_NUMERICOS!P196+(8-DATOS_NUMERICOS!S196)))</f>
        <v/>
      </c>
      <c r="I207" s="23" t="str">
        <f>IF($A207="","",(DATOS_NUMERICOS!L196+DATOS_NUMERICOS!M196+DATOS_NUMERICOS!Q196+DATOS_NUMERICOS!R196+DATOS_NUMERICOS!T196))</f>
        <v/>
      </c>
      <c r="J207" s="23" t="str">
        <f>IF($A207="","",(DATOS_NUMERICOS!U196+DATOS_NUMERICOS!V196+DATOS_NUMERICOS!W196+DATOS_NUMERICOS!X196+DATOS_NUMERICOS!Y196+DATOS_NUMERICOS!Z196+DATOS_NUMERICOS!AA196+DATOS_NUMERICOS!AB196))</f>
        <v/>
      </c>
      <c r="K207" s="23" t="str">
        <f>IF($A207="","",(DATOS_NUMERICOS!AC196+DATOS_NUMERICOS!AD196+DATOS_NUMERICOS!AE196+DATOS_NUMERICOS!AF196+DATOS_NUMERICOS!AG196+DATOS_NUMERICOS!AH196+DATOS_NUMERICOS!AI196+DATOS_NUMERICOS!AJ196+DATOS_NUMERICOS!AK196+DATOS_NUMERICOS!AL196))</f>
        <v/>
      </c>
      <c r="L207" s="23" t="str">
        <f>IF($A207="","",(DATOS_NUMERICOS!AM196+DATOS_NUMERICOS!AN196+DATOS_NUMERICOS!AO196+DATOS_NUMERICOS!AP196+DATOS_NUMERICOS!AQ196+DATOS_NUMERICOS!AR196+DATOS_NUMERICOS!AS196+DATOS_NUMERICOS!AT196+DATOS_NUMERICOS!AU196))</f>
        <v/>
      </c>
      <c r="M207" s="23" t="str">
        <f>IF($A207="","",(DATOS_NUMERICOS!AV196+DATOS_NUMERICOS!AW196+DATOS_NUMERICOS!AX196+(5-DATOS_NUMERICOS!AY196)+DATOS_NUMERICOS!AZ196+DATOS_NUMERICOS!BA196+DATOS_NUMERICOS!BB196+(5-DATOS_NUMERICOS!BC196)+DATOS_NUMERICOS!BD196+(5-DATOS_NUMERICOS!BE196)+DATOS_NUMERICOS!BF196+DATOS_NUMERICOS!BG196+(5-DATOS_NUMERICOS!BH196)+(5-DATOS_NUMERICOS!BI196)+DATOS_NUMERICOS!BJ196))</f>
        <v/>
      </c>
      <c r="N207" s="28" t="str">
        <f t="shared" si="24"/>
        <v/>
      </c>
      <c r="O207" s="28" t="str">
        <f t="shared" si="25"/>
        <v/>
      </c>
      <c r="P207" s="28" t="str">
        <f t="shared" si="26"/>
        <v/>
      </c>
      <c r="Q207" s="28" t="str">
        <f t="shared" si="27"/>
        <v/>
      </c>
      <c r="R207" s="28" t="str">
        <f t="shared" si="28"/>
        <v/>
      </c>
      <c r="S207" s="28" t="str">
        <f t="shared" si="29"/>
        <v/>
      </c>
      <c r="T207" s="23" t="str">
        <f t="shared" si="30"/>
        <v/>
      </c>
      <c r="U207" s="23" t="str">
        <f t="shared" si="31"/>
        <v/>
      </c>
    </row>
    <row r="208" spans="1:21" x14ac:dyDescent="0.25">
      <c r="A208" s="23" t="str">
        <f>IF(DATOS_NUMERICOS!A197="","",DATOS_NUMERICOS!A197)</f>
        <v/>
      </c>
      <c r="B208" s="23" t="str">
        <f>IF($A208="","",DATOS_NUMERICOS!B197)</f>
        <v/>
      </c>
      <c r="C208" s="23" t="str">
        <f>IF($A208="","",DATOS_NUMERICOS!C197)</f>
        <v/>
      </c>
      <c r="D208" s="23" t="str">
        <f>IF($A208="","",DATOS_NUMERICOS!D197)</f>
        <v/>
      </c>
      <c r="E208" s="23" t="str">
        <f>IF($A208="","",DATOS_NUMERICOS!G197)</f>
        <v/>
      </c>
      <c r="F208" s="23" t="str">
        <f>IF($A208="","",DATOS_NUMERICOS!I197)</f>
        <v/>
      </c>
      <c r="G208" s="23" t="str">
        <f>IF($A208="","",DATOS_NUMERICOS!J197)</f>
        <v/>
      </c>
      <c r="H208" s="23" t="str">
        <f>IF($A208="","",(DATOS_NUMERICOS!K197+DATOS_NUMERICOS!N197+DATOS_NUMERICOS!O197+DATOS_NUMERICOS!P197+(8-DATOS_NUMERICOS!S197)))</f>
        <v/>
      </c>
      <c r="I208" s="23" t="str">
        <f>IF($A208="","",(DATOS_NUMERICOS!L197+DATOS_NUMERICOS!M197+DATOS_NUMERICOS!Q197+DATOS_NUMERICOS!R197+DATOS_NUMERICOS!T197))</f>
        <v/>
      </c>
      <c r="J208" s="23" t="str">
        <f>IF($A208="","",(DATOS_NUMERICOS!U197+DATOS_NUMERICOS!V197+DATOS_NUMERICOS!W197+DATOS_NUMERICOS!X197+DATOS_NUMERICOS!Y197+DATOS_NUMERICOS!Z197+DATOS_NUMERICOS!AA197+DATOS_NUMERICOS!AB197))</f>
        <v/>
      </c>
      <c r="K208" s="23" t="str">
        <f>IF($A208="","",(DATOS_NUMERICOS!AC197+DATOS_NUMERICOS!AD197+DATOS_NUMERICOS!AE197+DATOS_NUMERICOS!AF197+DATOS_NUMERICOS!AG197+DATOS_NUMERICOS!AH197+DATOS_NUMERICOS!AI197+DATOS_NUMERICOS!AJ197+DATOS_NUMERICOS!AK197+DATOS_NUMERICOS!AL197))</f>
        <v/>
      </c>
      <c r="L208" s="23" t="str">
        <f>IF($A208="","",(DATOS_NUMERICOS!AM197+DATOS_NUMERICOS!AN197+DATOS_NUMERICOS!AO197+DATOS_NUMERICOS!AP197+DATOS_NUMERICOS!AQ197+DATOS_NUMERICOS!AR197+DATOS_NUMERICOS!AS197+DATOS_NUMERICOS!AT197+DATOS_NUMERICOS!AU197))</f>
        <v/>
      </c>
      <c r="M208" s="23" t="str">
        <f>IF($A208="","",(DATOS_NUMERICOS!AV197+DATOS_NUMERICOS!AW197+DATOS_NUMERICOS!AX197+(5-DATOS_NUMERICOS!AY197)+DATOS_NUMERICOS!AZ197+DATOS_NUMERICOS!BA197+DATOS_NUMERICOS!BB197+(5-DATOS_NUMERICOS!BC197)+DATOS_NUMERICOS!BD197+(5-DATOS_NUMERICOS!BE197)+DATOS_NUMERICOS!BF197+DATOS_NUMERICOS!BG197+(5-DATOS_NUMERICOS!BH197)+(5-DATOS_NUMERICOS!BI197)+DATOS_NUMERICOS!BJ197))</f>
        <v/>
      </c>
      <c r="N208" s="28" t="str">
        <f t="shared" si="24"/>
        <v/>
      </c>
      <c r="O208" s="28" t="str">
        <f t="shared" si="25"/>
        <v/>
      </c>
      <c r="P208" s="28" t="str">
        <f t="shared" si="26"/>
        <v/>
      </c>
      <c r="Q208" s="28" t="str">
        <f t="shared" si="27"/>
        <v/>
      </c>
      <c r="R208" s="28" t="str">
        <f t="shared" si="28"/>
        <v/>
      </c>
      <c r="S208" s="28" t="str">
        <f t="shared" si="29"/>
        <v/>
      </c>
      <c r="T208" s="23" t="str">
        <f t="shared" si="30"/>
        <v/>
      </c>
      <c r="U208" s="23" t="str">
        <f t="shared" si="31"/>
        <v/>
      </c>
    </row>
    <row r="209" spans="1:21" x14ac:dyDescent="0.25">
      <c r="A209" s="23" t="str">
        <f>IF(DATOS_NUMERICOS!A198="","",DATOS_NUMERICOS!A198)</f>
        <v/>
      </c>
      <c r="B209" s="23" t="str">
        <f>IF($A209="","",DATOS_NUMERICOS!B198)</f>
        <v/>
      </c>
      <c r="C209" s="23" t="str">
        <f>IF($A209="","",DATOS_NUMERICOS!C198)</f>
        <v/>
      </c>
      <c r="D209" s="23" t="str">
        <f>IF($A209="","",DATOS_NUMERICOS!D198)</f>
        <v/>
      </c>
      <c r="E209" s="23" t="str">
        <f>IF($A209="","",DATOS_NUMERICOS!G198)</f>
        <v/>
      </c>
      <c r="F209" s="23" t="str">
        <f>IF($A209="","",DATOS_NUMERICOS!I198)</f>
        <v/>
      </c>
      <c r="G209" s="23" t="str">
        <f>IF($A209="","",DATOS_NUMERICOS!J198)</f>
        <v/>
      </c>
      <c r="H209" s="23" t="str">
        <f>IF($A209="","",(DATOS_NUMERICOS!K198+DATOS_NUMERICOS!N198+DATOS_NUMERICOS!O198+DATOS_NUMERICOS!P198+(8-DATOS_NUMERICOS!S198)))</f>
        <v/>
      </c>
      <c r="I209" s="23" t="str">
        <f>IF($A209="","",(DATOS_NUMERICOS!L198+DATOS_NUMERICOS!M198+DATOS_NUMERICOS!Q198+DATOS_NUMERICOS!R198+DATOS_NUMERICOS!T198))</f>
        <v/>
      </c>
      <c r="J209" s="23" t="str">
        <f>IF($A209="","",(DATOS_NUMERICOS!U198+DATOS_NUMERICOS!V198+DATOS_NUMERICOS!W198+DATOS_NUMERICOS!X198+DATOS_NUMERICOS!Y198+DATOS_NUMERICOS!Z198+DATOS_NUMERICOS!AA198+DATOS_NUMERICOS!AB198))</f>
        <v/>
      </c>
      <c r="K209" s="23" t="str">
        <f>IF($A209="","",(DATOS_NUMERICOS!AC198+DATOS_NUMERICOS!AD198+DATOS_NUMERICOS!AE198+DATOS_NUMERICOS!AF198+DATOS_NUMERICOS!AG198+DATOS_NUMERICOS!AH198+DATOS_NUMERICOS!AI198+DATOS_NUMERICOS!AJ198+DATOS_NUMERICOS!AK198+DATOS_NUMERICOS!AL198))</f>
        <v/>
      </c>
      <c r="L209" s="23" t="str">
        <f>IF($A209="","",(DATOS_NUMERICOS!AM198+DATOS_NUMERICOS!AN198+DATOS_NUMERICOS!AO198+DATOS_NUMERICOS!AP198+DATOS_NUMERICOS!AQ198+DATOS_NUMERICOS!AR198+DATOS_NUMERICOS!AS198+DATOS_NUMERICOS!AT198+DATOS_NUMERICOS!AU198))</f>
        <v/>
      </c>
      <c r="M209" s="23" t="str">
        <f>IF($A209="","",(DATOS_NUMERICOS!AV198+DATOS_NUMERICOS!AW198+DATOS_NUMERICOS!AX198+(5-DATOS_NUMERICOS!AY198)+DATOS_NUMERICOS!AZ198+DATOS_NUMERICOS!BA198+DATOS_NUMERICOS!BB198+(5-DATOS_NUMERICOS!BC198)+DATOS_NUMERICOS!BD198+(5-DATOS_NUMERICOS!BE198)+DATOS_NUMERICOS!BF198+DATOS_NUMERICOS!BG198+(5-DATOS_NUMERICOS!BH198)+(5-DATOS_NUMERICOS!BI198)+DATOS_NUMERICOS!BJ198))</f>
        <v/>
      </c>
      <c r="N209" s="28" t="str">
        <f t="shared" si="24"/>
        <v/>
      </c>
      <c r="O209" s="28" t="str">
        <f t="shared" si="25"/>
        <v/>
      </c>
      <c r="P209" s="28" t="str">
        <f t="shared" si="26"/>
        <v/>
      </c>
      <c r="Q209" s="28" t="str">
        <f t="shared" si="27"/>
        <v/>
      </c>
      <c r="R209" s="28" t="str">
        <f t="shared" si="28"/>
        <v/>
      </c>
      <c r="S209" s="28" t="str">
        <f t="shared" si="29"/>
        <v/>
      </c>
      <c r="T209" s="23" t="str">
        <f t="shared" si="30"/>
        <v/>
      </c>
      <c r="U209" s="23" t="str">
        <f t="shared" si="31"/>
        <v/>
      </c>
    </row>
    <row r="210" spans="1:21" x14ac:dyDescent="0.25">
      <c r="A210" s="23" t="str">
        <f>IF(DATOS_NUMERICOS!A199="","",DATOS_NUMERICOS!A199)</f>
        <v/>
      </c>
      <c r="B210" s="23" t="str">
        <f>IF($A210="","",DATOS_NUMERICOS!B199)</f>
        <v/>
      </c>
      <c r="C210" s="23" t="str">
        <f>IF($A210="","",DATOS_NUMERICOS!C199)</f>
        <v/>
      </c>
      <c r="D210" s="23" t="str">
        <f>IF($A210="","",DATOS_NUMERICOS!D199)</f>
        <v/>
      </c>
      <c r="E210" s="23" t="str">
        <f>IF($A210="","",DATOS_NUMERICOS!G199)</f>
        <v/>
      </c>
      <c r="F210" s="23" t="str">
        <f>IF($A210="","",DATOS_NUMERICOS!I199)</f>
        <v/>
      </c>
      <c r="G210" s="23" t="str">
        <f>IF($A210="","",DATOS_NUMERICOS!J199)</f>
        <v/>
      </c>
      <c r="H210" s="23" t="str">
        <f>IF($A210="","",(DATOS_NUMERICOS!K199+DATOS_NUMERICOS!N199+DATOS_NUMERICOS!O199+DATOS_NUMERICOS!P199+(8-DATOS_NUMERICOS!S199)))</f>
        <v/>
      </c>
      <c r="I210" s="23" t="str">
        <f>IF($A210="","",(DATOS_NUMERICOS!L199+DATOS_NUMERICOS!M199+DATOS_NUMERICOS!Q199+DATOS_NUMERICOS!R199+DATOS_NUMERICOS!T199))</f>
        <v/>
      </c>
      <c r="J210" s="23" t="str">
        <f>IF($A210="","",(DATOS_NUMERICOS!U199+DATOS_NUMERICOS!V199+DATOS_NUMERICOS!W199+DATOS_NUMERICOS!X199+DATOS_NUMERICOS!Y199+DATOS_NUMERICOS!Z199+DATOS_NUMERICOS!AA199+DATOS_NUMERICOS!AB199))</f>
        <v/>
      </c>
      <c r="K210" s="23" t="str">
        <f>IF($A210="","",(DATOS_NUMERICOS!AC199+DATOS_NUMERICOS!AD199+DATOS_NUMERICOS!AE199+DATOS_NUMERICOS!AF199+DATOS_NUMERICOS!AG199+DATOS_NUMERICOS!AH199+DATOS_NUMERICOS!AI199+DATOS_NUMERICOS!AJ199+DATOS_NUMERICOS!AK199+DATOS_NUMERICOS!AL199))</f>
        <v/>
      </c>
      <c r="L210" s="23" t="str">
        <f>IF($A210="","",(DATOS_NUMERICOS!AM199+DATOS_NUMERICOS!AN199+DATOS_NUMERICOS!AO199+DATOS_NUMERICOS!AP199+DATOS_NUMERICOS!AQ199+DATOS_NUMERICOS!AR199+DATOS_NUMERICOS!AS199+DATOS_NUMERICOS!AT199+DATOS_NUMERICOS!AU199))</f>
        <v/>
      </c>
      <c r="M210" s="23" t="str">
        <f>IF($A210="","",(DATOS_NUMERICOS!AV199+DATOS_NUMERICOS!AW199+DATOS_NUMERICOS!AX199+(5-DATOS_NUMERICOS!AY199)+DATOS_NUMERICOS!AZ199+DATOS_NUMERICOS!BA199+DATOS_NUMERICOS!BB199+(5-DATOS_NUMERICOS!BC199)+DATOS_NUMERICOS!BD199+(5-DATOS_NUMERICOS!BE199)+DATOS_NUMERICOS!BF199+DATOS_NUMERICOS!BG199+(5-DATOS_NUMERICOS!BH199)+(5-DATOS_NUMERICOS!BI199)+DATOS_NUMERICOS!BJ199))</f>
        <v/>
      </c>
      <c r="N210" s="28" t="str">
        <f t="shared" si="24"/>
        <v/>
      </c>
      <c r="O210" s="28" t="str">
        <f t="shared" si="25"/>
        <v/>
      </c>
      <c r="P210" s="28" t="str">
        <f t="shared" si="26"/>
        <v/>
      </c>
      <c r="Q210" s="28" t="str">
        <f t="shared" si="27"/>
        <v/>
      </c>
      <c r="R210" s="28" t="str">
        <f t="shared" si="28"/>
        <v/>
      </c>
      <c r="S210" s="28" t="str">
        <f t="shared" si="29"/>
        <v/>
      </c>
      <c r="T210" s="23" t="str">
        <f t="shared" si="30"/>
        <v/>
      </c>
      <c r="U210" s="23" t="str">
        <f t="shared" si="31"/>
        <v/>
      </c>
    </row>
    <row r="211" spans="1:21" x14ac:dyDescent="0.25">
      <c r="A211" s="23" t="str">
        <f>IF(DATOS_NUMERICOS!A200="","",DATOS_NUMERICOS!A200)</f>
        <v/>
      </c>
      <c r="B211" s="23" t="str">
        <f>IF($A211="","",DATOS_NUMERICOS!B200)</f>
        <v/>
      </c>
      <c r="C211" s="23" t="str">
        <f>IF($A211="","",DATOS_NUMERICOS!C200)</f>
        <v/>
      </c>
      <c r="D211" s="23" t="str">
        <f>IF($A211="","",DATOS_NUMERICOS!D200)</f>
        <v/>
      </c>
      <c r="E211" s="23" t="str">
        <f>IF($A211="","",DATOS_NUMERICOS!G200)</f>
        <v/>
      </c>
      <c r="F211" s="23" t="str">
        <f>IF($A211="","",DATOS_NUMERICOS!I200)</f>
        <v/>
      </c>
      <c r="G211" s="23" t="str">
        <f>IF($A211="","",DATOS_NUMERICOS!J200)</f>
        <v/>
      </c>
      <c r="H211" s="23" t="str">
        <f>IF($A211="","",(DATOS_NUMERICOS!K200+DATOS_NUMERICOS!N200+DATOS_NUMERICOS!O200+DATOS_NUMERICOS!P200+(8-DATOS_NUMERICOS!S200)))</f>
        <v/>
      </c>
      <c r="I211" s="23" t="str">
        <f>IF($A211="","",(DATOS_NUMERICOS!L200+DATOS_NUMERICOS!M200+DATOS_NUMERICOS!Q200+DATOS_NUMERICOS!R200+DATOS_NUMERICOS!T200))</f>
        <v/>
      </c>
      <c r="J211" s="23" t="str">
        <f>IF($A211="","",(DATOS_NUMERICOS!U200+DATOS_NUMERICOS!V200+DATOS_NUMERICOS!W200+DATOS_NUMERICOS!X200+DATOS_NUMERICOS!Y200+DATOS_NUMERICOS!Z200+DATOS_NUMERICOS!AA200+DATOS_NUMERICOS!AB200))</f>
        <v/>
      </c>
      <c r="K211" s="23" t="str">
        <f>IF($A211="","",(DATOS_NUMERICOS!AC200+DATOS_NUMERICOS!AD200+DATOS_NUMERICOS!AE200+DATOS_NUMERICOS!AF200+DATOS_NUMERICOS!AG200+DATOS_NUMERICOS!AH200+DATOS_NUMERICOS!AI200+DATOS_NUMERICOS!AJ200+DATOS_NUMERICOS!AK200+DATOS_NUMERICOS!AL200))</f>
        <v/>
      </c>
      <c r="L211" s="23" t="str">
        <f>IF($A211="","",(DATOS_NUMERICOS!AM200+DATOS_NUMERICOS!AN200+DATOS_NUMERICOS!AO200+DATOS_NUMERICOS!AP200+DATOS_NUMERICOS!AQ200+DATOS_NUMERICOS!AR200+DATOS_NUMERICOS!AS200+DATOS_NUMERICOS!AT200+DATOS_NUMERICOS!AU200))</f>
        <v/>
      </c>
      <c r="M211" s="23" t="str">
        <f>IF($A211="","",(DATOS_NUMERICOS!AV200+DATOS_NUMERICOS!AW200+DATOS_NUMERICOS!AX200+(5-DATOS_NUMERICOS!AY200)+DATOS_NUMERICOS!AZ200+DATOS_NUMERICOS!BA200+DATOS_NUMERICOS!BB200+(5-DATOS_NUMERICOS!BC200)+DATOS_NUMERICOS!BD200+(5-DATOS_NUMERICOS!BE200)+DATOS_NUMERICOS!BF200+DATOS_NUMERICOS!BG200+(5-DATOS_NUMERICOS!BH200)+(5-DATOS_NUMERICOS!BI200)+DATOS_NUMERICOS!BJ200))</f>
        <v/>
      </c>
      <c r="N211" s="28" t="str">
        <f t="shared" si="24"/>
        <v/>
      </c>
      <c r="O211" s="28" t="str">
        <f t="shared" si="25"/>
        <v/>
      </c>
      <c r="P211" s="28" t="str">
        <f t="shared" si="26"/>
        <v/>
      </c>
      <c r="Q211" s="28" t="str">
        <f t="shared" si="27"/>
        <v/>
      </c>
      <c r="R211" s="28" t="str">
        <f t="shared" si="28"/>
        <v/>
      </c>
      <c r="S211" s="28" t="str">
        <f t="shared" si="29"/>
        <v/>
      </c>
      <c r="T211" s="23" t="str">
        <f t="shared" si="30"/>
        <v/>
      </c>
      <c r="U211" s="23" t="str">
        <f t="shared" si="31"/>
        <v/>
      </c>
    </row>
    <row r="212" spans="1:21" x14ac:dyDescent="0.25">
      <c r="A212" s="23" t="str">
        <f>IF(DATOS_NUMERICOS!A201="","",DATOS_NUMERICOS!A201)</f>
        <v/>
      </c>
      <c r="B212" s="23" t="str">
        <f>IF($A212="","",DATOS_NUMERICOS!B201)</f>
        <v/>
      </c>
      <c r="C212" s="23" t="str">
        <f>IF($A212="","",DATOS_NUMERICOS!C201)</f>
        <v/>
      </c>
      <c r="D212" s="23" t="str">
        <f>IF($A212="","",DATOS_NUMERICOS!D201)</f>
        <v/>
      </c>
      <c r="E212" s="23" t="str">
        <f>IF($A212="","",DATOS_NUMERICOS!G201)</f>
        <v/>
      </c>
      <c r="F212" s="23" t="str">
        <f>IF($A212="","",DATOS_NUMERICOS!I201)</f>
        <v/>
      </c>
      <c r="G212" s="23" t="str">
        <f>IF($A212="","",DATOS_NUMERICOS!J201)</f>
        <v/>
      </c>
      <c r="H212" s="23" t="str">
        <f>IF($A212="","",(DATOS_NUMERICOS!K201+DATOS_NUMERICOS!N201+DATOS_NUMERICOS!O201+DATOS_NUMERICOS!P201+(8-DATOS_NUMERICOS!S201)))</f>
        <v/>
      </c>
      <c r="I212" s="23" t="str">
        <f>IF($A212="","",(DATOS_NUMERICOS!L201+DATOS_NUMERICOS!M201+DATOS_NUMERICOS!Q201+DATOS_NUMERICOS!R201+DATOS_NUMERICOS!T201))</f>
        <v/>
      </c>
      <c r="J212" s="23" t="str">
        <f>IF($A212="","",(DATOS_NUMERICOS!U201+DATOS_NUMERICOS!V201+DATOS_NUMERICOS!W201+DATOS_NUMERICOS!X201+DATOS_NUMERICOS!Y201+DATOS_NUMERICOS!Z201+DATOS_NUMERICOS!AA201+DATOS_NUMERICOS!AB201))</f>
        <v/>
      </c>
      <c r="K212" s="23" t="str">
        <f>IF($A212="","",(DATOS_NUMERICOS!AC201+DATOS_NUMERICOS!AD201+DATOS_NUMERICOS!AE201+DATOS_NUMERICOS!AF201+DATOS_NUMERICOS!AG201+DATOS_NUMERICOS!AH201+DATOS_NUMERICOS!AI201+DATOS_NUMERICOS!AJ201+DATOS_NUMERICOS!AK201+DATOS_NUMERICOS!AL201))</f>
        <v/>
      </c>
      <c r="L212" s="23" t="str">
        <f>IF($A212="","",(DATOS_NUMERICOS!AM201+DATOS_NUMERICOS!AN201+DATOS_NUMERICOS!AO201+DATOS_NUMERICOS!AP201+DATOS_NUMERICOS!AQ201+DATOS_NUMERICOS!AR201+DATOS_NUMERICOS!AS201+DATOS_NUMERICOS!AT201+DATOS_NUMERICOS!AU201))</f>
        <v/>
      </c>
      <c r="M212" s="23" t="str">
        <f>IF($A212="","",(DATOS_NUMERICOS!AV201+DATOS_NUMERICOS!AW201+DATOS_NUMERICOS!AX201+(5-DATOS_NUMERICOS!AY201)+DATOS_NUMERICOS!AZ201+DATOS_NUMERICOS!BA201+DATOS_NUMERICOS!BB201+(5-DATOS_NUMERICOS!BC201)+DATOS_NUMERICOS!BD201+(5-DATOS_NUMERICOS!BE201)+DATOS_NUMERICOS!BF201+DATOS_NUMERICOS!BG201+(5-DATOS_NUMERICOS!BH201)+(5-DATOS_NUMERICOS!BI201)+DATOS_NUMERICOS!BJ201))</f>
        <v/>
      </c>
      <c r="N212" s="28" t="str">
        <f t="shared" si="24"/>
        <v/>
      </c>
      <c r="O212" s="28" t="str">
        <f t="shared" si="25"/>
        <v/>
      </c>
      <c r="P212" s="28" t="str">
        <f t="shared" si="26"/>
        <v/>
      </c>
      <c r="Q212" s="28" t="str">
        <f t="shared" si="27"/>
        <v/>
      </c>
      <c r="R212" s="28" t="str">
        <f t="shared" si="28"/>
        <v/>
      </c>
      <c r="S212" s="28" t="str">
        <f t="shared" si="29"/>
        <v/>
      </c>
      <c r="T212" s="23" t="str">
        <f t="shared" si="30"/>
        <v/>
      </c>
      <c r="U212" s="23" t="str">
        <f t="shared" si="31"/>
        <v/>
      </c>
    </row>
    <row r="213" spans="1:21" x14ac:dyDescent="0.25">
      <c r="A213" s="23" t="str">
        <f>IF(DATOS_NUMERICOS!A202="","",DATOS_NUMERICOS!A202)</f>
        <v/>
      </c>
      <c r="B213" s="23" t="str">
        <f>IF($A213="","",DATOS_NUMERICOS!B202)</f>
        <v/>
      </c>
      <c r="C213" s="23" t="str">
        <f>IF($A213="","",DATOS_NUMERICOS!C202)</f>
        <v/>
      </c>
      <c r="D213" s="23" t="str">
        <f>IF($A213="","",DATOS_NUMERICOS!D202)</f>
        <v/>
      </c>
      <c r="E213" s="23" t="str">
        <f>IF($A213="","",DATOS_NUMERICOS!G202)</f>
        <v/>
      </c>
      <c r="F213" s="23" t="str">
        <f>IF($A213="","",DATOS_NUMERICOS!I202)</f>
        <v/>
      </c>
      <c r="G213" s="23" t="str">
        <f>IF($A213="","",DATOS_NUMERICOS!J202)</f>
        <v/>
      </c>
      <c r="H213" s="23" t="str">
        <f>IF($A213="","",(DATOS_NUMERICOS!K202+DATOS_NUMERICOS!N202+DATOS_NUMERICOS!O202+DATOS_NUMERICOS!P202+(8-DATOS_NUMERICOS!S202)))</f>
        <v/>
      </c>
      <c r="I213" s="23" t="str">
        <f>IF($A213="","",(DATOS_NUMERICOS!L202+DATOS_NUMERICOS!M202+DATOS_NUMERICOS!Q202+DATOS_NUMERICOS!R202+DATOS_NUMERICOS!T202))</f>
        <v/>
      </c>
      <c r="J213" s="23" t="str">
        <f>IF($A213="","",(DATOS_NUMERICOS!U202+DATOS_NUMERICOS!V202+DATOS_NUMERICOS!W202+DATOS_NUMERICOS!X202+DATOS_NUMERICOS!Y202+DATOS_NUMERICOS!Z202+DATOS_NUMERICOS!AA202+DATOS_NUMERICOS!AB202))</f>
        <v/>
      </c>
      <c r="K213" s="23" t="str">
        <f>IF($A213="","",(DATOS_NUMERICOS!AC202+DATOS_NUMERICOS!AD202+DATOS_NUMERICOS!AE202+DATOS_NUMERICOS!AF202+DATOS_NUMERICOS!AG202+DATOS_NUMERICOS!AH202+DATOS_NUMERICOS!AI202+DATOS_NUMERICOS!AJ202+DATOS_NUMERICOS!AK202+DATOS_NUMERICOS!AL202))</f>
        <v/>
      </c>
      <c r="L213" s="23" t="str">
        <f>IF($A213="","",(DATOS_NUMERICOS!AM202+DATOS_NUMERICOS!AN202+DATOS_NUMERICOS!AO202+DATOS_NUMERICOS!AP202+DATOS_NUMERICOS!AQ202+DATOS_NUMERICOS!AR202+DATOS_NUMERICOS!AS202+DATOS_NUMERICOS!AT202+DATOS_NUMERICOS!AU202))</f>
        <v/>
      </c>
      <c r="M213" s="23" t="str">
        <f>IF($A213="","",(DATOS_NUMERICOS!AV202+DATOS_NUMERICOS!AW202+DATOS_NUMERICOS!AX202+(5-DATOS_NUMERICOS!AY202)+DATOS_NUMERICOS!AZ202+DATOS_NUMERICOS!BA202+DATOS_NUMERICOS!BB202+(5-DATOS_NUMERICOS!BC202)+DATOS_NUMERICOS!BD202+(5-DATOS_NUMERICOS!BE202)+DATOS_NUMERICOS!BF202+DATOS_NUMERICOS!BG202+(5-DATOS_NUMERICOS!BH202)+(5-DATOS_NUMERICOS!BI202)+DATOS_NUMERICOS!BJ202))</f>
        <v/>
      </c>
      <c r="N213" s="28" t="str">
        <f t="shared" si="24"/>
        <v/>
      </c>
      <c r="O213" s="28" t="str">
        <f t="shared" si="25"/>
        <v/>
      </c>
      <c r="P213" s="28" t="str">
        <f t="shared" si="26"/>
        <v/>
      </c>
      <c r="Q213" s="28" t="str">
        <f t="shared" si="27"/>
        <v/>
      </c>
      <c r="R213" s="28" t="str">
        <f t="shared" si="28"/>
        <v/>
      </c>
      <c r="S213" s="28" t="str">
        <f t="shared" si="29"/>
        <v/>
      </c>
      <c r="T213" s="23" t="str">
        <f t="shared" si="30"/>
        <v/>
      </c>
      <c r="U213" s="23" t="str">
        <f t="shared" si="31"/>
        <v/>
      </c>
    </row>
    <row r="214" spans="1:21" x14ac:dyDescent="0.25">
      <c r="A214" s="23" t="str">
        <f>IF(DATOS_NUMERICOS!A203="","",DATOS_NUMERICOS!A203)</f>
        <v/>
      </c>
      <c r="B214" s="23" t="str">
        <f>IF($A214="","",DATOS_NUMERICOS!B203)</f>
        <v/>
      </c>
      <c r="C214" s="23" t="str">
        <f>IF($A214="","",DATOS_NUMERICOS!C203)</f>
        <v/>
      </c>
      <c r="D214" s="23" t="str">
        <f>IF($A214="","",DATOS_NUMERICOS!D203)</f>
        <v/>
      </c>
      <c r="E214" s="23" t="str">
        <f>IF($A214="","",DATOS_NUMERICOS!G203)</f>
        <v/>
      </c>
      <c r="F214" s="23" t="str">
        <f>IF($A214="","",DATOS_NUMERICOS!I203)</f>
        <v/>
      </c>
      <c r="G214" s="23" t="str">
        <f>IF($A214="","",DATOS_NUMERICOS!J203)</f>
        <v/>
      </c>
      <c r="H214" s="23" t="str">
        <f>IF($A214="","",(DATOS_NUMERICOS!K203+DATOS_NUMERICOS!N203+DATOS_NUMERICOS!O203+DATOS_NUMERICOS!P203+(8-DATOS_NUMERICOS!S203)))</f>
        <v/>
      </c>
      <c r="I214" s="23" t="str">
        <f>IF($A214="","",(DATOS_NUMERICOS!L203+DATOS_NUMERICOS!M203+DATOS_NUMERICOS!Q203+DATOS_NUMERICOS!R203+DATOS_NUMERICOS!T203))</f>
        <v/>
      </c>
      <c r="J214" s="23" t="str">
        <f>IF($A214="","",(DATOS_NUMERICOS!U203+DATOS_NUMERICOS!V203+DATOS_NUMERICOS!W203+DATOS_NUMERICOS!X203+DATOS_NUMERICOS!Y203+DATOS_NUMERICOS!Z203+DATOS_NUMERICOS!AA203+DATOS_NUMERICOS!AB203))</f>
        <v/>
      </c>
      <c r="K214" s="23" t="str">
        <f>IF($A214="","",(DATOS_NUMERICOS!AC203+DATOS_NUMERICOS!AD203+DATOS_NUMERICOS!AE203+DATOS_NUMERICOS!AF203+DATOS_NUMERICOS!AG203+DATOS_NUMERICOS!AH203+DATOS_NUMERICOS!AI203+DATOS_NUMERICOS!AJ203+DATOS_NUMERICOS!AK203+DATOS_NUMERICOS!AL203))</f>
        <v/>
      </c>
      <c r="L214" s="23" t="str">
        <f>IF($A214="","",(DATOS_NUMERICOS!AM203+DATOS_NUMERICOS!AN203+DATOS_NUMERICOS!AO203+DATOS_NUMERICOS!AP203+DATOS_NUMERICOS!AQ203+DATOS_NUMERICOS!AR203+DATOS_NUMERICOS!AS203+DATOS_NUMERICOS!AT203+DATOS_NUMERICOS!AU203))</f>
        <v/>
      </c>
      <c r="M214" s="23" t="str">
        <f>IF($A214="","",(DATOS_NUMERICOS!AV203+DATOS_NUMERICOS!AW203+DATOS_NUMERICOS!AX203+(5-DATOS_NUMERICOS!AY203)+DATOS_NUMERICOS!AZ203+DATOS_NUMERICOS!BA203+DATOS_NUMERICOS!BB203+(5-DATOS_NUMERICOS!BC203)+DATOS_NUMERICOS!BD203+(5-DATOS_NUMERICOS!BE203)+DATOS_NUMERICOS!BF203+DATOS_NUMERICOS!BG203+(5-DATOS_NUMERICOS!BH203)+(5-DATOS_NUMERICOS!BI203)+DATOS_NUMERICOS!BJ203))</f>
        <v/>
      </c>
      <c r="N214" s="28" t="str">
        <f t="shared" si="24"/>
        <v/>
      </c>
      <c r="O214" s="28" t="str">
        <f t="shared" si="25"/>
        <v/>
      </c>
      <c r="P214" s="28" t="str">
        <f t="shared" si="26"/>
        <v/>
      </c>
      <c r="Q214" s="28" t="str">
        <f t="shared" si="27"/>
        <v/>
      </c>
      <c r="R214" s="28" t="str">
        <f t="shared" si="28"/>
        <v/>
      </c>
      <c r="S214" s="28" t="str">
        <f t="shared" si="29"/>
        <v/>
      </c>
      <c r="T214" s="23" t="str">
        <f t="shared" si="30"/>
        <v/>
      </c>
      <c r="U214" s="23" t="str">
        <f t="shared" si="31"/>
        <v/>
      </c>
    </row>
    <row r="215" spans="1:21" x14ac:dyDescent="0.25">
      <c r="A215" s="23" t="str">
        <f>IF(DATOS_NUMERICOS!A204="","",DATOS_NUMERICOS!A204)</f>
        <v/>
      </c>
      <c r="B215" s="23" t="str">
        <f>IF($A215="","",DATOS_NUMERICOS!B204)</f>
        <v/>
      </c>
      <c r="C215" s="23" t="str">
        <f>IF($A215="","",DATOS_NUMERICOS!C204)</f>
        <v/>
      </c>
      <c r="D215" s="23" t="str">
        <f>IF($A215="","",DATOS_NUMERICOS!D204)</f>
        <v/>
      </c>
      <c r="E215" s="23" t="str">
        <f>IF($A215="","",DATOS_NUMERICOS!G204)</f>
        <v/>
      </c>
      <c r="F215" s="23" t="str">
        <f>IF($A215="","",DATOS_NUMERICOS!I204)</f>
        <v/>
      </c>
      <c r="G215" s="23" t="str">
        <f>IF($A215="","",DATOS_NUMERICOS!J204)</f>
        <v/>
      </c>
      <c r="H215" s="23" t="str">
        <f>IF($A215="","",(DATOS_NUMERICOS!K204+DATOS_NUMERICOS!N204+DATOS_NUMERICOS!O204+DATOS_NUMERICOS!P204+(8-DATOS_NUMERICOS!S204)))</f>
        <v/>
      </c>
      <c r="I215" s="23" t="str">
        <f>IF($A215="","",(DATOS_NUMERICOS!L204+DATOS_NUMERICOS!M204+DATOS_NUMERICOS!Q204+DATOS_NUMERICOS!R204+DATOS_NUMERICOS!T204))</f>
        <v/>
      </c>
      <c r="J215" s="23" t="str">
        <f>IF($A215="","",(DATOS_NUMERICOS!U204+DATOS_NUMERICOS!V204+DATOS_NUMERICOS!W204+DATOS_NUMERICOS!X204+DATOS_NUMERICOS!Y204+DATOS_NUMERICOS!Z204+DATOS_NUMERICOS!AA204+DATOS_NUMERICOS!AB204))</f>
        <v/>
      </c>
      <c r="K215" s="23" t="str">
        <f>IF($A215="","",(DATOS_NUMERICOS!AC204+DATOS_NUMERICOS!AD204+DATOS_NUMERICOS!AE204+DATOS_NUMERICOS!AF204+DATOS_NUMERICOS!AG204+DATOS_NUMERICOS!AH204+DATOS_NUMERICOS!AI204+DATOS_NUMERICOS!AJ204+DATOS_NUMERICOS!AK204+DATOS_NUMERICOS!AL204))</f>
        <v/>
      </c>
      <c r="L215" s="23" t="str">
        <f>IF($A215="","",(DATOS_NUMERICOS!AM204+DATOS_NUMERICOS!AN204+DATOS_NUMERICOS!AO204+DATOS_NUMERICOS!AP204+DATOS_NUMERICOS!AQ204+DATOS_NUMERICOS!AR204+DATOS_NUMERICOS!AS204+DATOS_NUMERICOS!AT204+DATOS_NUMERICOS!AU204))</f>
        <v/>
      </c>
      <c r="M215" s="23" t="str">
        <f>IF($A215="","",(DATOS_NUMERICOS!AV204+DATOS_NUMERICOS!AW204+DATOS_NUMERICOS!AX204+(5-DATOS_NUMERICOS!AY204)+DATOS_NUMERICOS!AZ204+DATOS_NUMERICOS!BA204+DATOS_NUMERICOS!BB204+(5-DATOS_NUMERICOS!BC204)+DATOS_NUMERICOS!BD204+(5-DATOS_NUMERICOS!BE204)+DATOS_NUMERICOS!BF204+DATOS_NUMERICOS!BG204+(5-DATOS_NUMERICOS!BH204)+(5-DATOS_NUMERICOS!BI204)+DATOS_NUMERICOS!BJ204))</f>
        <v/>
      </c>
      <c r="N215" s="28" t="str">
        <f t="shared" si="24"/>
        <v/>
      </c>
      <c r="O215" s="28" t="str">
        <f t="shared" si="25"/>
        <v/>
      </c>
      <c r="P215" s="28" t="str">
        <f t="shared" si="26"/>
        <v/>
      </c>
      <c r="Q215" s="28" t="str">
        <f t="shared" si="27"/>
        <v/>
      </c>
      <c r="R215" s="28" t="str">
        <f t="shared" si="28"/>
        <v/>
      </c>
      <c r="S215" s="28" t="str">
        <f t="shared" si="29"/>
        <v/>
      </c>
      <c r="T215" s="23" t="str">
        <f t="shared" si="30"/>
        <v/>
      </c>
      <c r="U215" s="23" t="str">
        <f t="shared" si="31"/>
        <v/>
      </c>
    </row>
    <row r="216" spans="1:21" x14ac:dyDescent="0.25">
      <c r="A216" s="23" t="str">
        <f>IF(DATOS_NUMERICOS!A205="","",DATOS_NUMERICOS!A205)</f>
        <v/>
      </c>
      <c r="B216" s="23" t="str">
        <f>IF($A216="","",DATOS_NUMERICOS!B205)</f>
        <v/>
      </c>
      <c r="C216" s="23" t="str">
        <f>IF($A216="","",DATOS_NUMERICOS!C205)</f>
        <v/>
      </c>
      <c r="D216" s="23" t="str">
        <f>IF($A216="","",DATOS_NUMERICOS!D205)</f>
        <v/>
      </c>
      <c r="E216" s="23" t="str">
        <f>IF($A216="","",DATOS_NUMERICOS!G205)</f>
        <v/>
      </c>
      <c r="F216" s="23" t="str">
        <f>IF($A216="","",DATOS_NUMERICOS!I205)</f>
        <v/>
      </c>
      <c r="G216" s="23" t="str">
        <f>IF($A216="","",DATOS_NUMERICOS!J205)</f>
        <v/>
      </c>
      <c r="H216" s="23" t="str">
        <f>IF($A216="","",(DATOS_NUMERICOS!K205+DATOS_NUMERICOS!N205+DATOS_NUMERICOS!O205+DATOS_NUMERICOS!P205+(8-DATOS_NUMERICOS!S205)))</f>
        <v/>
      </c>
      <c r="I216" s="23" t="str">
        <f>IF($A216="","",(DATOS_NUMERICOS!L205+DATOS_NUMERICOS!M205+DATOS_NUMERICOS!Q205+DATOS_NUMERICOS!R205+DATOS_NUMERICOS!T205))</f>
        <v/>
      </c>
      <c r="J216" s="23" t="str">
        <f>IF($A216="","",(DATOS_NUMERICOS!U205+DATOS_NUMERICOS!V205+DATOS_NUMERICOS!W205+DATOS_NUMERICOS!X205+DATOS_NUMERICOS!Y205+DATOS_NUMERICOS!Z205+DATOS_NUMERICOS!AA205+DATOS_NUMERICOS!AB205))</f>
        <v/>
      </c>
      <c r="K216" s="23" t="str">
        <f>IF($A216="","",(DATOS_NUMERICOS!AC205+DATOS_NUMERICOS!AD205+DATOS_NUMERICOS!AE205+DATOS_NUMERICOS!AF205+DATOS_NUMERICOS!AG205+DATOS_NUMERICOS!AH205+DATOS_NUMERICOS!AI205+DATOS_NUMERICOS!AJ205+DATOS_NUMERICOS!AK205+DATOS_NUMERICOS!AL205))</f>
        <v/>
      </c>
      <c r="L216" s="23" t="str">
        <f>IF($A216="","",(DATOS_NUMERICOS!AM205+DATOS_NUMERICOS!AN205+DATOS_NUMERICOS!AO205+DATOS_NUMERICOS!AP205+DATOS_NUMERICOS!AQ205+DATOS_NUMERICOS!AR205+DATOS_NUMERICOS!AS205+DATOS_NUMERICOS!AT205+DATOS_NUMERICOS!AU205))</f>
        <v/>
      </c>
      <c r="M216" s="23" t="str">
        <f>IF($A216="","",(DATOS_NUMERICOS!AV205+DATOS_NUMERICOS!AW205+DATOS_NUMERICOS!AX205+(5-DATOS_NUMERICOS!AY205)+DATOS_NUMERICOS!AZ205+DATOS_NUMERICOS!BA205+DATOS_NUMERICOS!BB205+(5-DATOS_NUMERICOS!BC205)+DATOS_NUMERICOS!BD205+(5-DATOS_NUMERICOS!BE205)+DATOS_NUMERICOS!BF205+DATOS_NUMERICOS!BG205+(5-DATOS_NUMERICOS!BH205)+(5-DATOS_NUMERICOS!BI205)+DATOS_NUMERICOS!BJ205))</f>
        <v/>
      </c>
      <c r="N216" s="28" t="str">
        <f t="shared" si="24"/>
        <v/>
      </c>
      <c r="O216" s="28" t="str">
        <f t="shared" si="25"/>
        <v/>
      </c>
      <c r="P216" s="28" t="str">
        <f t="shared" si="26"/>
        <v/>
      </c>
      <c r="Q216" s="28" t="str">
        <f t="shared" si="27"/>
        <v/>
      </c>
      <c r="R216" s="28" t="str">
        <f t="shared" si="28"/>
        <v/>
      </c>
      <c r="S216" s="28" t="str">
        <f t="shared" si="29"/>
        <v/>
      </c>
      <c r="T216" s="23" t="str">
        <f t="shared" si="30"/>
        <v/>
      </c>
      <c r="U216" s="23" t="str">
        <f t="shared" si="31"/>
        <v/>
      </c>
    </row>
    <row r="217" spans="1:21" x14ac:dyDescent="0.25">
      <c r="A217" s="23" t="str">
        <f>IF(DATOS_NUMERICOS!A206="","",DATOS_NUMERICOS!A206)</f>
        <v/>
      </c>
      <c r="B217" s="23" t="str">
        <f>IF($A217="","",DATOS_NUMERICOS!B206)</f>
        <v/>
      </c>
      <c r="C217" s="23" t="str">
        <f>IF($A217="","",DATOS_NUMERICOS!C206)</f>
        <v/>
      </c>
      <c r="D217" s="23" t="str">
        <f>IF($A217="","",DATOS_NUMERICOS!D206)</f>
        <v/>
      </c>
      <c r="E217" s="23" t="str">
        <f>IF($A217="","",DATOS_NUMERICOS!G206)</f>
        <v/>
      </c>
      <c r="F217" s="23" t="str">
        <f>IF($A217="","",DATOS_NUMERICOS!I206)</f>
        <v/>
      </c>
      <c r="G217" s="23" t="str">
        <f>IF($A217="","",DATOS_NUMERICOS!J206)</f>
        <v/>
      </c>
      <c r="H217" s="23" t="str">
        <f>IF($A217="","",(DATOS_NUMERICOS!K206+DATOS_NUMERICOS!N206+DATOS_NUMERICOS!O206+DATOS_NUMERICOS!P206+(8-DATOS_NUMERICOS!S206)))</f>
        <v/>
      </c>
      <c r="I217" s="23" t="str">
        <f>IF($A217="","",(DATOS_NUMERICOS!L206+DATOS_NUMERICOS!M206+DATOS_NUMERICOS!Q206+DATOS_NUMERICOS!R206+DATOS_NUMERICOS!T206))</f>
        <v/>
      </c>
      <c r="J217" s="23" t="str">
        <f>IF($A217="","",(DATOS_NUMERICOS!U206+DATOS_NUMERICOS!V206+DATOS_NUMERICOS!W206+DATOS_NUMERICOS!X206+DATOS_NUMERICOS!Y206+DATOS_NUMERICOS!Z206+DATOS_NUMERICOS!AA206+DATOS_NUMERICOS!AB206))</f>
        <v/>
      </c>
      <c r="K217" s="23" t="str">
        <f>IF($A217="","",(DATOS_NUMERICOS!AC206+DATOS_NUMERICOS!AD206+DATOS_NUMERICOS!AE206+DATOS_NUMERICOS!AF206+DATOS_NUMERICOS!AG206+DATOS_NUMERICOS!AH206+DATOS_NUMERICOS!AI206+DATOS_NUMERICOS!AJ206+DATOS_NUMERICOS!AK206+DATOS_NUMERICOS!AL206))</f>
        <v/>
      </c>
      <c r="L217" s="23" t="str">
        <f>IF($A217="","",(DATOS_NUMERICOS!AM206+DATOS_NUMERICOS!AN206+DATOS_NUMERICOS!AO206+DATOS_NUMERICOS!AP206+DATOS_NUMERICOS!AQ206+DATOS_NUMERICOS!AR206+DATOS_NUMERICOS!AS206+DATOS_NUMERICOS!AT206+DATOS_NUMERICOS!AU206))</f>
        <v/>
      </c>
      <c r="M217" s="23" t="str">
        <f>IF($A217="","",(DATOS_NUMERICOS!AV206+DATOS_NUMERICOS!AW206+DATOS_NUMERICOS!AX206+(5-DATOS_NUMERICOS!AY206)+DATOS_NUMERICOS!AZ206+DATOS_NUMERICOS!BA206+DATOS_NUMERICOS!BB206+(5-DATOS_NUMERICOS!BC206)+DATOS_NUMERICOS!BD206+(5-DATOS_NUMERICOS!BE206)+DATOS_NUMERICOS!BF206+DATOS_NUMERICOS!BG206+(5-DATOS_NUMERICOS!BH206)+(5-DATOS_NUMERICOS!BI206)+DATOS_NUMERICOS!BJ206))</f>
        <v/>
      </c>
      <c r="N217" s="28" t="str">
        <f t="shared" si="24"/>
        <v/>
      </c>
      <c r="O217" s="28" t="str">
        <f t="shared" si="25"/>
        <v/>
      </c>
      <c r="P217" s="28" t="str">
        <f t="shared" si="26"/>
        <v/>
      </c>
      <c r="Q217" s="28" t="str">
        <f t="shared" si="27"/>
        <v/>
      </c>
      <c r="R217" s="28" t="str">
        <f t="shared" si="28"/>
        <v/>
      </c>
      <c r="S217" s="28" t="str">
        <f t="shared" si="29"/>
        <v/>
      </c>
      <c r="T217" s="23" t="str">
        <f t="shared" si="30"/>
        <v/>
      </c>
      <c r="U217" s="23" t="str">
        <f t="shared" si="31"/>
        <v/>
      </c>
    </row>
    <row r="218" spans="1:21" x14ac:dyDescent="0.25">
      <c r="A218" s="23" t="str">
        <f>IF(DATOS_NUMERICOS!A207="","",DATOS_NUMERICOS!A207)</f>
        <v/>
      </c>
      <c r="B218" s="23" t="str">
        <f>IF($A218="","",DATOS_NUMERICOS!B207)</f>
        <v/>
      </c>
      <c r="C218" s="23" t="str">
        <f>IF($A218="","",DATOS_NUMERICOS!C207)</f>
        <v/>
      </c>
      <c r="D218" s="23" t="str">
        <f>IF($A218="","",DATOS_NUMERICOS!D207)</f>
        <v/>
      </c>
      <c r="E218" s="23" t="str">
        <f>IF($A218="","",DATOS_NUMERICOS!G207)</f>
        <v/>
      </c>
      <c r="F218" s="23" t="str">
        <f>IF($A218="","",DATOS_NUMERICOS!I207)</f>
        <v/>
      </c>
      <c r="G218" s="23" t="str">
        <f>IF($A218="","",DATOS_NUMERICOS!J207)</f>
        <v/>
      </c>
      <c r="H218" s="23" t="str">
        <f>IF($A218="","",(DATOS_NUMERICOS!K207+DATOS_NUMERICOS!N207+DATOS_NUMERICOS!O207+DATOS_NUMERICOS!P207+(8-DATOS_NUMERICOS!S207)))</f>
        <v/>
      </c>
      <c r="I218" s="23" t="str">
        <f>IF($A218="","",(DATOS_NUMERICOS!L207+DATOS_NUMERICOS!M207+DATOS_NUMERICOS!Q207+DATOS_NUMERICOS!R207+DATOS_NUMERICOS!T207))</f>
        <v/>
      </c>
      <c r="J218" s="23" t="str">
        <f>IF($A218="","",(DATOS_NUMERICOS!U207+DATOS_NUMERICOS!V207+DATOS_NUMERICOS!W207+DATOS_NUMERICOS!X207+DATOS_NUMERICOS!Y207+DATOS_NUMERICOS!Z207+DATOS_NUMERICOS!AA207+DATOS_NUMERICOS!AB207))</f>
        <v/>
      </c>
      <c r="K218" s="23" t="str">
        <f>IF($A218="","",(DATOS_NUMERICOS!AC207+DATOS_NUMERICOS!AD207+DATOS_NUMERICOS!AE207+DATOS_NUMERICOS!AF207+DATOS_NUMERICOS!AG207+DATOS_NUMERICOS!AH207+DATOS_NUMERICOS!AI207+DATOS_NUMERICOS!AJ207+DATOS_NUMERICOS!AK207+DATOS_NUMERICOS!AL207))</f>
        <v/>
      </c>
      <c r="L218" s="23" t="str">
        <f>IF($A218="","",(DATOS_NUMERICOS!AM207+DATOS_NUMERICOS!AN207+DATOS_NUMERICOS!AO207+DATOS_NUMERICOS!AP207+DATOS_NUMERICOS!AQ207+DATOS_NUMERICOS!AR207+DATOS_NUMERICOS!AS207+DATOS_NUMERICOS!AT207+DATOS_NUMERICOS!AU207))</f>
        <v/>
      </c>
      <c r="M218" s="23" t="str">
        <f>IF($A218="","",(DATOS_NUMERICOS!AV207+DATOS_NUMERICOS!AW207+DATOS_NUMERICOS!AX207+(5-DATOS_NUMERICOS!AY207)+DATOS_NUMERICOS!AZ207+DATOS_NUMERICOS!BA207+DATOS_NUMERICOS!BB207+(5-DATOS_NUMERICOS!BC207)+DATOS_NUMERICOS!BD207+(5-DATOS_NUMERICOS!BE207)+DATOS_NUMERICOS!BF207+DATOS_NUMERICOS!BG207+(5-DATOS_NUMERICOS!BH207)+(5-DATOS_NUMERICOS!BI207)+DATOS_NUMERICOS!BJ207))</f>
        <v/>
      </c>
      <c r="N218" s="28" t="str">
        <f t="shared" si="24"/>
        <v/>
      </c>
      <c r="O218" s="28" t="str">
        <f t="shared" si="25"/>
        <v/>
      </c>
      <c r="P218" s="28" t="str">
        <f t="shared" si="26"/>
        <v/>
      </c>
      <c r="Q218" s="28" t="str">
        <f t="shared" si="27"/>
        <v/>
      </c>
      <c r="R218" s="28" t="str">
        <f t="shared" si="28"/>
        <v/>
      </c>
      <c r="S218" s="28" t="str">
        <f t="shared" si="29"/>
        <v/>
      </c>
      <c r="T218" s="23" t="str">
        <f t="shared" si="30"/>
        <v/>
      </c>
      <c r="U218" s="23" t="str">
        <f t="shared" si="31"/>
        <v/>
      </c>
    </row>
    <row r="219" spans="1:21" x14ac:dyDescent="0.25">
      <c r="A219" s="23" t="str">
        <f>IF(DATOS_NUMERICOS!A208="","",DATOS_NUMERICOS!A208)</f>
        <v/>
      </c>
      <c r="B219" s="23" t="str">
        <f>IF($A219="","",DATOS_NUMERICOS!B208)</f>
        <v/>
      </c>
      <c r="C219" s="23" t="str">
        <f>IF($A219="","",DATOS_NUMERICOS!C208)</f>
        <v/>
      </c>
      <c r="D219" s="23" t="str">
        <f>IF($A219="","",DATOS_NUMERICOS!D208)</f>
        <v/>
      </c>
      <c r="E219" s="23" t="str">
        <f>IF($A219="","",DATOS_NUMERICOS!G208)</f>
        <v/>
      </c>
      <c r="F219" s="23" t="str">
        <f>IF($A219="","",DATOS_NUMERICOS!I208)</f>
        <v/>
      </c>
      <c r="G219" s="23" t="str">
        <f>IF($A219="","",DATOS_NUMERICOS!J208)</f>
        <v/>
      </c>
      <c r="H219" s="23" t="str">
        <f>IF($A219="","",(DATOS_NUMERICOS!K208+DATOS_NUMERICOS!N208+DATOS_NUMERICOS!O208+DATOS_NUMERICOS!P208+(8-DATOS_NUMERICOS!S208)))</f>
        <v/>
      </c>
      <c r="I219" s="23" t="str">
        <f>IF($A219="","",(DATOS_NUMERICOS!L208+DATOS_NUMERICOS!M208+DATOS_NUMERICOS!Q208+DATOS_NUMERICOS!R208+DATOS_NUMERICOS!T208))</f>
        <v/>
      </c>
      <c r="J219" s="23" t="str">
        <f>IF($A219="","",(DATOS_NUMERICOS!U208+DATOS_NUMERICOS!V208+DATOS_NUMERICOS!W208+DATOS_NUMERICOS!X208+DATOS_NUMERICOS!Y208+DATOS_NUMERICOS!Z208+DATOS_NUMERICOS!AA208+DATOS_NUMERICOS!AB208))</f>
        <v/>
      </c>
      <c r="K219" s="23" t="str">
        <f>IF($A219="","",(DATOS_NUMERICOS!AC208+DATOS_NUMERICOS!AD208+DATOS_NUMERICOS!AE208+DATOS_NUMERICOS!AF208+DATOS_NUMERICOS!AG208+DATOS_NUMERICOS!AH208+DATOS_NUMERICOS!AI208+DATOS_NUMERICOS!AJ208+DATOS_NUMERICOS!AK208+DATOS_NUMERICOS!AL208))</f>
        <v/>
      </c>
      <c r="L219" s="23" t="str">
        <f>IF($A219="","",(DATOS_NUMERICOS!AM208+DATOS_NUMERICOS!AN208+DATOS_NUMERICOS!AO208+DATOS_NUMERICOS!AP208+DATOS_NUMERICOS!AQ208+DATOS_NUMERICOS!AR208+DATOS_NUMERICOS!AS208+DATOS_NUMERICOS!AT208+DATOS_NUMERICOS!AU208))</f>
        <v/>
      </c>
      <c r="M219" s="23" t="str">
        <f>IF($A219="","",(DATOS_NUMERICOS!AV208+DATOS_NUMERICOS!AW208+DATOS_NUMERICOS!AX208+(5-DATOS_NUMERICOS!AY208)+DATOS_NUMERICOS!AZ208+DATOS_NUMERICOS!BA208+DATOS_NUMERICOS!BB208+(5-DATOS_NUMERICOS!BC208)+DATOS_NUMERICOS!BD208+(5-DATOS_NUMERICOS!BE208)+DATOS_NUMERICOS!BF208+DATOS_NUMERICOS!BG208+(5-DATOS_NUMERICOS!BH208)+(5-DATOS_NUMERICOS!BI208)+DATOS_NUMERICOS!BJ208))</f>
        <v/>
      </c>
      <c r="N219" s="28" t="str">
        <f t="shared" si="24"/>
        <v/>
      </c>
      <c r="O219" s="28" t="str">
        <f t="shared" si="25"/>
        <v/>
      </c>
      <c r="P219" s="28" t="str">
        <f t="shared" si="26"/>
        <v/>
      </c>
      <c r="Q219" s="28" t="str">
        <f t="shared" si="27"/>
        <v/>
      </c>
      <c r="R219" s="28" t="str">
        <f t="shared" si="28"/>
        <v/>
      </c>
      <c r="S219" s="28" t="str">
        <f t="shared" si="29"/>
        <v/>
      </c>
      <c r="T219" s="23" t="str">
        <f t="shared" si="30"/>
        <v/>
      </c>
      <c r="U219" s="23" t="str">
        <f t="shared" si="31"/>
        <v/>
      </c>
    </row>
    <row r="220" spans="1:21" x14ac:dyDescent="0.25">
      <c r="A220" s="23" t="str">
        <f>IF(DATOS_NUMERICOS!A209="","",DATOS_NUMERICOS!A209)</f>
        <v/>
      </c>
      <c r="B220" s="23" t="str">
        <f>IF($A220="","",DATOS_NUMERICOS!B209)</f>
        <v/>
      </c>
      <c r="C220" s="23" t="str">
        <f>IF($A220="","",DATOS_NUMERICOS!C209)</f>
        <v/>
      </c>
      <c r="D220" s="23" t="str">
        <f>IF($A220="","",DATOS_NUMERICOS!D209)</f>
        <v/>
      </c>
      <c r="E220" s="23" t="str">
        <f>IF($A220="","",DATOS_NUMERICOS!G209)</f>
        <v/>
      </c>
      <c r="F220" s="23" t="str">
        <f>IF($A220="","",DATOS_NUMERICOS!I209)</f>
        <v/>
      </c>
      <c r="G220" s="23" t="str">
        <f>IF($A220="","",DATOS_NUMERICOS!J209)</f>
        <v/>
      </c>
      <c r="H220" s="23" t="str">
        <f>IF($A220="","",(DATOS_NUMERICOS!K209+DATOS_NUMERICOS!N209+DATOS_NUMERICOS!O209+DATOS_NUMERICOS!P209+(8-DATOS_NUMERICOS!S209)))</f>
        <v/>
      </c>
      <c r="I220" s="23" t="str">
        <f>IF($A220="","",(DATOS_NUMERICOS!L209+DATOS_NUMERICOS!M209+DATOS_NUMERICOS!Q209+DATOS_NUMERICOS!R209+DATOS_NUMERICOS!T209))</f>
        <v/>
      </c>
      <c r="J220" s="23" t="str">
        <f>IF($A220="","",(DATOS_NUMERICOS!U209+DATOS_NUMERICOS!V209+DATOS_NUMERICOS!W209+DATOS_NUMERICOS!X209+DATOS_NUMERICOS!Y209+DATOS_NUMERICOS!Z209+DATOS_NUMERICOS!AA209+DATOS_NUMERICOS!AB209))</f>
        <v/>
      </c>
      <c r="K220" s="23" t="str">
        <f>IF($A220="","",(DATOS_NUMERICOS!AC209+DATOS_NUMERICOS!AD209+DATOS_NUMERICOS!AE209+DATOS_NUMERICOS!AF209+DATOS_NUMERICOS!AG209+DATOS_NUMERICOS!AH209+DATOS_NUMERICOS!AI209+DATOS_NUMERICOS!AJ209+DATOS_NUMERICOS!AK209+DATOS_NUMERICOS!AL209))</f>
        <v/>
      </c>
      <c r="L220" s="23" t="str">
        <f>IF($A220="","",(DATOS_NUMERICOS!AM209+DATOS_NUMERICOS!AN209+DATOS_NUMERICOS!AO209+DATOS_NUMERICOS!AP209+DATOS_NUMERICOS!AQ209+DATOS_NUMERICOS!AR209+DATOS_NUMERICOS!AS209+DATOS_NUMERICOS!AT209+DATOS_NUMERICOS!AU209))</f>
        <v/>
      </c>
      <c r="M220" s="23" t="str">
        <f>IF($A220="","",(DATOS_NUMERICOS!AV209+DATOS_NUMERICOS!AW209+DATOS_NUMERICOS!AX209+(5-DATOS_NUMERICOS!AY209)+DATOS_NUMERICOS!AZ209+DATOS_NUMERICOS!BA209+DATOS_NUMERICOS!BB209+(5-DATOS_NUMERICOS!BC209)+DATOS_NUMERICOS!BD209+(5-DATOS_NUMERICOS!BE209)+DATOS_NUMERICOS!BF209+DATOS_NUMERICOS!BG209+(5-DATOS_NUMERICOS!BH209)+(5-DATOS_NUMERICOS!BI209)+DATOS_NUMERICOS!BJ209))</f>
        <v/>
      </c>
      <c r="N220" s="28" t="str">
        <f t="shared" si="24"/>
        <v/>
      </c>
      <c r="O220" s="28" t="str">
        <f t="shared" si="25"/>
        <v/>
      </c>
      <c r="P220" s="28" t="str">
        <f t="shared" si="26"/>
        <v/>
      </c>
      <c r="Q220" s="28" t="str">
        <f t="shared" si="27"/>
        <v/>
      </c>
      <c r="R220" s="28" t="str">
        <f t="shared" si="28"/>
        <v/>
      </c>
      <c r="S220" s="28" t="str">
        <f t="shared" si="29"/>
        <v/>
      </c>
      <c r="T220" s="23" t="str">
        <f t="shared" si="30"/>
        <v/>
      </c>
      <c r="U220" s="23" t="str">
        <f t="shared" si="31"/>
        <v/>
      </c>
    </row>
    <row r="221" spans="1:21" x14ac:dyDescent="0.25">
      <c r="A221" s="23" t="str">
        <f>IF(DATOS_NUMERICOS!A210="","",DATOS_NUMERICOS!A210)</f>
        <v/>
      </c>
      <c r="B221" s="23" t="str">
        <f>IF($A221="","",DATOS_NUMERICOS!B210)</f>
        <v/>
      </c>
      <c r="C221" s="23" t="str">
        <f>IF($A221="","",DATOS_NUMERICOS!C210)</f>
        <v/>
      </c>
      <c r="D221" s="23" t="str">
        <f>IF($A221="","",DATOS_NUMERICOS!D210)</f>
        <v/>
      </c>
      <c r="E221" s="23" t="str">
        <f>IF($A221="","",DATOS_NUMERICOS!G210)</f>
        <v/>
      </c>
      <c r="F221" s="23" t="str">
        <f>IF($A221="","",DATOS_NUMERICOS!I210)</f>
        <v/>
      </c>
      <c r="G221" s="23" t="str">
        <f>IF($A221="","",DATOS_NUMERICOS!J210)</f>
        <v/>
      </c>
      <c r="H221" s="23" t="str">
        <f>IF($A221="","",(DATOS_NUMERICOS!K210+DATOS_NUMERICOS!N210+DATOS_NUMERICOS!O210+DATOS_NUMERICOS!P210+(8-DATOS_NUMERICOS!S210)))</f>
        <v/>
      </c>
      <c r="I221" s="23" t="str">
        <f>IF($A221="","",(DATOS_NUMERICOS!L210+DATOS_NUMERICOS!M210+DATOS_NUMERICOS!Q210+DATOS_NUMERICOS!R210+DATOS_NUMERICOS!T210))</f>
        <v/>
      </c>
      <c r="J221" s="23" t="str">
        <f>IF($A221="","",(DATOS_NUMERICOS!U210+DATOS_NUMERICOS!V210+DATOS_NUMERICOS!W210+DATOS_NUMERICOS!X210+DATOS_NUMERICOS!Y210+DATOS_NUMERICOS!Z210+DATOS_NUMERICOS!AA210+DATOS_NUMERICOS!AB210))</f>
        <v/>
      </c>
      <c r="K221" s="23" t="str">
        <f>IF($A221="","",(DATOS_NUMERICOS!AC210+DATOS_NUMERICOS!AD210+DATOS_NUMERICOS!AE210+DATOS_NUMERICOS!AF210+DATOS_NUMERICOS!AG210+DATOS_NUMERICOS!AH210+DATOS_NUMERICOS!AI210+DATOS_NUMERICOS!AJ210+DATOS_NUMERICOS!AK210+DATOS_NUMERICOS!AL210))</f>
        <v/>
      </c>
      <c r="L221" s="23" t="str">
        <f>IF($A221="","",(DATOS_NUMERICOS!AM210+DATOS_NUMERICOS!AN210+DATOS_NUMERICOS!AO210+DATOS_NUMERICOS!AP210+DATOS_NUMERICOS!AQ210+DATOS_NUMERICOS!AR210+DATOS_NUMERICOS!AS210+DATOS_NUMERICOS!AT210+DATOS_NUMERICOS!AU210))</f>
        <v/>
      </c>
      <c r="M221" s="23" t="str">
        <f>IF($A221="","",(DATOS_NUMERICOS!AV210+DATOS_NUMERICOS!AW210+DATOS_NUMERICOS!AX210+(5-DATOS_NUMERICOS!AY210)+DATOS_NUMERICOS!AZ210+DATOS_NUMERICOS!BA210+DATOS_NUMERICOS!BB210+(5-DATOS_NUMERICOS!BC210)+DATOS_NUMERICOS!BD210+(5-DATOS_NUMERICOS!BE210)+DATOS_NUMERICOS!BF210+DATOS_NUMERICOS!BG210+(5-DATOS_NUMERICOS!BH210)+(5-DATOS_NUMERICOS!BI210)+DATOS_NUMERICOS!BJ210))</f>
        <v/>
      </c>
      <c r="N221" s="28" t="str">
        <f t="shared" si="24"/>
        <v/>
      </c>
      <c r="O221" s="28" t="str">
        <f t="shared" si="25"/>
        <v/>
      </c>
      <c r="P221" s="28" t="str">
        <f t="shared" si="26"/>
        <v/>
      </c>
      <c r="Q221" s="28" t="str">
        <f t="shared" si="27"/>
        <v/>
      </c>
      <c r="R221" s="28" t="str">
        <f t="shared" si="28"/>
        <v/>
      </c>
      <c r="S221" s="28" t="str">
        <f t="shared" si="29"/>
        <v/>
      </c>
      <c r="T221" s="23" t="str">
        <f t="shared" si="30"/>
        <v/>
      </c>
      <c r="U221" s="23" t="str">
        <f t="shared" si="31"/>
        <v/>
      </c>
    </row>
    <row r="222" spans="1:21" x14ac:dyDescent="0.25">
      <c r="A222" s="23" t="str">
        <f>IF(DATOS_NUMERICOS!A211="","",DATOS_NUMERICOS!A211)</f>
        <v/>
      </c>
      <c r="B222" s="23" t="str">
        <f>IF($A222="","",DATOS_NUMERICOS!B211)</f>
        <v/>
      </c>
      <c r="C222" s="23" t="str">
        <f>IF($A222="","",DATOS_NUMERICOS!C211)</f>
        <v/>
      </c>
      <c r="D222" s="23" t="str">
        <f>IF($A222="","",DATOS_NUMERICOS!D211)</f>
        <v/>
      </c>
      <c r="E222" s="23" t="str">
        <f>IF($A222="","",DATOS_NUMERICOS!G211)</f>
        <v/>
      </c>
      <c r="F222" s="23" t="str">
        <f>IF($A222="","",DATOS_NUMERICOS!I211)</f>
        <v/>
      </c>
      <c r="G222" s="23" t="str">
        <f>IF($A222="","",DATOS_NUMERICOS!J211)</f>
        <v/>
      </c>
      <c r="H222" s="23" t="str">
        <f>IF($A222="","",(DATOS_NUMERICOS!K211+DATOS_NUMERICOS!N211+DATOS_NUMERICOS!O211+DATOS_NUMERICOS!P211+(8-DATOS_NUMERICOS!S211)))</f>
        <v/>
      </c>
      <c r="I222" s="23" t="str">
        <f>IF($A222="","",(DATOS_NUMERICOS!L211+DATOS_NUMERICOS!M211+DATOS_NUMERICOS!Q211+DATOS_NUMERICOS!R211+DATOS_NUMERICOS!T211))</f>
        <v/>
      </c>
      <c r="J222" s="23" t="str">
        <f>IF($A222="","",(DATOS_NUMERICOS!U211+DATOS_NUMERICOS!V211+DATOS_NUMERICOS!W211+DATOS_NUMERICOS!X211+DATOS_NUMERICOS!Y211+DATOS_NUMERICOS!Z211+DATOS_NUMERICOS!AA211+DATOS_NUMERICOS!AB211))</f>
        <v/>
      </c>
      <c r="K222" s="23" t="str">
        <f>IF($A222="","",(DATOS_NUMERICOS!AC211+DATOS_NUMERICOS!AD211+DATOS_NUMERICOS!AE211+DATOS_NUMERICOS!AF211+DATOS_NUMERICOS!AG211+DATOS_NUMERICOS!AH211+DATOS_NUMERICOS!AI211+DATOS_NUMERICOS!AJ211+DATOS_NUMERICOS!AK211+DATOS_NUMERICOS!AL211))</f>
        <v/>
      </c>
      <c r="L222" s="23" t="str">
        <f>IF($A222="","",(DATOS_NUMERICOS!AM211+DATOS_NUMERICOS!AN211+DATOS_NUMERICOS!AO211+DATOS_NUMERICOS!AP211+DATOS_NUMERICOS!AQ211+DATOS_NUMERICOS!AR211+DATOS_NUMERICOS!AS211+DATOS_NUMERICOS!AT211+DATOS_NUMERICOS!AU211))</f>
        <v/>
      </c>
      <c r="M222" s="23" t="str">
        <f>IF($A222="","",(DATOS_NUMERICOS!AV211+DATOS_NUMERICOS!AW211+DATOS_NUMERICOS!AX211+(5-DATOS_NUMERICOS!AY211)+DATOS_NUMERICOS!AZ211+DATOS_NUMERICOS!BA211+DATOS_NUMERICOS!BB211+(5-DATOS_NUMERICOS!BC211)+DATOS_NUMERICOS!BD211+(5-DATOS_NUMERICOS!BE211)+DATOS_NUMERICOS!BF211+DATOS_NUMERICOS!BG211+(5-DATOS_NUMERICOS!BH211)+(5-DATOS_NUMERICOS!BI211)+DATOS_NUMERICOS!BJ211))</f>
        <v/>
      </c>
      <c r="N222" s="28" t="str">
        <f t="shared" si="24"/>
        <v/>
      </c>
      <c r="O222" s="28" t="str">
        <f t="shared" si="25"/>
        <v/>
      </c>
      <c r="P222" s="28" t="str">
        <f t="shared" si="26"/>
        <v/>
      </c>
      <c r="Q222" s="28" t="str">
        <f t="shared" si="27"/>
        <v/>
      </c>
      <c r="R222" s="28" t="str">
        <f t="shared" si="28"/>
        <v/>
      </c>
      <c r="S222" s="28" t="str">
        <f t="shared" si="29"/>
        <v/>
      </c>
      <c r="T222" s="23" t="str">
        <f t="shared" si="30"/>
        <v/>
      </c>
      <c r="U222" s="23" t="str">
        <f t="shared" si="31"/>
        <v/>
      </c>
    </row>
    <row r="223" spans="1:21" x14ac:dyDescent="0.25">
      <c r="A223" s="23" t="str">
        <f>IF(DATOS_NUMERICOS!A212="","",DATOS_NUMERICOS!A212)</f>
        <v/>
      </c>
      <c r="B223" s="23" t="str">
        <f>IF($A223="","",DATOS_NUMERICOS!B212)</f>
        <v/>
      </c>
      <c r="C223" s="23" t="str">
        <f>IF($A223="","",DATOS_NUMERICOS!C212)</f>
        <v/>
      </c>
      <c r="D223" s="23" t="str">
        <f>IF($A223="","",DATOS_NUMERICOS!D212)</f>
        <v/>
      </c>
      <c r="E223" s="23" t="str">
        <f>IF($A223="","",DATOS_NUMERICOS!G212)</f>
        <v/>
      </c>
      <c r="F223" s="23" t="str">
        <f>IF($A223="","",DATOS_NUMERICOS!I212)</f>
        <v/>
      </c>
      <c r="G223" s="23" t="str">
        <f>IF($A223="","",DATOS_NUMERICOS!J212)</f>
        <v/>
      </c>
      <c r="H223" s="23" t="str">
        <f>IF($A223="","",(DATOS_NUMERICOS!K212+DATOS_NUMERICOS!N212+DATOS_NUMERICOS!O212+DATOS_NUMERICOS!P212+(8-DATOS_NUMERICOS!S212)))</f>
        <v/>
      </c>
      <c r="I223" s="23" t="str">
        <f>IF($A223="","",(DATOS_NUMERICOS!L212+DATOS_NUMERICOS!M212+DATOS_NUMERICOS!Q212+DATOS_NUMERICOS!R212+DATOS_NUMERICOS!T212))</f>
        <v/>
      </c>
      <c r="J223" s="23" t="str">
        <f>IF($A223="","",(DATOS_NUMERICOS!U212+DATOS_NUMERICOS!V212+DATOS_NUMERICOS!W212+DATOS_NUMERICOS!X212+DATOS_NUMERICOS!Y212+DATOS_NUMERICOS!Z212+DATOS_NUMERICOS!AA212+DATOS_NUMERICOS!AB212))</f>
        <v/>
      </c>
      <c r="K223" s="23" t="str">
        <f>IF($A223="","",(DATOS_NUMERICOS!AC212+DATOS_NUMERICOS!AD212+DATOS_NUMERICOS!AE212+DATOS_NUMERICOS!AF212+DATOS_NUMERICOS!AG212+DATOS_NUMERICOS!AH212+DATOS_NUMERICOS!AI212+DATOS_NUMERICOS!AJ212+DATOS_NUMERICOS!AK212+DATOS_NUMERICOS!AL212))</f>
        <v/>
      </c>
      <c r="L223" s="23" t="str">
        <f>IF($A223="","",(DATOS_NUMERICOS!AM212+DATOS_NUMERICOS!AN212+DATOS_NUMERICOS!AO212+DATOS_NUMERICOS!AP212+DATOS_NUMERICOS!AQ212+DATOS_NUMERICOS!AR212+DATOS_NUMERICOS!AS212+DATOS_NUMERICOS!AT212+DATOS_NUMERICOS!AU212))</f>
        <v/>
      </c>
      <c r="M223" s="23" t="str">
        <f>IF($A223="","",(DATOS_NUMERICOS!AV212+DATOS_NUMERICOS!AW212+DATOS_NUMERICOS!AX212+(5-DATOS_NUMERICOS!AY212)+DATOS_NUMERICOS!AZ212+DATOS_NUMERICOS!BA212+DATOS_NUMERICOS!BB212+(5-DATOS_NUMERICOS!BC212)+DATOS_NUMERICOS!BD212+(5-DATOS_NUMERICOS!BE212)+DATOS_NUMERICOS!BF212+DATOS_NUMERICOS!BG212+(5-DATOS_NUMERICOS!BH212)+(5-DATOS_NUMERICOS!BI212)+DATOS_NUMERICOS!BJ212))</f>
        <v/>
      </c>
      <c r="N223" s="28" t="str">
        <f t="shared" si="24"/>
        <v/>
      </c>
      <c r="O223" s="28" t="str">
        <f t="shared" si="25"/>
        <v/>
      </c>
      <c r="P223" s="28" t="str">
        <f t="shared" si="26"/>
        <v/>
      </c>
      <c r="Q223" s="28" t="str">
        <f t="shared" si="27"/>
        <v/>
      </c>
      <c r="R223" s="28" t="str">
        <f t="shared" si="28"/>
        <v/>
      </c>
      <c r="S223" s="28" t="str">
        <f t="shared" si="29"/>
        <v/>
      </c>
      <c r="T223" s="23" t="str">
        <f t="shared" si="30"/>
        <v/>
      </c>
      <c r="U223" s="23" t="str">
        <f t="shared" si="31"/>
        <v/>
      </c>
    </row>
    <row r="224" spans="1:21" x14ac:dyDescent="0.25">
      <c r="A224" s="23" t="str">
        <f>IF(DATOS_NUMERICOS!A213="","",DATOS_NUMERICOS!A213)</f>
        <v/>
      </c>
      <c r="B224" s="23" t="str">
        <f>IF($A224="","",DATOS_NUMERICOS!B213)</f>
        <v/>
      </c>
      <c r="C224" s="23" t="str">
        <f>IF($A224="","",DATOS_NUMERICOS!C213)</f>
        <v/>
      </c>
      <c r="D224" s="23" t="str">
        <f>IF($A224="","",DATOS_NUMERICOS!D213)</f>
        <v/>
      </c>
      <c r="E224" s="23" t="str">
        <f>IF($A224="","",DATOS_NUMERICOS!G213)</f>
        <v/>
      </c>
      <c r="F224" s="23" t="str">
        <f>IF($A224="","",DATOS_NUMERICOS!I213)</f>
        <v/>
      </c>
      <c r="G224" s="23" t="str">
        <f>IF($A224="","",DATOS_NUMERICOS!J213)</f>
        <v/>
      </c>
      <c r="H224" s="23" t="str">
        <f>IF($A224="","",(DATOS_NUMERICOS!K213+DATOS_NUMERICOS!N213+DATOS_NUMERICOS!O213+DATOS_NUMERICOS!P213+(8-DATOS_NUMERICOS!S213)))</f>
        <v/>
      </c>
      <c r="I224" s="23" t="str">
        <f>IF($A224="","",(DATOS_NUMERICOS!L213+DATOS_NUMERICOS!M213+DATOS_NUMERICOS!Q213+DATOS_NUMERICOS!R213+DATOS_NUMERICOS!T213))</f>
        <v/>
      </c>
      <c r="J224" s="23" t="str">
        <f>IF($A224="","",(DATOS_NUMERICOS!U213+DATOS_NUMERICOS!V213+DATOS_NUMERICOS!W213+DATOS_NUMERICOS!X213+DATOS_NUMERICOS!Y213+DATOS_NUMERICOS!Z213+DATOS_NUMERICOS!AA213+DATOS_NUMERICOS!AB213))</f>
        <v/>
      </c>
      <c r="K224" s="23" t="str">
        <f>IF($A224="","",(DATOS_NUMERICOS!AC213+DATOS_NUMERICOS!AD213+DATOS_NUMERICOS!AE213+DATOS_NUMERICOS!AF213+DATOS_NUMERICOS!AG213+DATOS_NUMERICOS!AH213+DATOS_NUMERICOS!AI213+DATOS_NUMERICOS!AJ213+DATOS_NUMERICOS!AK213+DATOS_NUMERICOS!AL213))</f>
        <v/>
      </c>
      <c r="L224" s="23" t="str">
        <f>IF($A224="","",(DATOS_NUMERICOS!AM213+DATOS_NUMERICOS!AN213+DATOS_NUMERICOS!AO213+DATOS_NUMERICOS!AP213+DATOS_NUMERICOS!AQ213+DATOS_NUMERICOS!AR213+DATOS_NUMERICOS!AS213+DATOS_NUMERICOS!AT213+DATOS_NUMERICOS!AU213))</f>
        <v/>
      </c>
      <c r="M224" s="23" t="str">
        <f>IF($A224="","",(DATOS_NUMERICOS!AV213+DATOS_NUMERICOS!AW213+DATOS_NUMERICOS!AX213+(5-DATOS_NUMERICOS!AY213)+DATOS_NUMERICOS!AZ213+DATOS_NUMERICOS!BA213+DATOS_NUMERICOS!BB213+(5-DATOS_NUMERICOS!BC213)+DATOS_NUMERICOS!BD213+(5-DATOS_NUMERICOS!BE213)+DATOS_NUMERICOS!BF213+DATOS_NUMERICOS!BG213+(5-DATOS_NUMERICOS!BH213)+(5-DATOS_NUMERICOS!BI213)+DATOS_NUMERICOS!BJ213))</f>
        <v/>
      </c>
      <c r="N224" s="28" t="str">
        <f t="shared" si="24"/>
        <v/>
      </c>
      <c r="O224" s="28" t="str">
        <f t="shared" si="25"/>
        <v/>
      </c>
      <c r="P224" s="28" t="str">
        <f t="shared" si="26"/>
        <v/>
      </c>
      <c r="Q224" s="28" t="str">
        <f t="shared" si="27"/>
        <v/>
      </c>
      <c r="R224" s="28" t="str">
        <f t="shared" si="28"/>
        <v/>
      </c>
      <c r="S224" s="28" t="str">
        <f t="shared" si="29"/>
        <v/>
      </c>
      <c r="T224" s="23" t="str">
        <f t="shared" si="30"/>
        <v/>
      </c>
      <c r="U224" s="23" t="str">
        <f t="shared" si="31"/>
        <v/>
      </c>
    </row>
    <row r="225" spans="1:21" x14ac:dyDescent="0.25">
      <c r="A225" s="23" t="str">
        <f>IF(DATOS_NUMERICOS!A214="","",DATOS_NUMERICOS!A214)</f>
        <v/>
      </c>
      <c r="B225" s="23" t="str">
        <f>IF($A225="","",DATOS_NUMERICOS!B214)</f>
        <v/>
      </c>
      <c r="C225" s="23" t="str">
        <f>IF($A225="","",DATOS_NUMERICOS!C214)</f>
        <v/>
      </c>
      <c r="D225" s="23" t="str">
        <f>IF($A225="","",DATOS_NUMERICOS!D214)</f>
        <v/>
      </c>
      <c r="E225" s="23" t="str">
        <f>IF($A225="","",DATOS_NUMERICOS!G214)</f>
        <v/>
      </c>
      <c r="F225" s="23" t="str">
        <f>IF($A225="","",DATOS_NUMERICOS!I214)</f>
        <v/>
      </c>
      <c r="G225" s="23" t="str">
        <f>IF($A225="","",DATOS_NUMERICOS!J214)</f>
        <v/>
      </c>
      <c r="H225" s="23" t="str">
        <f>IF($A225="","",(DATOS_NUMERICOS!K214+DATOS_NUMERICOS!N214+DATOS_NUMERICOS!O214+DATOS_NUMERICOS!P214+(8-DATOS_NUMERICOS!S214)))</f>
        <v/>
      </c>
      <c r="I225" s="23" t="str">
        <f>IF($A225="","",(DATOS_NUMERICOS!L214+DATOS_NUMERICOS!M214+DATOS_NUMERICOS!Q214+DATOS_NUMERICOS!R214+DATOS_NUMERICOS!T214))</f>
        <v/>
      </c>
      <c r="J225" s="23" t="str">
        <f>IF($A225="","",(DATOS_NUMERICOS!U214+DATOS_NUMERICOS!V214+DATOS_NUMERICOS!W214+DATOS_NUMERICOS!X214+DATOS_NUMERICOS!Y214+DATOS_NUMERICOS!Z214+DATOS_NUMERICOS!AA214+DATOS_NUMERICOS!AB214))</f>
        <v/>
      </c>
      <c r="K225" s="23" t="str">
        <f>IF($A225="","",(DATOS_NUMERICOS!AC214+DATOS_NUMERICOS!AD214+DATOS_NUMERICOS!AE214+DATOS_NUMERICOS!AF214+DATOS_NUMERICOS!AG214+DATOS_NUMERICOS!AH214+DATOS_NUMERICOS!AI214+DATOS_NUMERICOS!AJ214+DATOS_NUMERICOS!AK214+DATOS_NUMERICOS!AL214))</f>
        <v/>
      </c>
      <c r="L225" s="23" t="str">
        <f>IF($A225="","",(DATOS_NUMERICOS!AM214+DATOS_NUMERICOS!AN214+DATOS_NUMERICOS!AO214+DATOS_NUMERICOS!AP214+DATOS_NUMERICOS!AQ214+DATOS_NUMERICOS!AR214+DATOS_NUMERICOS!AS214+DATOS_NUMERICOS!AT214+DATOS_NUMERICOS!AU214))</f>
        <v/>
      </c>
      <c r="M225" s="23" t="str">
        <f>IF($A225="","",(DATOS_NUMERICOS!AV214+DATOS_NUMERICOS!AW214+DATOS_NUMERICOS!AX214+(5-DATOS_NUMERICOS!AY214)+DATOS_NUMERICOS!AZ214+DATOS_NUMERICOS!BA214+DATOS_NUMERICOS!BB214+(5-DATOS_NUMERICOS!BC214)+DATOS_NUMERICOS!BD214+(5-DATOS_NUMERICOS!BE214)+DATOS_NUMERICOS!BF214+DATOS_NUMERICOS!BG214+(5-DATOS_NUMERICOS!BH214)+(5-DATOS_NUMERICOS!BI214)+DATOS_NUMERICOS!BJ214))</f>
        <v/>
      </c>
      <c r="N225" s="28" t="str">
        <f t="shared" si="24"/>
        <v/>
      </c>
      <c r="O225" s="28" t="str">
        <f t="shared" si="25"/>
        <v/>
      </c>
      <c r="P225" s="28" t="str">
        <f t="shared" si="26"/>
        <v/>
      </c>
      <c r="Q225" s="28" t="str">
        <f t="shared" si="27"/>
        <v/>
      </c>
      <c r="R225" s="28" t="str">
        <f t="shared" si="28"/>
        <v/>
      </c>
      <c r="S225" s="28" t="str">
        <f t="shared" si="29"/>
        <v/>
      </c>
      <c r="T225" s="23" t="str">
        <f t="shared" si="30"/>
        <v/>
      </c>
      <c r="U225" s="23" t="str">
        <f t="shared" si="31"/>
        <v/>
      </c>
    </row>
    <row r="226" spans="1:21" x14ac:dyDescent="0.25">
      <c r="A226" s="23" t="str">
        <f>IF(DATOS_NUMERICOS!A215="","",DATOS_NUMERICOS!A215)</f>
        <v/>
      </c>
      <c r="B226" s="23" t="str">
        <f>IF($A226="","",DATOS_NUMERICOS!B215)</f>
        <v/>
      </c>
      <c r="C226" s="23" t="str">
        <f>IF($A226="","",DATOS_NUMERICOS!C215)</f>
        <v/>
      </c>
      <c r="D226" s="23" t="str">
        <f>IF($A226="","",DATOS_NUMERICOS!D215)</f>
        <v/>
      </c>
      <c r="E226" s="23" t="str">
        <f>IF($A226="","",DATOS_NUMERICOS!G215)</f>
        <v/>
      </c>
      <c r="F226" s="23" t="str">
        <f>IF($A226="","",DATOS_NUMERICOS!I215)</f>
        <v/>
      </c>
      <c r="G226" s="23" t="str">
        <f>IF($A226="","",DATOS_NUMERICOS!J215)</f>
        <v/>
      </c>
      <c r="H226" s="23" t="str">
        <f>IF($A226="","",(DATOS_NUMERICOS!K215+DATOS_NUMERICOS!N215+DATOS_NUMERICOS!O215+DATOS_NUMERICOS!P215+(8-DATOS_NUMERICOS!S215)))</f>
        <v/>
      </c>
      <c r="I226" s="23" t="str">
        <f>IF($A226="","",(DATOS_NUMERICOS!L215+DATOS_NUMERICOS!M215+DATOS_NUMERICOS!Q215+DATOS_NUMERICOS!R215+DATOS_NUMERICOS!T215))</f>
        <v/>
      </c>
      <c r="J226" s="23" t="str">
        <f>IF($A226="","",(DATOS_NUMERICOS!U215+DATOS_NUMERICOS!V215+DATOS_NUMERICOS!W215+DATOS_NUMERICOS!X215+DATOS_NUMERICOS!Y215+DATOS_NUMERICOS!Z215+DATOS_NUMERICOS!AA215+DATOS_NUMERICOS!AB215))</f>
        <v/>
      </c>
      <c r="K226" s="23" t="str">
        <f>IF($A226="","",(DATOS_NUMERICOS!AC215+DATOS_NUMERICOS!AD215+DATOS_NUMERICOS!AE215+DATOS_NUMERICOS!AF215+DATOS_NUMERICOS!AG215+DATOS_NUMERICOS!AH215+DATOS_NUMERICOS!AI215+DATOS_NUMERICOS!AJ215+DATOS_NUMERICOS!AK215+DATOS_NUMERICOS!AL215))</f>
        <v/>
      </c>
      <c r="L226" s="23" t="str">
        <f>IF($A226="","",(DATOS_NUMERICOS!AM215+DATOS_NUMERICOS!AN215+DATOS_NUMERICOS!AO215+DATOS_NUMERICOS!AP215+DATOS_NUMERICOS!AQ215+DATOS_NUMERICOS!AR215+DATOS_NUMERICOS!AS215+DATOS_NUMERICOS!AT215+DATOS_NUMERICOS!AU215))</f>
        <v/>
      </c>
      <c r="M226" s="23" t="str">
        <f>IF($A226="","",(DATOS_NUMERICOS!AV215+DATOS_NUMERICOS!AW215+DATOS_NUMERICOS!AX215+(5-DATOS_NUMERICOS!AY215)+DATOS_NUMERICOS!AZ215+DATOS_NUMERICOS!BA215+DATOS_NUMERICOS!BB215+(5-DATOS_NUMERICOS!BC215)+DATOS_NUMERICOS!BD215+(5-DATOS_NUMERICOS!BE215)+DATOS_NUMERICOS!BF215+DATOS_NUMERICOS!BG215+(5-DATOS_NUMERICOS!BH215)+(5-DATOS_NUMERICOS!BI215)+DATOS_NUMERICOS!BJ215))</f>
        <v/>
      </c>
      <c r="N226" s="28" t="str">
        <f t="shared" si="24"/>
        <v/>
      </c>
      <c r="O226" s="28" t="str">
        <f t="shared" si="25"/>
        <v/>
      </c>
      <c r="P226" s="28" t="str">
        <f t="shared" si="26"/>
        <v/>
      </c>
      <c r="Q226" s="28" t="str">
        <f t="shared" si="27"/>
        <v/>
      </c>
      <c r="R226" s="28" t="str">
        <f t="shared" si="28"/>
        <v/>
      </c>
      <c r="S226" s="28" t="str">
        <f t="shared" si="29"/>
        <v/>
      </c>
      <c r="T226" s="23" t="str">
        <f t="shared" si="30"/>
        <v/>
      </c>
      <c r="U226" s="23" t="str">
        <f t="shared" si="31"/>
        <v/>
      </c>
    </row>
    <row r="227" spans="1:21" x14ac:dyDescent="0.25">
      <c r="A227" s="23" t="str">
        <f>IF(DATOS_NUMERICOS!A216="","",DATOS_NUMERICOS!A216)</f>
        <v/>
      </c>
      <c r="B227" s="23" t="str">
        <f>IF($A227="","",DATOS_NUMERICOS!B216)</f>
        <v/>
      </c>
      <c r="C227" s="23" t="str">
        <f>IF($A227="","",DATOS_NUMERICOS!C216)</f>
        <v/>
      </c>
      <c r="D227" s="23" t="str">
        <f>IF($A227="","",DATOS_NUMERICOS!D216)</f>
        <v/>
      </c>
      <c r="E227" s="23" t="str">
        <f>IF($A227="","",DATOS_NUMERICOS!G216)</f>
        <v/>
      </c>
      <c r="F227" s="23" t="str">
        <f>IF($A227="","",DATOS_NUMERICOS!I216)</f>
        <v/>
      </c>
      <c r="G227" s="23" t="str">
        <f>IF($A227="","",DATOS_NUMERICOS!J216)</f>
        <v/>
      </c>
      <c r="H227" s="23" t="str">
        <f>IF($A227="","",(DATOS_NUMERICOS!K216+DATOS_NUMERICOS!N216+DATOS_NUMERICOS!O216+DATOS_NUMERICOS!P216+(8-DATOS_NUMERICOS!S216)))</f>
        <v/>
      </c>
      <c r="I227" s="23" t="str">
        <f>IF($A227="","",(DATOS_NUMERICOS!L216+DATOS_NUMERICOS!M216+DATOS_NUMERICOS!Q216+DATOS_NUMERICOS!R216+DATOS_NUMERICOS!T216))</f>
        <v/>
      </c>
      <c r="J227" s="23" t="str">
        <f>IF($A227="","",(DATOS_NUMERICOS!U216+DATOS_NUMERICOS!V216+DATOS_NUMERICOS!W216+DATOS_NUMERICOS!X216+DATOS_NUMERICOS!Y216+DATOS_NUMERICOS!Z216+DATOS_NUMERICOS!AA216+DATOS_NUMERICOS!AB216))</f>
        <v/>
      </c>
      <c r="K227" s="23" t="str">
        <f>IF($A227="","",(DATOS_NUMERICOS!AC216+DATOS_NUMERICOS!AD216+DATOS_NUMERICOS!AE216+DATOS_NUMERICOS!AF216+DATOS_NUMERICOS!AG216+DATOS_NUMERICOS!AH216+DATOS_NUMERICOS!AI216+DATOS_NUMERICOS!AJ216+DATOS_NUMERICOS!AK216+DATOS_NUMERICOS!AL216))</f>
        <v/>
      </c>
      <c r="L227" s="23" t="str">
        <f>IF($A227="","",(DATOS_NUMERICOS!AM216+DATOS_NUMERICOS!AN216+DATOS_NUMERICOS!AO216+DATOS_NUMERICOS!AP216+DATOS_NUMERICOS!AQ216+DATOS_NUMERICOS!AR216+DATOS_NUMERICOS!AS216+DATOS_NUMERICOS!AT216+DATOS_NUMERICOS!AU216))</f>
        <v/>
      </c>
      <c r="M227" s="23" t="str">
        <f>IF($A227="","",(DATOS_NUMERICOS!AV216+DATOS_NUMERICOS!AW216+DATOS_NUMERICOS!AX216+(5-DATOS_NUMERICOS!AY216)+DATOS_NUMERICOS!AZ216+DATOS_NUMERICOS!BA216+DATOS_NUMERICOS!BB216+(5-DATOS_NUMERICOS!BC216)+DATOS_NUMERICOS!BD216+(5-DATOS_NUMERICOS!BE216)+DATOS_NUMERICOS!BF216+DATOS_NUMERICOS!BG216+(5-DATOS_NUMERICOS!BH216)+(5-DATOS_NUMERICOS!BI216)+DATOS_NUMERICOS!BJ216))</f>
        <v/>
      </c>
      <c r="N227" s="28" t="str">
        <f t="shared" si="24"/>
        <v/>
      </c>
      <c r="O227" s="28" t="str">
        <f t="shared" si="25"/>
        <v/>
      </c>
      <c r="P227" s="28" t="str">
        <f t="shared" si="26"/>
        <v/>
      </c>
      <c r="Q227" s="28" t="str">
        <f t="shared" si="27"/>
        <v/>
      </c>
      <c r="R227" s="28" t="str">
        <f t="shared" si="28"/>
        <v/>
      </c>
      <c r="S227" s="28" t="str">
        <f t="shared" si="29"/>
        <v/>
      </c>
      <c r="T227" s="23" t="str">
        <f t="shared" si="30"/>
        <v/>
      </c>
      <c r="U227" s="23" t="str">
        <f t="shared" si="31"/>
        <v/>
      </c>
    </row>
    <row r="228" spans="1:21" x14ac:dyDescent="0.25">
      <c r="A228" s="23" t="str">
        <f>IF(DATOS_NUMERICOS!A217="","",DATOS_NUMERICOS!A217)</f>
        <v/>
      </c>
      <c r="B228" s="23" t="str">
        <f>IF($A228="","",DATOS_NUMERICOS!B217)</f>
        <v/>
      </c>
      <c r="C228" s="23" t="str">
        <f>IF($A228="","",DATOS_NUMERICOS!C217)</f>
        <v/>
      </c>
      <c r="D228" s="23" t="str">
        <f>IF($A228="","",DATOS_NUMERICOS!D217)</f>
        <v/>
      </c>
      <c r="E228" s="23" t="str">
        <f>IF($A228="","",DATOS_NUMERICOS!G217)</f>
        <v/>
      </c>
      <c r="F228" s="23" t="str">
        <f>IF($A228="","",DATOS_NUMERICOS!I217)</f>
        <v/>
      </c>
      <c r="G228" s="23" t="str">
        <f>IF($A228="","",DATOS_NUMERICOS!J217)</f>
        <v/>
      </c>
      <c r="H228" s="23" t="str">
        <f>IF($A228="","",(DATOS_NUMERICOS!K217+DATOS_NUMERICOS!N217+DATOS_NUMERICOS!O217+DATOS_NUMERICOS!P217+(8-DATOS_NUMERICOS!S217)))</f>
        <v/>
      </c>
      <c r="I228" s="23" t="str">
        <f>IF($A228="","",(DATOS_NUMERICOS!L217+DATOS_NUMERICOS!M217+DATOS_NUMERICOS!Q217+DATOS_NUMERICOS!R217+DATOS_NUMERICOS!T217))</f>
        <v/>
      </c>
      <c r="J228" s="23" t="str">
        <f>IF($A228="","",(DATOS_NUMERICOS!U217+DATOS_NUMERICOS!V217+DATOS_NUMERICOS!W217+DATOS_NUMERICOS!X217+DATOS_NUMERICOS!Y217+DATOS_NUMERICOS!Z217+DATOS_NUMERICOS!AA217+DATOS_NUMERICOS!AB217))</f>
        <v/>
      </c>
      <c r="K228" s="23" t="str">
        <f>IF($A228="","",(DATOS_NUMERICOS!AC217+DATOS_NUMERICOS!AD217+DATOS_NUMERICOS!AE217+DATOS_NUMERICOS!AF217+DATOS_NUMERICOS!AG217+DATOS_NUMERICOS!AH217+DATOS_NUMERICOS!AI217+DATOS_NUMERICOS!AJ217+DATOS_NUMERICOS!AK217+DATOS_NUMERICOS!AL217))</f>
        <v/>
      </c>
      <c r="L228" s="23" t="str">
        <f>IF($A228="","",(DATOS_NUMERICOS!AM217+DATOS_NUMERICOS!AN217+DATOS_NUMERICOS!AO217+DATOS_NUMERICOS!AP217+DATOS_NUMERICOS!AQ217+DATOS_NUMERICOS!AR217+DATOS_NUMERICOS!AS217+DATOS_NUMERICOS!AT217+DATOS_NUMERICOS!AU217))</f>
        <v/>
      </c>
      <c r="M228" s="23" t="str">
        <f>IF($A228="","",(DATOS_NUMERICOS!AV217+DATOS_NUMERICOS!AW217+DATOS_NUMERICOS!AX217+(5-DATOS_NUMERICOS!AY217)+DATOS_NUMERICOS!AZ217+DATOS_NUMERICOS!BA217+DATOS_NUMERICOS!BB217+(5-DATOS_NUMERICOS!BC217)+DATOS_NUMERICOS!BD217+(5-DATOS_NUMERICOS!BE217)+DATOS_NUMERICOS!BF217+DATOS_NUMERICOS!BG217+(5-DATOS_NUMERICOS!BH217)+(5-DATOS_NUMERICOS!BI217)+DATOS_NUMERICOS!BJ217))</f>
        <v/>
      </c>
      <c r="N228" s="28" t="str">
        <f t="shared" si="24"/>
        <v/>
      </c>
      <c r="O228" s="28" t="str">
        <f t="shared" si="25"/>
        <v/>
      </c>
      <c r="P228" s="28" t="str">
        <f t="shared" si="26"/>
        <v/>
      </c>
      <c r="Q228" s="28" t="str">
        <f t="shared" si="27"/>
        <v/>
      </c>
      <c r="R228" s="28" t="str">
        <f t="shared" si="28"/>
        <v/>
      </c>
      <c r="S228" s="28" t="str">
        <f t="shared" si="29"/>
        <v/>
      </c>
      <c r="T228" s="23" t="str">
        <f t="shared" si="30"/>
        <v/>
      </c>
      <c r="U228" s="23" t="str">
        <f t="shared" si="31"/>
        <v/>
      </c>
    </row>
    <row r="229" spans="1:21" x14ac:dyDescent="0.25">
      <c r="A229" s="23" t="str">
        <f>IF(DATOS_NUMERICOS!A218="","",DATOS_NUMERICOS!A218)</f>
        <v/>
      </c>
      <c r="B229" s="23" t="str">
        <f>IF($A229="","",DATOS_NUMERICOS!B218)</f>
        <v/>
      </c>
      <c r="C229" s="23" t="str">
        <f>IF($A229="","",DATOS_NUMERICOS!C218)</f>
        <v/>
      </c>
      <c r="D229" s="23" t="str">
        <f>IF($A229="","",DATOS_NUMERICOS!D218)</f>
        <v/>
      </c>
      <c r="E229" s="23" t="str">
        <f>IF($A229="","",DATOS_NUMERICOS!G218)</f>
        <v/>
      </c>
      <c r="F229" s="23" t="str">
        <f>IF($A229="","",DATOS_NUMERICOS!I218)</f>
        <v/>
      </c>
      <c r="G229" s="23" t="str">
        <f>IF($A229="","",DATOS_NUMERICOS!J218)</f>
        <v/>
      </c>
      <c r="H229" s="23" t="str">
        <f>IF($A229="","",(DATOS_NUMERICOS!K218+DATOS_NUMERICOS!N218+DATOS_NUMERICOS!O218+DATOS_NUMERICOS!P218+(8-DATOS_NUMERICOS!S218)))</f>
        <v/>
      </c>
      <c r="I229" s="23" t="str">
        <f>IF($A229="","",(DATOS_NUMERICOS!L218+DATOS_NUMERICOS!M218+DATOS_NUMERICOS!Q218+DATOS_NUMERICOS!R218+DATOS_NUMERICOS!T218))</f>
        <v/>
      </c>
      <c r="J229" s="23" t="str">
        <f>IF($A229="","",(DATOS_NUMERICOS!U218+DATOS_NUMERICOS!V218+DATOS_NUMERICOS!W218+DATOS_NUMERICOS!X218+DATOS_NUMERICOS!Y218+DATOS_NUMERICOS!Z218+DATOS_NUMERICOS!AA218+DATOS_NUMERICOS!AB218))</f>
        <v/>
      </c>
      <c r="K229" s="23" t="str">
        <f>IF($A229="","",(DATOS_NUMERICOS!AC218+DATOS_NUMERICOS!AD218+DATOS_NUMERICOS!AE218+DATOS_NUMERICOS!AF218+DATOS_NUMERICOS!AG218+DATOS_NUMERICOS!AH218+DATOS_NUMERICOS!AI218+DATOS_NUMERICOS!AJ218+DATOS_NUMERICOS!AK218+DATOS_NUMERICOS!AL218))</f>
        <v/>
      </c>
      <c r="L229" s="23" t="str">
        <f>IF($A229="","",(DATOS_NUMERICOS!AM218+DATOS_NUMERICOS!AN218+DATOS_NUMERICOS!AO218+DATOS_NUMERICOS!AP218+DATOS_NUMERICOS!AQ218+DATOS_NUMERICOS!AR218+DATOS_NUMERICOS!AS218+DATOS_NUMERICOS!AT218+DATOS_NUMERICOS!AU218))</f>
        <v/>
      </c>
      <c r="M229" s="23" t="str">
        <f>IF($A229="","",(DATOS_NUMERICOS!AV218+DATOS_NUMERICOS!AW218+DATOS_NUMERICOS!AX218+(5-DATOS_NUMERICOS!AY218)+DATOS_NUMERICOS!AZ218+DATOS_NUMERICOS!BA218+DATOS_NUMERICOS!BB218+(5-DATOS_NUMERICOS!BC218)+DATOS_NUMERICOS!BD218+(5-DATOS_NUMERICOS!BE218)+DATOS_NUMERICOS!BF218+DATOS_NUMERICOS!BG218+(5-DATOS_NUMERICOS!BH218)+(5-DATOS_NUMERICOS!BI218)+DATOS_NUMERICOS!BJ218))</f>
        <v/>
      </c>
      <c r="N229" s="28" t="str">
        <f t="shared" si="24"/>
        <v/>
      </c>
      <c r="O229" s="28" t="str">
        <f t="shared" si="25"/>
        <v/>
      </c>
      <c r="P229" s="28" t="str">
        <f t="shared" si="26"/>
        <v/>
      </c>
      <c r="Q229" s="28" t="str">
        <f t="shared" si="27"/>
        <v/>
      </c>
      <c r="R229" s="28" t="str">
        <f t="shared" si="28"/>
        <v/>
      </c>
      <c r="S229" s="28" t="str">
        <f t="shared" si="29"/>
        <v/>
      </c>
      <c r="T229" s="23" t="str">
        <f t="shared" si="30"/>
        <v/>
      </c>
      <c r="U229" s="23" t="str">
        <f t="shared" si="31"/>
        <v/>
      </c>
    </row>
    <row r="230" spans="1:21" x14ac:dyDescent="0.25">
      <c r="A230" s="23" t="str">
        <f>IF(DATOS_NUMERICOS!A219="","",DATOS_NUMERICOS!A219)</f>
        <v/>
      </c>
      <c r="B230" s="23" t="str">
        <f>IF($A230="","",DATOS_NUMERICOS!B219)</f>
        <v/>
      </c>
      <c r="C230" s="23" t="str">
        <f>IF($A230="","",DATOS_NUMERICOS!C219)</f>
        <v/>
      </c>
      <c r="D230" s="23" t="str">
        <f>IF($A230="","",DATOS_NUMERICOS!D219)</f>
        <v/>
      </c>
      <c r="E230" s="23" t="str">
        <f>IF($A230="","",DATOS_NUMERICOS!G219)</f>
        <v/>
      </c>
      <c r="F230" s="23" t="str">
        <f>IF($A230="","",DATOS_NUMERICOS!I219)</f>
        <v/>
      </c>
      <c r="G230" s="23" t="str">
        <f>IF($A230="","",DATOS_NUMERICOS!J219)</f>
        <v/>
      </c>
      <c r="H230" s="23" t="str">
        <f>IF($A230="","",(DATOS_NUMERICOS!K219+DATOS_NUMERICOS!N219+DATOS_NUMERICOS!O219+DATOS_NUMERICOS!P219+(8-DATOS_NUMERICOS!S219)))</f>
        <v/>
      </c>
      <c r="I230" s="23" t="str">
        <f>IF($A230="","",(DATOS_NUMERICOS!L219+DATOS_NUMERICOS!M219+DATOS_NUMERICOS!Q219+DATOS_NUMERICOS!R219+DATOS_NUMERICOS!T219))</f>
        <v/>
      </c>
      <c r="J230" s="23" t="str">
        <f>IF($A230="","",(DATOS_NUMERICOS!U219+DATOS_NUMERICOS!V219+DATOS_NUMERICOS!W219+DATOS_NUMERICOS!X219+DATOS_NUMERICOS!Y219+DATOS_NUMERICOS!Z219+DATOS_NUMERICOS!AA219+DATOS_NUMERICOS!AB219))</f>
        <v/>
      </c>
      <c r="K230" s="23" t="str">
        <f>IF($A230="","",(DATOS_NUMERICOS!AC219+DATOS_NUMERICOS!AD219+DATOS_NUMERICOS!AE219+DATOS_NUMERICOS!AF219+DATOS_NUMERICOS!AG219+DATOS_NUMERICOS!AH219+DATOS_NUMERICOS!AI219+DATOS_NUMERICOS!AJ219+DATOS_NUMERICOS!AK219+DATOS_NUMERICOS!AL219))</f>
        <v/>
      </c>
      <c r="L230" s="23" t="str">
        <f>IF($A230="","",(DATOS_NUMERICOS!AM219+DATOS_NUMERICOS!AN219+DATOS_NUMERICOS!AO219+DATOS_NUMERICOS!AP219+DATOS_NUMERICOS!AQ219+DATOS_NUMERICOS!AR219+DATOS_NUMERICOS!AS219+DATOS_NUMERICOS!AT219+DATOS_NUMERICOS!AU219))</f>
        <v/>
      </c>
      <c r="M230" s="23" t="str">
        <f>IF($A230="","",(DATOS_NUMERICOS!AV219+DATOS_NUMERICOS!AW219+DATOS_NUMERICOS!AX219+(5-DATOS_NUMERICOS!AY219)+DATOS_NUMERICOS!AZ219+DATOS_NUMERICOS!BA219+DATOS_NUMERICOS!BB219+(5-DATOS_NUMERICOS!BC219)+DATOS_NUMERICOS!BD219+(5-DATOS_NUMERICOS!BE219)+DATOS_NUMERICOS!BF219+DATOS_NUMERICOS!BG219+(5-DATOS_NUMERICOS!BH219)+(5-DATOS_NUMERICOS!BI219)+DATOS_NUMERICOS!BJ219))</f>
        <v/>
      </c>
      <c r="N230" s="28" t="str">
        <f t="shared" si="24"/>
        <v/>
      </c>
      <c r="O230" s="28" t="str">
        <f t="shared" si="25"/>
        <v/>
      </c>
      <c r="P230" s="28" t="str">
        <f t="shared" si="26"/>
        <v/>
      </c>
      <c r="Q230" s="28" t="str">
        <f t="shared" si="27"/>
        <v/>
      </c>
      <c r="R230" s="28" t="str">
        <f t="shared" si="28"/>
        <v/>
      </c>
      <c r="S230" s="28" t="str">
        <f t="shared" si="29"/>
        <v/>
      </c>
      <c r="T230" s="23" t="str">
        <f t="shared" si="30"/>
        <v/>
      </c>
      <c r="U230" s="23" t="str">
        <f t="shared" si="31"/>
        <v/>
      </c>
    </row>
    <row r="231" spans="1:21" x14ac:dyDescent="0.25">
      <c r="A231" s="23" t="str">
        <f>IF(DATOS_NUMERICOS!A220="","",DATOS_NUMERICOS!A220)</f>
        <v/>
      </c>
      <c r="B231" s="23" t="str">
        <f>IF($A231="","",DATOS_NUMERICOS!B220)</f>
        <v/>
      </c>
      <c r="C231" s="23" t="str">
        <f>IF($A231="","",DATOS_NUMERICOS!C220)</f>
        <v/>
      </c>
      <c r="D231" s="23" t="str">
        <f>IF($A231="","",DATOS_NUMERICOS!D220)</f>
        <v/>
      </c>
      <c r="E231" s="23" t="str">
        <f>IF($A231="","",DATOS_NUMERICOS!G220)</f>
        <v/>
      </c>
      <c r="F231" s="23" t="str">
        <f>IF($A231="","",DATOS_NUMERICOS!I220)</f>
        <v/>
      </c>
      <c r="G231" s="23" t="str">
        <f>IF($A231="","",DATOS_NUMERICOS!J220)</f>
        <v/>
      </c>
      <c r="H231" s="23" t="str">
        <f>IF($A231="","",(DATOS_NUMERICOS!K220+DATOS_NUMERICOS!N220+DATOS_NUMERICOS!O220+DATOS_NUMERICOS!P220+(8-DATOS_NUMERICOS!S220)))</f>
        <v/>
      </c>
      <c r="I231" s="23" t="str">
        <f>IF($A231="","",(DATOS_NUMERICOS!L220+DATOS_NUMERICOS!M220+DATOS_NUMERICOS!Q220+DATOS_NUMERICOS!R220+DATOS_NUMERICOS!T220))</f>
        <v/>
      </c>
      <c r="J231" s="23" t="str">
        <f>IF($A231="","",(DATOS_NUMERICOS!U220+DATOS_NUMERICOS!V220+DATOS_NUMERICOS!W220+DATOS_NUMERICOS!X220+DATOS_NUMERICOS!Y220+DATOS_NUMERICOS!Z220+DATOS_NUMERICOS!AA220+DATOS_NUMERICOS!AB220))</f>
        <v/>
      </c>
      <c r="K231" s="23" t="str">
        <f>IF($A231="","",(DATOS_NUMERICOS!AC220+DATOS_NUMERICOS!AD220+DATOS_NUMERICOS!AE220+DATOS_NUMERICOS!AF220+DATOS_NUMERICOS!AG220+DATOS_NUMERICOS!AH220+DATOS_NUMERICOS!AI220+DATOS_NUMERICOS!AJ220+DATOS_NUMERICOS!AK220+DATOS_NUMERICOS!AL220))</f>
        <v/>
      </c>
      <c r="L231" s="23" t="str">
        <f>IF($A231="","",(DATOS_NUMERICOS!AM220+DATOS_NUMERICOS!AN220+DATOS_NUMERICOS!AO220+DATOS_NUMERICOS!AP220+DATOS_NUMERICOS!AQ220+DATOS_NUMERICOS!AR220+DATOS_NUMERICOS!AS220+DATOS_NUMERICOS!AT220+DATOS_NUMERICOS!AU220))</f>
        <v/>
      </c>
      <c r="M231" s="23" t="str">
        <f>IF($A231="","",(DATOS_NUMERICOS!AV220+DATOS_NUMERICOS!AW220+DATOS_NUMERICOS!AX220+(5-DATOS_NUMERICOS!AY220)+DATOS_NUMERICOS!AZ220+DATOS_NUMERICOS!BA220+DATOS_NUMERICOS!BB220+(5-DATOS_NUMERICOS!BC220)+DATOS_NUMERICOS!BD220+(5-DATOS_NUMERICOS!BE220)+DATOS_NUMERICOS!BF220+DATOS_NUMERICOS!BG220+(5-DATOS_NUMERICOS!BH220)+(5-DATOS_NUMERICOS!BI220)+DATOS_NUMERICOS!BJ220))</f>
        <v/>
      </c>
      <c r="N231" s="28" t="str">
        <f t="shared" si="24"/>
        <v/>
      </c>
      <c r="O231" s="28" t="str">
        <f t="shared" si="25"/>
        <v/>
      </c>
      <c r="P231" s="28" t="str">
        <f t="shared" si="26"/>
        <v/>
      </c>
      <c r="Q231" s="28" t="str">
        <f t="shared" si="27"/>
        <v/>
      </c>
      <c r="R231" s="28" t="str">
        <f t="shared" si="28"/>
        <v/>
      </c>
      <c r="S231" s="28" t="str">
        <f t="shared" si="29"/>
        <v/>
      </c>
      <c r="T231" s="23" t="str">
        <f t="shared" si="30"/>
        <v/>
      </c>
      <c r="U231" s="23" t="str">
        <f t="shared" si="31"/>
        <v/>
      </c>
    </row>
    <row r="232" spans="1:21" x14ac:dyDescent="0.25">
      <c r="A232" s="23" t="str">
        <f>IF(DATOS_NUMERICOS!A221="","",DATOS_NUMERICOS!A221)</f>
        <v/>
      </c>
      <c r="B232" s="23" t="str">
        <f>IF($A232="","",DATOS_NUMERICOS!B221)</f>
        <v/>
      </c>
      <c r="C232" s="23" t="str">
        <f>IF($A232="","",DATOS_NUMERICOS!C221)</f>
        <v/>
      </c>
      <c r="D232" s="23" t="str">
        <f>IF($A232="","",DATOS_NUMERICOS!D221)</f>
        <v/>
      </c>
      <c r="E232" s="23" t="str">
        <f>IF($A232="","",DATOS_NUMERICOS!G221)</f>
        <v/>
      </c>
      <c r="F232" s="23" t="str">
        <f>IF($A232="","",DATOS_NUMERICOS!I221)</f>
        <v/>
      </c>
      <c r="G232" s="23" t="str">
        <f>IF($A232="","",DATOS_NUMERICOS!J221)</f>
        <v/>
      </c>
      <c r="H232" s="23" t="str">
        <f>IF($A232="","",(DATOS_NUMERICOS!K221+DATOS_NUMERICOS!N221+DATOS_NUMERICOS!O221+DATOS_NUMERICOS!P221+(8-DATOS_NUMERICOS!S221)))</f>
        <v/>
      </c>
      <c r="I232" s="23" t="str">
        <f>IF($A232="","",(DATOS_NUMERICOS!L221+DATOS_NUMERICOS!M221+DATOS_NUMERICOS!Q221+DATOS_NUMERICOS!R221+DATOS_NUMERICOS!T221))</f>
        <v/>
      </c>
      <c r="J232" s="23" t="str">
        <f>IF($A232="","",(DATOS_NUMERICOS!U221+DATOS_NUMERICOS!V221+DATOS_NUMERICOS!W221+DATOS_NUMERICOS!X221+DATOS_NUMERICOS!Y221+DATOS_NUMERICOS!Z221+DATOS_NUMERICOS!AA221+DATOS_NUMERICOS!AB221))</f>
        <v/>
      </c>
      <c r="K232" s="23" t="str">
        <f>IF($A232="","",(DATOS_NUMERICOS!AC221+DATOS_NUMERICOS!AD221+DATOS_NUMERICOS!AE221+DATOS_NUMERICOS!AF221+DATOS_NUMERICOS!AG221+DATOS_NUMERICOS!AH221+DATOS_NUMERICOS!AI221+DATOS_NUMERICOS!AJ221+DATOS_NUMERICOS!AK221+DATOS_NUMERICOS!AL221))</f>
        <v/>
      </c>
      <c r="L232" s="23" t="str">
        <f>IF($A232="","",(DATOS_NUMERICOS!AM221+DATOS_NUMERICOS!AN221+DATOS_NUMERICOS!AO221+DATOS_NUMERICOS!AP221+DATOS_NUMERICOS!AQ221+DATOS_NUMERICOS!AR221+DATOS_NUMERICOS!AS221+DATOS_NUMERICOS!AT221+DATOS_NUMERICOS!AU221))</f>
        <v/>
      </c>
      <c r="M232" s="23" t="str">
        <f>IF($A232="","",(DATOS_NUMERICOS!AV221+DATOS_NUMERICOS!AW221+DATOS_NUMERICOS!AX221+(5-DATOS_NUMERICOS!AY221)+DATOS_NUMERICOS!AZ221+DATOS_NUMERICOS!BA221+DATOS_NUMERICOS!BB221+(5-DATOS_NUMERICOS!BC221)+DATOS_NUMERICOS!BD221+(5-DATOS_NUMERICOS!BE221)+DATOS_NUMERICOS!BF221+DATOS_NUMERICOS!BG221+(5-DATOS_NUMERICOS!BH221)+(5-DATOS_NUMERICOS!BI221)+DATOS_NUMERICOS!BJ221))</f>
        <v/>
      </c>
      <c r="N232" s="28" t="str">
        <f t="shared" si="24"/>
        <v/>
      </c>
      <c r="O232" s="28" t="str">
        <f t="shared" si="25"/>
        <v/>
      </c>
      <c r="P232" s="28" t="str">
        <f t="shared" si="26"/>
        <v/>
      </c>
      <c r="Q232" s="28" t="str">
        <f t="shared" si="27"/>
        <v/>
      </c>
      <c r="R232" s="28" t="str">
        <f t="shared" si="28"/>
        <v/>
      </c>
      <c r="S232" s="28" t="str">
        <f t="shared" si="29"/>
        <v/>
      </c>
      <c r="T232" s="23" t="str">
        <f t="shared" si="30"/>
        <v/>
      </c>
      <c r="U232" s="23" t="str">
        <f t="shared" si="31"/>
        <v/>
      </c>
    </row>
    <row r="233" spans="1:21" x14ac:dyDescent="0.25">
      <c r="A233" s="23" t="str">
        <f>IF(DATOS_NUMERICOS!A222="","",DATOS_NUMERICOS!A222)</f>
        <v/>
      </c>
      <c r="B233" s="23" t="str">
        <f>IF($A233="","",DATOS_NUMERICOS!B222)</f>
        <v/>
      </c>
      <c r="C233" s="23" t="str">
        <f>IF($A233="","",DATOS_NUMERICOS!C222)</f>
        <v/>
      </c>
      <c r="D233" s="23" t="str">
        <f>IF($A233="","",DATOS_NUMERICOS!D222)</f>
        <v/>
      </c>
      <c r="E233" s="23" t="str">
        <f>IF($A233="","",DATOS_NUMERICOS!G222)</f>
        <v/>
      </c>
      <c r="F233" s="23" t="str">
        <f>IF($A233="","",DATOS_NUMERICOS!I222)</f>
        <v/>
      </c>
      <c r="G233" s="23" t="str">
        <f>IF($A233="","",DATOS_NUMERICOS!J222)</f>
        <v/>
      </c>
      <c r="H233" s="23" t="str">
        <f>IF($A233="","",(DATOS_NUMERICOS!K222+DATOS_NUMERICOS!N222+DATOS_NUMERICOS!O222+DATOS_NUMERICOS!P222+(8-DATOS_NUMERICOS!S222)))</f>
        <v/>
      </c>
      <c r="I233" s="23" t="str">
        <f>IF($A233="","",(DATOS_NUMERICOS!L222+DATOS_NUMERICOS!M222+DATOS_NUMERICOS!Q222+DATOS_NUMERICOS!R222+DATOS_NUMERICOS!T222))</f>
        <v/>
      </c>
      <c r="J233" s="23" t="str">
        <f>IF($A233="","",(DATOS_NUMERICOS!U222+DATOS_NUMERICOS!V222+DATOS_NUMERICOS!W222+DATOS_NUMERICOS!X222+DATOS_NUMERICOS!Y222+DATOS_NUMERICOS!Z222+DATOS_NUMERICOS!AA222+DATOS_NUMERICOS!AB222))</f>
        <v/>
      </c>
      <c r="K233" s="23" t="str">
        <f>IF($A233="","",(DATOS_NUMERICOS!AC222+DATOS_NUMERICOS!AD222+DATOS_NUMERICOS!AE222+DATOS_NUMERICOS!AF222+DATOS_NUMERICOS!AG222+DATOS_NUMERICOS!AH222+DATOS_NUMERICOS!AI222+DATOS_NUMERICOS!AJ222+DATOS_NUMERICOS!AK222+DATOS_NUMERICOS!AL222))</f>
        <v/>
      </c>
      <c r="L233" s="23" t="str">
        <f>IF($A233="","",(DATOS_NUMERICOS!AM222+DATOS_NUMERICOS!AN222+DATOS_NUMERICOS!AO222+DATOS_NUMERICOS!AP222+DATOS_NUMERICOS!AQ222+DATOS_NUMERICOS!AR222+DATOS_NUMERICOS!AS222+DATOS_NUMERICOS!AT222+DATOS_NUMERICOS!AU222))</f>
        <v/>
      </c>
      <c r="M233" s="23" t="str">
        <f>IF($A233="","",(DATOS_NUMERICOS!AV222+DATOS_NUMERICOS!AW222+DATOS_NUMERICOS!AX222+(5-DATOS_NUMERICOS!AY222)+DATOS_NUMERICOS!AZ222+DATOS_NUMERICOS!BA222+DATOS_NUMERICOS!BB222+(5-DATOS_NUMERICOS!BC222)+DATOS_NUMERICOS!BD222+(5-DATOS_NUMERICOS!BE222)+DATOS_NUMERICOS!BF222+DATOS_NUMERICOS!BG222+(5-DATOS_NUMERICOS!BH222)+(5-DATOS_NUMERICOS!BI222)+DATOS_NUMERICOS!BJ222))</f>
        <v/>
      </c>
      <c r="N233" s="28" t="str">
        <f t="shared" si="24"/>
        <v/>
      </c>
      <c r="O233" s="28" t="str">
        <f t="shared" si="25"/>
        <v/>
      </c>
      <c r="P233" s="28" t="str">
        <f t="shared" si="26"/>
        <v/>
      </c>
      <c r="Q233" s="28" t="str">
        <f t="shared" si="27"/>
        <v/>
      </c>
      <c r="R233" s="28" t="str">
        <f t="shared" si="28"/>
        <v/>
      </c>
      <c r="S233" s="28" t="str">
        <f t="shared" si="29"/>
        <v/>
      </c>
      <c r="T233" s="23" t="str">
        <f t="shared" si="30"/>
        <v/>
      </c>
      <c r="U233" s="23" t="str">
        <f t="shared" si="31"/>
        <v/>
      </c>
    </row>
    <row r="234" spans="1:21" x14ac:dyDescent="0.25">
      <c r="A234" s="23" t="str">
        <f>IF(DATOS_NUMERICOS!A223="","",DATOS_NUMERICOS!A223)</f>
        <v/>
      </c>
      <c r="B234" s="23" t="str">
        <f>IF($A234="","",DATOS_NUMERICOS!B223)</f>
        <v/>
      </c>
      <c r="C234" s="23" t="str">
        <f>IF($A234="","",DATOS_NUMERICOS!C223)</f>
        <v/>
      </c>
      <c r="D234" s="23" t="str">
        <f>IF($A234="","",DATOS_NUMERICOS!D223)</f>
        <v/>
      </c>
      <c r="E234" s="23" t="str">
        <f>IF($A234="","",DATOS_NUMERICOS!G223)</f>
        <v/>
      </c>
      <c r="F234" s="23" t="str">
        <f>IF($A234="","",DATOS_NUMERICOS!I223)</f>
        <v/>
      </c>
      <c r="G234" s="23" t="str">
        <f>IF($A234="","",DATOS_NUMERICOS!J223)</f>
        <v/>
      </c>
      <c r="H234" s="23" t="str">
        <f>IF($A234="","",(DATOS_NUMERICOS!K223+DATOS_NUMERICOS!N223+DATOS_NUMERICOS!O223+DATOS_NUMERICOS!P223+(8-DATOS_NUMERICOS!S223)))</f>
        <v/>
      </c>
      <c r="I234" s="23" t="str">
        <f>IF($A234="","",(DATOS_NUMERICOS!L223+DATOS_NUMERICOS!M223+DATOS_NUMERICOS!Q223+DATOS_NUMERICOS!R223+DATOS_NUMERICOS!T223))</f>
        <v/>
      </c>
      <c r="J234" s="23" t="str">
        <f>IF($A234="","",(DATOS_NUMERICOS!U223+DATOS_NUMERICOS!V223+DATOS_NUMERICOS!W223+DATOS_NUMERICOS!X223+DATOS_NUMERICOS!Y223+DATOS_NUMERICOS!Z223+DATOS_NUMERICOS!AA223+DATOS_NUMERICOS!AB223))</f>
        <v/>
      </c>
      <c r="K234" s="23" t="str">
        <f>IF($A234="","",(DATOS_NUMERICOS!AC223+DATOS_NUMERICOS!AD223+DATOS_NUMERICOS!AE223+DATOS_NUMERICOS!AF223+DATOS_NUMERICOS!AG223+DATOS_NUMERICOS!AH223+DATOS_NUMERICOS!AI223+DATOS_NUMERICOS!AJ223+DATOS_NUMERICOS!AK223+DATOS_NUMERICOS!AL223))</f>
        <v/>
      </c>
      <c r="L234" s="23" t="str">
        <f>IF($A234="","",(DATOS_NUMERICOS!AM223+DATOS_NUMERICOS!AN223+DATOS_NUMERICOS!AO223+DATOS_NUMERICOS!AP223+DATOS_NUMERICOS!AQ223+DATOS_NUMERICOS!AR223+DATOS_NUMERICOS!AS223+DATOS_NUMERICOS!AT223+DATOS_NUMERICOS!AU223))</f>
        <v/>
      </c>
      <c r="M234" s="23" t="str">
        <f>IF($A234="","",(DATOS_NUMERICOS!AV223+DATOS_NUMERICOS!AW223+DATOS_NUMERICOS!AX223+(5-DATOS_NUMERICOS!AY223)+DATOS_NUMERICOS!AZ223+DATOS_NUMERICOS!BA223+DATOS_NUMERICOS!BB223+(5-DATOS_NUMERICOS!BC223)+DATOS_NUMERICOS!BD223+(5-DATOS_NUMERICOS!BE223)+DATOS_NUMERICOS!BF223+DATOS_NUMERICOS!BG223+(5-DATOS_NUMERICOS!BH223)+(5-DATOS_NUMERICOS!BI223)+DATOS_NUMERICOS!BJ223))</f>
        <v/>
      </c>
      <c r="N234" s="28" t="str">
        <f t="shared" si="24"/>
        <v/>
      </c>
      <c r="O234" s="28" t="str">
        <f t="shared" si="25"/>
        <v/>
      </c>
      <c r="P234" s="28" t="str">
        <f t="shared" si="26"/>
        <v/>
      </c>
      <c r="Q234" s="28" t="str">
        <f t="shared" si="27"/>
        <v/>
      </c>
      <c r="R234" s="28" t="str">
        <f t="shared" si="28"/>
        <v/>
      </c>
      <c r="S234" s="28" t="str">
        <f t="shared" si="29"/>
        <v/>
      </c>
      <c r="T234" s="23" t="str">
        <f t="shared" si="30"/>
        <v/>
      </c>
      <c r="U234" s="23" t="str">
        <f t="shared" si="31"/>
        <v/>
      </c>
    </row>
    <row r="235" spans="1:21" x14ac:dyDescent="0.25">
      <c r="A235" s="23" t="str">
        <f>IF(DATOS_NUMERICOS!A224="","",DATOS_NUMERICOS!A224)</f>
        <v/>
      </c>
      <c r="B235" s="23" t="str">
        <f>IF($A235="","",DATOS_NUMERICOS!B224)</f>
        <v/>
      </c>
      <c r="C235" s="23" t="str">
        <f>IF($A235="","",DATOS_NUMERICOS!C224)</f>
        <v/>
      </c>
      <c r="D235" s="23" t="str">
        <f>IF($A235="","",DATOS_NUMERICOS!D224)</f>
        <v/>
      </c>
      <c r="E235" s="23" t="str">
        <f>IF($A235="","",DATOS_NUMERICOS!G224)</f>
        <v/>
      </c>
      <c r="F235" s="23" t="str">
        <f>IF($A235="","",DATOS_NUMERICOS!I224)</f>
        <v/>
      </c>
      <c r="G235" s="23" t="str">
        <f>IF($A235="","",DATOS_NUMERICOS!J224)</f>
        <v/>
      </c>
      <c r="H235" s="23" t="str">
        <f>IF($A235="","",(DATOS_NUMERICOS!K224+DATOS_NUMERICOS!N224+DATOS_NUMERICOS!O224+DATOS_NUMERICOS!P224+(8-DATOS_NUMERICOS!S224)))</f>
        <v/>
      </c>
      <c r="I235" s="23" t="str">
        <f>IF($A235="","",(DATOS_NUMERICOS!L224+DATOS_NUMERICOS!M224+DATOS_NUMERICOS!Q224+DATOS_NUMERICOS!R224+DATOS_NUMERICOS!T224))</f>
        <v/>
      </c>
      <c r="J235" s="23" t="str">
        <f>IF($A235="","",(DATOS_NUMERICOS!U224+DATOS_NUMERICOS!V224+DATOS_NUMERICOS!W224+DATOS_NUMERICOS!X224+DATOS_NUMERICOS!Y224+DATOS_NUMERICOS!Z224+DATOS_NUMERICOS!AA224+DATOS_NUMERICOS!AB224))</f>
        <v/>
      </c>
      <c r="K235" s="23" t="str">
        <f>IF($A235="","",(DATOS_NUMERICOS!AC224+DATOS_NUMERICOS!AD224+DATOS_NUMERICOS!AE224+DATOS_NUMERICOS!AF224+DATOS_NUMERICOS!AG224+DATOS_NUMERICOS!AH224+DATOS_NUMERICOS!AI224+DATOS_NUMERICOS!AJ224+DATOS_NUMERICOS!AK224+DATOS_NUMERICOS!AL224))</f>
        <v/>
      </c>
      <c r="L235" s="23" t="str">
        <f>IF($A235="","",(DATOS_NUMERICOS!AM224+DATOS_NUMERICOS!AN224+DATOS_NUMERICOS!AO224+DATOS_NUMERICOS!AP224+DATOS_NUMERICOS!AQ224+DATOS_NUMERICOS!AR224+DATOS_NUMERICOS!AS224+DATOS_NUMERICOS!AT224+DATOS_NUMERICOS!AU224))</f>
        <v/>
      </c>
      <c r="M235" s="23" t="str">
        <f>IF($A235="","",(DATOS_NUMERICOS!AV224+DATOS_NUMERICOS!AW224+DATOS_NUMERICOS!AX224+(5-DATOS_NUMERICOS!AY224)+DATOS_NUMERICOS!AZ224+DATOS_NUMERICOS!BA224+DATOS_NUMERICOS!BB224+(5-DATOS_NUMERICOS!BC224)+DATOS_NUMERICOS!BD224+(5-DATOS_NUMERICOS!BE224)+DATOS_NUMERICOS!BF224+DATOS_NUMERICOS!BG224+(5-DATOS_NUMERICOS!BH224)+(5-DATOS_NUMERICOS!BI224)+DATOS_NUMERICOS!BJ224))</f>
        <v/>
      </c>
      <c r="N235" s="28" t="str">
        <f t="shared" si="24"/>
        <v/>
      </c>
      <c r="O235" s="28" t="str">
        <f t="shared" si="25"/>
        <v/>
      </c>
      <c r="P235" s="28" t="str">
        <f t="shared" si="26"/>
        <v/>
      </c>
      <c r="Q235" s="28" t="str">
        <f t="shared" si="27"/>
        <v/>
      </c>
      <c r="R235" s="28" t="str">
        <f t="shared" si="28"/>
        <v/>
      </c>
      <c r="S235" s="28" t="str">
        <f t="shared" si="29"/>
        <v/>
      </c>
      <c r="T235" s="23" t="str">
        <f t="shared" si="30"/>
        <v/>
      </c>
      <c r="U235" s="23" t="str">
        <f t="shared" si="31"/>
        <v/>
      </c>
    </row>
    <row r="236" spans="1:21" x14ac:dyDescent="0.25">
      <c r="A236" s="23" t="str">
        <f>IF(DATOS_NUMERICOS!A225="","",DATOS_NUMERICOS!A225)</f>
        <v/>
      </c>
      <c r="B236" s="23" t="str">
        <f>IF($A236="","",DATOS_NUMERICOS!B225)</f>
        <v/>
      </c>
      <c r="C236" s="23" t="str">
        <f>IF($A236="","",DATOS_NUMERICOS!C225)</f>
        <v/>
      </c>
      <c r="D236" s="23" t="str">
        <f>IF($A236="","",DATOS_NUMERICOS!D225)</f>
        <v/>
      </c>
      <c r="E236" s="23" t="str">
        <f>IF($A236="","",DATOS_NUMERICOS!G225)</f>
        <v/>
      </c>
      <c r="F236" s="23" t="str">
        <f>IF($A236="","",DATOS_NUMERICOS!I225)</f>
        <v/>
      </c>
      <c r="G236" s="23" t="str">
        <f>IF($A236="","",DATOS_NUMERICOS!J225)</f>
        <v/>
      </c>
      <c r="H236" s="23" t="str">
        <f>IF($A236="","",(DATOS_NUMERICOS!K225+DATOS_NUMERICOS!N225+DATOS_NUMERICOS!O225+DATOS_NUMERICOS!P225+(8-DATOS_NUMERICOS!S225)))</f>
        <v/>
      </c>
      <c r="I236" s="23" t="str">
        <f>IF($A236="","",(DATOS_NUMERICOS!L225+DATOS_NUMERICOS!M225+DATOS_NUMERICOS!Q225+DATOS_NUMERICOS!R225+DATOS_NUMERICOS!T225))</f>
        <v/>
      </c>
      <c r="J236" s="23" t="str">
        <f>IF($A236="","",(DATOS_NUMERICOS!U225+DATOS_NUMERICOS!V225+DATOS_NUMERICOS!W225+DATOS_NUMERICOS!X225+DATOS_NUMERICOS!Y225+DATOS_NUMERICOS!Z225+DATOS_NUMERICOS!AA225+DATOS_NUMERICOS!AB225))</f>
        <v/>
      </c>
      <c r="K236" s="23" t="str">
        <f>IF($A236="","",(DATOS_NUMERICOS!AC225+DATOS_NUMERICOS!AD225+DATOS_NUMERICOS!AE225+DATOS_NUMERICOS!AF225+DATOS_NUMERICOS!AG225+DATOS_NUMERICOS!AH225+DATOS_NUMERICOS!AI225+DATOS_NUMERICOS!AJ225+DATOS_NUMERICOS!AK225+DATOS_NUMERICOS!AL225))</f>
        <v/>
      </c>
      <c r="L236" s="23" t="str">
        <f>IF($A236="","",(DATOS_NUMERICOS!AM225+DATOS_NUMERICOS!AN225+DATOS_NUMERICOS!AO225+DATOS_NUMERICOS!AP225+DATOS_NUMERICOS!AQ225+DATOS_NUMERICOS!AR225+DATOS_NUMERICOS!AS225+DATOS_NUMERICOS!AT225+DATOS_NUMERICOS!AU225))</f>
        <v/>
      </c>
      <c r="M236" s="23" t="str">
        <f>IF($A236="","",(DATOS_NUMERICOS!AV225+DATOS_NUMERICOS!AW225+DATOS_NUMERICOS!AX225+(5-DATOS_NUMERICOS!AY225)+DATOS_NUMERICOS!AZ225+DATOS_NUMERICOS!BA225+DATOS_NUMERICOS!BB225+(5-DATOS_NUMERICOS!BC225)+DATOS_NUMERICOS!BD225+(5-DATOS_NUMERICOS!BE225)+DATOS_NUMERICOS!BF225+DATOS_NUMERICOS!BG225+(5-DATOS_NUMERICOS!BH225)+(5-DATOS_NUMERICOS!BI225)+DATOS_NUMERICOS!BJ225))</f>
        <v/>
      </c>
      <c r="N236" s="28" t="str">
        <f t="shared" si="24"/>
        <v/>
      </c>
      <c r="O236" s="28" t="str">
        <f t="shared" si="25"/>
        <v/>
      </c>
      <c r="P236" s="28" t="str">
        <f t="shared" si="26"/>
        <v/>
      </c>
      <c r="Q236" s="28" t="str">
        <f t="shared" si="27"/>
        <v/>
      </c>
      <c r="R236" s="28" t="str">
        <f t="shared" si="28"/>
        <v/>
      </c>
      <c r="S236" s="28" t="str">
        <f t="shared" si="29"/>
        <v/>
      </c>
      <c r="T236" s="23" t="str">
        <f t="shared" si="30"/>
        <v/>
      </c>
      <c r="U236" s="23" t="str">
        <f t="shared" si="31"/>
        <v/>
      </c>
    </row>
    <row r="237" spans="1:21" x14ac:dyDescent="0.25">
      <c r="A237" s="23" t="str">
        <f>IF(DATOS_NUMERICOS!A226="","",DATOS_NUMERICOS!A226)</f>
        <v/>
      </c>
      <c r="B237" s="23" t="str">
        <f>IF($A237="","",DATOS_NUMERICOS!B226)</f>
        <v/>
      </c>
      <c r="C237" s="23" t="str">
        <f>IF($A237="","",DATOS_NUMERICOS!C226)</f>
        <v/>
      </c>
      <c r="D237" s="23" t="str">
        <f>IF($A237="","",DATOS_NUMERICOS!D226)</f>
        <v/>
      </c>
      <c r="E237" s="23" t="str">
        <f>IF($A237="","",DATOS_NUMERICOS!G226)</f>
        <v/>
      </c>
      <c r="F237" s="23" t="str">
        <f>IF($A237="","",DATOS_NUMERICOS!I226)</f>
        <v/>
      </c>
      <c r="G237" s="23" t="str">
        <f>IF($A237="","",DATOS_NUMERICOS!J226)</f>
        <v/>
      </c>
      <c r="H237" s="23" t="str">
        <f>IF($A237="","",(DATOS_NUMERICOS!K226+DATOS_NUMERICOS!N226+DATOS_NUMERICOS!O226+DATOS_NUMERICOS!P226+(8-DATOS_NUMERICOS!S226)))</f>
        <v/>
      </c>
      <c r="I237" s="23" t="str">
        <f>IF($A237="","",(DATOS_NUMERICOS!L226+DATOS_NUMERICOS!M226+DATOS_NUMERICOS!Q226+DATOS_NUMERICOS!R226+DATOS_NUMERICOS!T226))</f>
        <v/>
      </c>
      <c r="J237" s="23" t="str">
        <f>IF($A237="","",(DATOS_NUMERICOS!U226+DATOS_NUMERICOS!V226+DATOS_NUMERICOS!W226+DATOS_NUMERICOS!X226+DATOS_NUMERICOS!Y226+DATOS_NUMERICOS!Z226+DATOS_NUMERICOS!AA226+DATOS_NUMERICOS!AB226))</f>
        <v/>
      </c>
      <c r="K237" s="23" t="str">
        <f>IF($A237="","",(DATOS_NUMERICOS!AC226+DATOS_NUMERICOS!AD226+DATOS_NUMERICOS!AE226+DATOS_NUMERICOS!AF226+DATOS_NUMERICOS!AG226+DATOS_NUMERICOS!AH226+DATOS_NUMERICOS!AI226+DATOS_NUMERICOS!AJ226+DATOS_NUMERICOS!AK226+DATOS_NUMERICOS!AL226))</f>
        <v/>
      </c>
      <c r="L237" s="23" t="str">
        <f>IF($A237="","",(DATOS_NUMERICOS!AM226+DATOS_NUMERICOS!AN226+DATOS_NUMERICOS!AO226+DATOS_NUMERICOS!AP226+DATOS_NUMERICOS!AQ226+DATOS_NUMERICOS!AR226+DATOS_NUMERICOS!AS226+DATOS_NUMERICOS!AT226+DATOS_NUMERICOS!AU226))</f>
        <v/>
      </c>
      <c r="M237" s="23" t="str">
        <f>IF($A237="","",(DATOS_NUMERICOS!AV226+DATOS_NUMERICOS!AW226+DATOS_NUMERICOS!AX226+(5-DATOS_NUMERICOS!AY226)+DATOS_NUMERICOS!AZ226+DATOS_NUMERICOS!BA226+DATOS_NUMERICOS!BB226+(5-DATOS_NUMERICOS!BC226)+DATOS_NUMERICOS!BD226+(5-DATOS_NUMERICOS!BE226)+DATOS_NUMERICOS!BF226+DATOS_NUMERICOS!BG226+(5-DATOS_NUMERICOS!BH226)+(5-DATOS_NUMERICOS!BI226)+DATOS_NUMERICOS!BJ226))</f>
        <v/>
      </c>
      <c r="N237" s="28" t="str">
        <f t="shared" si="24"/>
        <v/>
      </c>
      <c r="O237" s="28" t="str">
        <f t="shared" si="25"/>
        <v/>
      </c>
      <c r="P237" s="28" t="str">
        <f t="shared" si="26"/>
        <v/>
      </c>
      <c r="Q237" s="28" t="str">
        <f t="shared" si="27"/>
        <v/>
      </c>
      <c r="R237" s="28" t="str">
        <f t="shared" si="28"/>
        <v/>
      </c>
      <c r="S237" s="28" t="str">
        <f t="shared" si="29"/>
        <v/>
      </c>
      <c r="T237" s="23" t="str">
        <f t="shared" si="30"/>
        <v/>
      </c>
      <c r="U237" s="23" t="str">
        <f t="shared" si="31"/>
        <v/>
      </c>
    </row>
    <row r="238" spans="1:21" x14ac:dyDescent="0.25">
      <c r="A238" s="23" t="str">
        <f>IF(DATOS_NUMERICOS!A227="","",DATOS_NUMERICOS!A227)</f>
        <v/>
      </c>
      <c r="B238" s="23" t="str">
        <f>IF($A238="","",DATOS_NUMERICOS!B227)</f>
        <v/>
      </c>
      <c r="C238" s="23" t="str">
        <f>IF($A238="","",DATOS_NUMERICOS!C227)</f>
        <v/>
      </c>
      <c r="D238" s="23" t="str">
        <f>IF($A238="","",DATOS_NUMERICOS!D227)</f>
        <v/>
      </c>
      <c r="E238" s="23" t="str">
        <f>IF($A238="","",DATOS_NUMERICOS!G227)</f>
        <v/>
      </c>
      <c r="F238" s="23" t="str">
        <f>IF($A238="","",DATOS_NUMERICOS!I227)</f>
        <v/>
      </c>
      <c r="G238" s="23" t="str">
        <f>IF($A238="","",DATOS_NUMERICOS!J227)</f>
        <v/>
      </c>
      <c r="H238" s="23" t="str">
        <f>IF($A238="","",(DATOS_NUMERICOS!K227+DATOS_NUMERICOS!N227+DATOS_NUMERICOS!O227+DATOS_NUMERICOS!P227+(8-DATOS_NUMERICOS!S227)))</f>
        <v/>
      </c>
      <c r="I238" s="23" t="str">
        <f>IF($A238="","",(DATOS_NUMERICOS!L227+DATOS_NUMERICOS!M227+DATOS_NUMERICOS!Q227+DATOS_NUMERICOS!R227+DATOS_NUMERICOS!T227))</f>
        <v/>
      </c>
      <c r="J238" s="23" t="str">
        <f>IF($A238="","",(DATOS_NUMERICOS!U227+DATOS_NUMERICOS!V227+DATOS_NUMERICOS!W227+DATOS_NUMERICOS!X227+DATOS_NUMERICOS!Y227+DATOS_NUMERICOS!Z227+DATOS_NUMERICOS!AA227+DATOS_NUMERICOS!AB227))</f>
        <v/>
      </c>
      <c r="K238" s="23" t="str">
        <f>IF($A238="","",(DATOS_NUMERICOS!AC227+DATOS_NUMERICOS!AD227+DATOS_NUMERICOS!AE227+DATOS_NUMERICOS!AF227+DATOS_NUMERICOS!AG227+DATOS_NUMERICOS!AH227+DATOS_NUMERICOS!AI227+DATOS_NUMERICOS!AJ227+DATOS_NUMERICOS!AK227+DATOS_NUMERICOS!AL227))</f>
        <v/>
      </c>
      <c r="L238" s="23" t="str">
        <f>IF($A238="","",(DATOS_NUMERICOS!AM227+DATOS_NUMERICOS!AN227+DATOS_NUMERICOS!AO227+DATOS_NUMERICOS!AP227+DATOS_NUMERICOS!AQ227+DATOS_NUMERICOS!AR227+DATOS_NUMERICOS!AS227+DATOS_NUMERICOS!AT227+DATOS_NUMERICOS!AU227))</f>
        <v/>
      </c>
      <c r="M238" s="23" t="str">
        <f>IF($A238="","",(DATOS_NUMERICOS!AV227+DATOS_NUMERICOS!AW227+DATOS_NUMERICOS!AX227+(5-DATOS_NUMERICOS!AY227)+DATOS_NUMERICOS!AZ227+DATOS_NUMERICOS!BA227+DATOS_NUMERICOS!BB227+(5-DATOS_NUMERICOS!BC227)+DATOS_NUMERICOS!BD227+(5-DATOS_NUMERICOS!BE227)+DATOS_NUMERICOS!BF227+DATOS_NUMERICOS!BG227+(5-DATOS_NUMERICOS!BH227)+(5-DATOS_NUMERICOS!BI227)+DATOS_NUMERICOS!BJ227))</f>
        <v/>
      </c>
      <c r="N238" s="28" t="str">
        <f t="shared" si="24"/>
        <v/>
      </c>
      <c r="O238" s="28" t="str">
        <f t="shared" si="25"/>
        <v/>
      </c>
      <c r="P238" s="28" t="str">
        <f t="shared" si="26"/>
        <v/>
      </c>
      <c r="Q238" s="28" t="str">
        <f t="shared" si="27"/>
        <v/>
      </c>
      <c r="R238" s="28" t="str">
        <f t="shared" si="28"/>
        <v/>
      </c>
      <c r="S238" s="28" t="str">
        <f t="shared" si="29"/>
        <v/>
      </c>
      <c r="T238" s="23" t="str">
        <f t="shared" si="30"/>
        <v/>
      </c>
      <c r="U238" s="23" t="str">
        <f t="shared" si="31"/>
        <v/>
      </c>
    </row>
    <row r="239" spans="1:21" x14ac:dyDescent="0.25">
      <c r="A239" s="23" t="str">
        <f>IF(DATOS_NUMERICOS!A228="","",DATOS_NUMERICOS!A228)</f>
        <v/>
      </c>
      <c r="B239" s="23" t="str">
        <f>IF($A239="","",DATOS_NUMERICOS!B228)</f>
        <v/>
      </c>
      <c r="C239" s="23" t="str">
        <f>IF($A239="","",DATOS_NUMERICOS!C228)</f>
        <v/>
      </c>
      <c r="D239" s="23" t="str">
        <f>IF($A239="","",DATOS_NUMERICOS!D228)</f>
        <v/>
      </c>
      <c r="E239" s="23" t="str">
        <f>IF($A239="","",DATOS_NUMERICOS!G228)</f>
        <v/>
      </c>
      <c r="F239" s="23" t="str">
        <f>IF($A239="","",DATOS_NUMERICOS!I228)</f>
        <v/>
      </c>
      <c r="G239" s="23" t="str">
        <f>IF($A239="","",DATOS_NUMERICOS!J228)</f>
        <v/>
      </c>
      <c r="H239" s="23" t="str">
        <f>IF($A239="","",(DATOS_NUMERICOS!K228+DATOS_NUMERICOS!N228+DATOS_NUMERICOS!O228+DATOS_NUMERICOS!P228+(8-DATOS_NUMERICOS!S228)))</f>
        <v/>
      </c>
      <c r="I239" s="23" t="str">
        <f>IF($A239="","",(DATOS_NUMERICOS!L228+DATOS_NUMERICOS!M228+DATOS_NUMERICOS!Q228+DATOS_NUMERICOS!R228+DATOS_NUMERICOS!T228))</f>
        <v/>
      </c>
      <c r="J239" s="23" t="str">
        <f>IF($A239="","",(DATOS_NUMERICOS!U228+DATOS_NUMERICOS!V228+DATOS_NUMERICOS!W228+DATOS_NUMERICOS!X228+DATOS_NUMERICOS!Y228+DATOS_NUMERICOS!Z228+DATOS_NUMERICOS!AA228+DATOS_NUMERICOS!AB228))</f>
        <v/>
      </c>
      <c r="K239" s="23" t="str">
        <f>IF($A239="","",(DATOS_NUMERICOS!AC228+DATOS_NUMERICOS!AD228+DATOS_NUMERICOS!AE228+DATOS_NUMERICOS!AF228+DATOS_NUMERICOS!AG228+DATOS_NUMERICOS!AH228+DATOS_NUMERICOS!AI228+DATOS_NUMERICOS!AJ228+DATOS_NUMERICOS!AK228+DATOS_NUMERICOS!AL228))</f>
        <v/>
      </c>
      <c r="L239" s="23" t="str">
        <f>IF($A239="","",(DATOS_NUMERICOS!AM228+DATOS_NUMERICOS!AN228+DATOS_NUMERICOS!AO228+DATOS_NUMERICOS!AP228+DATOS_NUMERICOS!AQ228+DATOS_NUMERICOS!AR228+DATOS_NUMERICOS!AS228+DATOS_NUMERICOS!AT228+DATOS_NUMERICOS!AU228))</f>
        <v/>
      </c>
      <c r="M239" s="23" t="str">
        <f>IF($A239="","",(DATOS_NUMERICOS!AV228+DATOS_NUMERICOS!AW228+DATOS_NUMERICOS!AX228+(5-DATOS_NUMERICOS!AY228)+DATOS_NUMERICOS!AZ228+DATOS_NUMERICOS!BA228+DATOS_NUMERICOS!BB228+(5-DATOS_NUMERICOS!BC228)+DATOS_NUMERICOS!BD228+(5-DATOS_NUMERICOS!BE228)+DATOS_NUMERICOS!BF228+DATOS_NUMERICOS!BG228+(5-DATOS_NUMERICOS!BH228)+(5-DATOS_NUMERICOS!BI228)+DATOS_NUMERICOS!BJ228))</f>
        <v/>
      </c>
      <c r="N239" s="28" t="str">
        <f t="shared" si="24"/>
        <v/>
      </c>
      <c r="O239" s="28" t="str">
        <f t="shared" si="25"/>
        <v/>
      </c>
      <c r="P239" s="28" t="str">
        <f t="shared" si="26"/>
        <v/>
      </c>
      <c r="Q239" s="28" t="str">
        <f t="shared" si="27"/>
        <v/>
      </c>
      <c r="R239" s="28" t="str">
        <f t="shared" si="28"/>
        <v/>
      </c>
      <c r="S239" s="28" t="str">
        <f t="shared" si="29"/>
        <v/>
      </c>
      <c r="T239" s="23" t="str">
        <f t="shared" si="30"/>
        <v/>
      </c>
      <c r="U239" s="23" t="str">
        <f t="shared" si="31"/>
        <v/>
      </c>
    </row>
    <row r="240" spans="1:21" x14ac:dyDescent="0.25">
      <c r="A240" s="23" t="str">
        <f>IF(DATOS_NUMERICOS!A229="","",DATOS_NUMERICOS!A229)</f>
        <v/>
      </c>
      <c r="B240" s="23" t="str">
        <f>IF($A240="","",DATOS_NUMERICOS!B229)</f>
        <v/>
      </c>
      <c r="C240" s="23" t="str">
        <f>IF($A240="","",DATOS_NUMERICOS!C229)</f>
        <v/>
      </c>
      <c r="D240" s="23" t="str">
        <f>IF($A240="","",DATOS_NUMERICOS!D229)</f>
        <v/>
      </c>
      <c r="E240" s="23" t="str">
        <f>IF($A240="","",DATOS_NUMERICOS!G229)</f>
        <v/>
      </c>
      <c r="F240" s="23" t="str">
        <f>IF($A240="","",DATOS_NUMERICOS!I229)</f>
        <v/>
      </c>
      <c r="G240" s="23" t="str">
        <f>IF($A240="","",DATOS_NUMERICOS!J229)</f>
        <v/>
      </c>
      <c r="H240" s="23" t="str">
        <f>IF($A240="","",(DATOS_NUMERICOS!K229+DATOS_NUMERICOS!N229+DATOS_NUMERICOS!O229+DATOS_NUMERICOS!P229+(8-DATOS_NUMERICOS!S229)))</f>
        <v/>
      </c>
      <c r="I240" s="23" t="str">
        <f>IF($A240="","",(DATOS_NUMERICOS!L229+DATOS_NUMERICOS!M229+DATOS_NUMERICOS!Q229+DATOS_NUMERICOS!R229+DATOS_NUMERICOS!T229))</f>
        <v/>
      </c>
      <c r="J240" s="23" t="str">
        <f>IF($A240="","",(DATOS_NUMERICOS!U229+DATOS_NUMERICOS!V229+DATOS_NUMERICOS!W229+DATOS_NUMERICOS!X229+DATOS_NUMERICOS!Y229+DATOS_NUMERICOS!Z229+DATOS_NUMERICOS!AA229+DATOS_NUMERICOS!AB229))</f>
        <v/>
      </c>
      <c r="K240" s="23" t="str">
        <f>IF($A240="","",(DATOS_NUMERICOS!AC229+DATOS_NUMERICOS!AD229+DATOS_NUMERICOS!AE229+DATOS_NUMERICOS!AF229+DATOS_NUMERICOS!AG229+DATOS_NUMERICOS!AH229+DATOS_NUMERICOS!AI229+DATOS_NUMERICOS!AJ229+DATOS_NUMERICOS!AK229+DATOS_NUMERICOS!AL229))</f>
        <v/>
      </c>
      <c r="L240" s="23" t="str">
        <f>IF($A240="","",(DATOS_NUMERICOS!AM229+DATOS_NUMERICOS!AN229+DATOS_NUMERICOS!AO229+DATOS_NUMERICOS!AP229+DATOS_NUMERICOS!AQ229+DATOS_NUMERICOS!AR229+DATOS_NUMERICOS!AS229+DATOS_NUMERICOS!AT229+DATOS_NUMERICOS!AU229))</f>
        <v/>
      </c>
      <c r="M240" s="23" t="str">
        <f>IF($A240="","",(DATOS_NUMERICOS!AV229+DATOS_NUMERICOS!AW229+DATOS_NUMERICOS!AX229+(5-DATOS_NUMERICOS!AY229)+DATOS_NUMERICOS!AZ229+DATOS_NUMERICOS!BA229+DATOS_NUMERICOS!BB229+(5-DATOS_NUMERICOS!BC229)+DATOS_NUMERICOS!BD229+(5-DATOS_NUMERICOS!BE229)+DATOS_NUMERICOS!BF229+DATOS_NUMERICOS!BG229+(5-DATOS_NUMERICOS!BH229)+(5-DATOS_NUMERICOS!BI229)+DATOS_NUMERICOS!BJ229))</f>
        <v/>
      </c>
      <c r="N240" s="28" t="str">
        <f t="shared" si="24"/>
        <v/>
      </c>
      <c r="O240" s="28" t="str">
        <f t="shared" si="25"/>
        <v/>
      </c>
      <c r="P240" s="28" t="str">
        <f t="shared" si="26"/>
        <v/>
      </c>
      <c r="Q240" s="28" t="str">
        <f t="shared" si="27"/>
        <v/>
      </c>
      <c r="R240" s="28" t="str">
        <f t="shared" si="28"/>
        <v/>
      </c>
      <c r="S240" s="28" t="str">
        <f t="shared" si="29"/>
        <v/>
      </c>
      <c r="T240" s="23" t="str">
        <f t="shared" si="30"/>
        <v/>
      </c>
      <c r="U240" s="23" t="str">
        <f t="shared" si="31"/>
        <v/>
      </c>
    </row>
    <row r="241" spans="1:21" x14ac:dyDescent="0.25">
      <c r="A241" s="23" t="str">
        <f>IF(DATOS_NUMERICOS!A230="","",DATOS_NUMERICOS!A230)</f>
        <v/>
      </c>
      <c r="B241" s="23" t="str">
        <f>IF($A241="","",DATOS_NUMERICOS!B230)</f>
        <v/>
      </c>
      <c r="C241" s="23" t="str">
        <f>IF($A241="","",DATOS_NUMERICOS!C230)</f>
        <v/>
      </c>
      <c r="D241" s="23" t="str">
        <f>IF($A241="","",DATOS_NUMERICOS!D230)</f>
        <v/>
      </c>
      <c r="E241" s="23" t="str">
        <f>IF($A241="","",DATOS_NUMERICOS!G230)</f>
        <v/>
      </c>
      <c r="F241" s="23" t="str">
        <f>IF($A241="","",DATOS_NUMERICOS!I230)</f>
        <v/>
      </c>
      <c r="G241" s="23" t="str">
        <f>IF($A241="","",DATOS_NUMERICOS!J230)</f>
        <v/>
      </c>
      <c r="H241" s="23" t="str">
        <f>IF($A241="","",(DATOS_NUMERICOS!K230+DATOS_NUMERICOS!N230+DATOS_NUMERICOS!O230+DATOS_NUMERICOS!P230+(8-DATOS_NUMERICOS!S230)))</f>
        <v/>
      </c>
      <c r="I241" s="23" t="str">
        <f>IF($A241="","",(DATOS_NUMERICOS!L230+DATOS_NUMERICOS!M230+DATOS_NUMERICOS!Q230+DATOS_NUMERICOS!R230+DATOS_NUMERICOS!T230))</f>
        <v/>
      </c>
      <c r="J241" s="23" t="str">
        <f>IF($A241="","",(DATOS_NUMERICOS!U230+DATOS_NUMERICOS!V230+DATOS_NUMERICOS!W230+DATOS_NUMERICOS!X230+DATOS_NUMERICOS!Y230+DATOS_NUMERICOS!Z230+DATOS_NUMERICOS!AA230+DATOS_NUMERICOS!AB230))</f>
        <v/>
      </c>
      <c r="K241" s="23" t="str">
        <f>IF($A241="","",(DATOS_NUMERICOS!AC230+DATOS_NUMERICOS!AD230+DATOS_NUMERICOS!AE230+DATOS_NUMERICOS!AF230+DATOS_NUMERICOS!AG230+DATOS_NUMERICOS!AH230+DATOS_NUMERICOS!AI230+DATOS_NUMERICOS!AJ230+DATOS_NUMERICOS!AK230+DATOS_NUMERICOS!AL230))</f>
        <v/>
      </c>
      <c r="L241" s="23" t="str">
        <f>IF($A241="","",(DATOS_NUMERICOS!AM230+DATOS_NUMERICOS!AN230+DATOS_NUMERICOS!AO230+DATOS_NUMERICOS!AP230+DATOS_NUMERICOS!AQ230+DATOS_NUMERICOS!AR230+DATOS_NUMERICOS!AS230+DATOS_NUMERICOS!AT230+DATOS_NUMERICOS!AU230))</f>
        <v/>
      </c>
      <c r="M241" s="23" t="str">
        <f>IF($A241="","",(DATOS_NUMERICOS!AV230+DATOS_NUMERICOS!AW230+DATOS_NUMERICOS!AX230+(5-DATOS_NUMERICOS!AY230)+DATOS_NUMERICOS!AZ230+DATOS_NUMERICOS!BA230+DATOS_NUMERICOS!BB230+(5-DATOS_NUMERICOS!BC230)+DATOS_NUMERICOS!BD230+(5-DATOS_NUMERICOS!BE230)+DATOS_NUMERICOS!BF230+DATOS_NUMERICOS!BG230+(5-DATOS_NUMERICOS!BH230)+(5-DATOS_NUMERICOS!BI230)+DATOS_NUMERICOS!BJ230))</f>
        <v/>
      </c>
      <c r="N241" s="28" t="str">
        <f t="shared" si="24"/>
        <v/>
      </c>
      <c r="O241" s="28" t="str">
        <f t="shared" si="25"/>
        <v/>
      </c>
      <c r="P241" s="28" t="str">
        <f t="shared" si="26"/>
        <v/>
      </c>
      <c r="Q241" s="28" t="str">
        <f t="shared" si="27"/>
        <v/>
      </c>
      <c r="R241" s="28" t="str">
        <f t="shared" si="28"/>
        <v/>
      </c>
      <c r="S241" s="28" t="str">
        <f t="shared" si="29"/>
        <v/>
      </c>
      <c r="T241" s="23" t="str">
        <f t="shared" si="30"/>
        <v/>
      </c>
      <c r="U241" s="23" t="str">
        <f t="shared" si="31"/>
        <v/>
      </c>
    </row>
    <row r="242" spans="1:21" x14ac:dyDescent="0.25">
      <c r="A242" s="23" t="str">
        <f>IF(DATOS_NUMERICOS!A231="","",DATOS_NUMERICOS!A231)</f>
        <v/>
      </c>
      <c r="B242" s="23" t="str">
        <f>IF($A242="","",DATOS_NUMERICOS!B231)</f>
        <v/>
      </c>
      <c r="C242" s="23" t="str">
        <f>IF($A242="","",DATOS_NUMERICOS!C231)</f>
        <v/>
      </c>
      <c r="D242" s="23" t="str">
        <f>IF($A242="","",DATOS_NUMERICOS!D231)</f>
        <v/>
      </c>
      <c r="E242" s="23" t="str">
        <f>IF($A242="","",DATOS_NUMERICOS!G231)</f>
        <v/>
      </c>
      <c r="F242" s="23" t="str">
        <f>IF($A242="","",DATOS_NUMERICOS!I231)</f>
        <v/>
      </c>
      <c r="G242" s="23" t="str">
        <f>IF($A242="","",DATOS_NUMERICOS!J231)</f>
        <v/>
      </c>
      <c r="H242" s="23" t="str">
        <f>IF($A242="","",(DATOS_NUMERICOS!K231+DATOS_NUMERICOS!N231+DATOS_NUMERICOS!O231+DATOS_NUMERICOS!P231+(8-DATOS_NUMERICOS!S231)))</f>
        <v/>
      </c>
      <c r="I242" s="23" t="str">
        <f>IF($A242="","",(DATOS_NUMERICOS!L231+DATOS_NUMERICOS!M231+DATOS_NUMERICOS!Q231+DATOS_NUMERICOS!R231+DATOS_NUMERICOS!T231))</f>
        <v/>
      </c>
      <c r="J242" s="23" t="str">
        <f>IF($A242="","",(DATOS_NUMERICOS!U231+DATOS_NUMERICOS!V231+DATOS_NUMERICOS!W231+DATOS_NUMERICOS!X231+DATOS_NUMERICOS!Y231+DATOS_NUMERICOS!Z231+DATOS_NUMERICOS!AA231+DATOS_NUMERICOS!AB231))</f>
        <v/>
      </c>
      <c r="K242" s="23" t="str">
        <f>IF($A242="","",(DATOS_NUMERICOS!AC231+DATOS_NUMERICOS!AD231+DATOS_NUMERICOS!AE231+DATOS_NUMERICOS!AF231+DATOS_NUMERICOS!AG231+DATOS_NUMERICOS!AH231+DATOS_NUMERICOS!AI231+DATOS_NUMERICOS!AJ231+DATOS_NUMERICOS!AK231+DATOS_NUMERICOS!AL231))</f>
        <v/>
      </c>
      <c r="L242" s="23" t="str">
        <f>IF($A242="","",(DATOS_NUMERICOS!AM231+DATOS_NUMERICOS!AN231+DATOS_NUMERICOS!AO231+DATOS_NUMERICOS!AP231+DATOS_NUMERICOS!AQ231+DATOS_NUMERICOS!AR231+DATOS_NUMERICOS!AS231+DATOS_NUMERICOS!AT231+DATOS_NUMERICOS!AU231))</f>
        <v/>
      </c>
      <c r="M242" s="23" t="str">
        <f>IF($A242="","",(DATOS_NUMERICOS!AV231+DATOS_NUMERICOS!AW231+DATOS_NUMERICOS!AX231+(5-DATOS_NUMERICOS!AY231)+DATOS_NUMERICOS!AZ231+DATOS_NUMERICOS!BA231+DATOS_NUMERICOS!BB231+(5-DATOS_NUMERICOS!BC231)+DATOS_NUMERICOS!BD231+(5-DATOS_NUMERICOS!BE231)+DATOS_NUMERICOS!BF231+DATOS_NUMERICOS!BG231+(5-DATOS_NUMERICOS!BH231)+(5-DATOS_NUMERICOS!BI231)+DATOS_NUMERICOS!BJ231))</f>
        <v/>
      </c>
      <c r="N242" s="28" t="str">
        <f t="shared" si="24"/>
        <v/>
      </c>
      <c r="O242" s="28" t="str">
        <f t="shared" si="25"/>
        <v/>
      </c>
      <c r="P242" s="28" t="str">
        <f t="shared" si="26"/>
        <v/>
      </c>
      <c r="Q242" s="28" t="str">
        <f t="shared" si="27"/>
        <v/>
      </c>
      <c r="R242" s="28" t="str">
        <f t="shared" si="28"/>
        <v/>
      </c>
      <c r="S242" s="28" t="str">
        <f t="shared" si="29"/>
        <v/>
      </c>
      <c r="T242" s="23" t="str">
        <f t="shared" si="30"/>
        <v/>
      </c>
      <c r="U242" s="23" t="str">
        <f t="shared" si="31"/>
        <v/>
      </c>
    </row>
    <row r="243" spans="1:21" x14ac:dyDescent="0.25">
      <c r="A243" s="23" t="str">
        <f>IF(DATOS_NUMERICOS!A232="","",DATOS_NUMERICOS!A232)</f>
        <v/>
      </c>
      <c r="B243" s="23" t="str">
        <f>IF($A243="","",DATOS_NUMERICOS!B232)</f>
        <v/>
      </c>
      <c r="C243" s="23" t="str">
        <f>IF($A243="","",DATOS_NUMERICOS!C232)</f>
        <v/>
      </c>
      <c r="D243" s="23" t="str">
        <f>IF($A243="","",DATOS_NUMERICOS!D232)</f>
        <v/>
      </c>
      <c r="E243" s="23" t="str">
        <f>IF($A243="","",DATOS_NUMERICOS!G232)</f>
        <v/>
      </c>
      <c r="F243" s="23" t="str">
        <f>IF($A243="","",DATOS_NUMERICOS!I232)</f>
        <v/>
      </c>
      <c r="G243" s="23" t="str">
        <f>IF($A243="","",DATOS_NUMERICOS!J232)</f>
        <v/>
      </c>
      <c r="H243" s="23" t="str">
        <f>IF($A243="","",(DATOS_NUMERICOS!K232+DATOS_NUMERICOS!N232+DATOS_NUMERICOS!O232+DATOS_NUMERICOS!P232+(8-DATOS_NUMERICOS!S232)))</f>
        <v/>
      </c>
      <c r="I243" s="23" t="str">
        <f>IF($A243="","",(DATOS_NUMERICOS!L232+DATOS_NUMERICOS!M232+DATOS_NUMERICOS!Q232+DATOS_NUMERICOS!R232+DATOS_NUMERICOS!T232))</f>
        <v/>
      </c>
      <c r="J243" s="23" t="str">
        <f>IF($A243="","",(DATOS_NUMERICOS!U232+DATOS_NUMERICOS!V232+DATOS_NUMERICOS!W232+DATOS_NUMERICOS!X232+DATOS_NUMERICOS!Y232+DATOS_NUMERICOS!Z232+DATOS_NUMERICOS!AA232+DATOS_NUMERICOS!AB232))</f>
        <v/>
      </c>
      <c r="K243" s="23" t="str">
        <f>IF($A243="","",(DATOS_NUMERICOS!AC232+DATOS_NUMERICOS!AD232+DATOS_NUMERICOS!AE232+DATOS_NUMERICOS!AF232+DATOS_NUMERICOS!AG232+DATOS_NUMERICOS!AH232+DATOS_NUMERICOS!AI232+DATOS_NUMERICOS!AJ232+DATOS_NUMERICOS!AK232+DATOS_NUMERICOS!AL232))</f>
        <v/>
      </c>
      <c r="L243" s="23" t="str">
        <f>IF($A243="","",(DATOS_NUMERICOS!AM232+DATOS_NUMERICOS!AN232+DATOS_NUMERICOS!AO232+DATOS_NUMERICOS!AP232+DATOS_NUMERICOS!AQ232+DATOS_NUMERICOS!AR232+DATOS_NUMERICOS!AS232+DATOS_NUMERICOS!AT232+DATOS_NUMERICOS!AU232))</f>
        <v/>
      </c>
      <c r="M243" s="23" t="str">
        <f>IF($A243="","",(DATOS_NUMERICOS!AV232+DATOS_NUMERICOS!AW232+DATOS_NUMERICOS!AX232+(5-DATOS_NUMERICOS!AY232)+DATOS_NUMERICOS!AZ232+DATOS_NUMERICOS!BA232+DATOS_NUMERICOS!BB232+(5-DATOS_NUMERICOS!BC232)+DATOS_NUMERICOS!BD232+(5-DATOS_NUMERICOS!BE232)+DATOS_NUMERICOS!BF232+DATOS_NUMERICOS!BG232+(5-DATOS_NUMERICOS!BH232)+(5-DATOS_NUMERICOS!BI232)+DATOS_NUMERICOS!BJ232))</f>
        <v/>
      </c>
      <c r="N243" s="28" t="str">
        <f t="shared" si="24"/>
        <v/>
      </c>
      <c r="O243" s="28" t="str">
        <f t="shared" si="25"/>
        <v/>
      </c>
      <c r="P243" s="28" t="str">
        <f t="shared" si="26"/>
        <v/>
      </c>
      <c r="Q243" s="28" t="str">
        <f t="shared" si="27"/>
        <v/>
      </c>
      <c r="R243" s="28" t="str">
        <f t="shared" si="28"/>
        <v/>
      </c>
      <c r="S243" s="28" t="str">
        <f t="shared" si="29"/>
        <v/>
      </c>
      <c r="T243" s="23" t="str">
        <f t="shared" si="30"/>
        <v/>
      </c>
      <c r="U243" s="23" t="str">
        <f t="shared" si="31"/>
        <v/>
      </c>
    </row>
    <row r="244" spans="1:21" x14ac:dyDescent="0.25">
      <c r="A244" s="23" t="str">
        <f>IF(DATOS_NUMERICOS!A233="","",DATOS_NUMERICOS!A233)</f>
        <v/>
      </c>
      <c r="B244" s="23" t="str">
        <f>IF($A244="","",DATOS_NUMERICOS!B233)</f>
        <v/>
      </c>
      <c r="C244" s="23" t="str">
        <f>IF($A244="","",DATOS_NUMERICOS!C233)</f>
        <v/>
      </c>
      <c r="D244" s="23" t="str">
        <f>IF($A244="","",DATOS_NUMERICOS!D233)</f>
        <v/>
      </c>
      <c r="E244" s="23" t="str">
        <f>IF($A244="","",DATOS_NUMERICOS!G233)</f>
        <v/>
      </c>
      <c r="F244" s="23" t="str">
        <f>IF($A244="","",DATOS_NUMERICOS!I233)</f>
        <v/>
      </c>
      <c r="G244" s="23" t="str">
        <f>IF($A244="","",DATOS_NUMERICOS!J233)</f>
        <v/>
      </c>
      <c r="H244" s="23" t="str">
        <f>IF($A244="","",(DATOS_NUMERICOS!K233+DATOS_NUMERICOS!N233+DATOS_NUMERICOS!O233+DATOS_NUMERICOS!P233+(8-DATOS_NUMERICOS!S233)))</f>
        <v/>
      </c>
      <c r="I244" s="23" t="str">
        <f>IF($A244="","",(DATOS_NUMERICOS!L233+DATOS_NUMERICOS!M233+DATOS_NUMERICOS!Q233+DATOS_NUMERICOS!R233+DATOS_NUMERICOS!T233))</f>
        <v/>
      </c>
      <c r="J244" s="23" t="str">
        <f>IF($A244="","",(DATOS_NUMERICOS!U233+DATOS_NUMERICOS!V233+DATOS_NUMERICOS!W233+DATOS_NUMERICOS!X233+DATOS_NUMERICOS!Y233+DATOS_NUMERICOS!Z233+DATOS_NUMERICOS!AA233+DATOS_NUMERICOS!AB233))</f>
        <v/>
      </c>
      <c r="K244" s="23" t="str">
        <f>IF($A244="","",(DATOS_NUMERICOS!AC233+DATOS_NUMERICOS!AD233+DATOS_NUMERICOS!AE233+DATOS_NUMERICOS!AF233+DATOS_NUMERICOS!AG233+DATOS_NUMERICOS!AH233+DATOS_NUMERICOS!AI233+DATOS_NUMERICOS!AJ233+DATOS_NUMERICOS!AK233+DATOS_NUMERICOS!AL233))</f>
        <v/>
      </c>
      <c r="L244" s="23" t="str">
        <f>IF($A244="","",(DATOS_NUMERICOS!AM233+DATOS_NUMERICOS!AN233+DATOS_NUMERICOS!AO233+DATOS_NUMERICOS!AP233+DATOS_NUMERICOS!AQ233+DATOS_NUMERICOS!AR233+DATOS_NUMERICOS!AS233+DATOS_NUMERICOS!AT233+DATOS_NUMERICOS!AU233))</f>
        <v/>
      </c>
      <c r="M244" s="23" t="str">
        <f>IF($A244="","",(DATOS_NUMERICOS!AV233+DATOS_NUMERICOS!AW233+DATOS_NUMERICOS!AX233+(5-DATOS_NUMERICOS!AY233)+DATOS_NUMERICOS!AZ233+DATOS_NUMERICOS!BA233+DATOS_NUMERICOS!BB233+(5-DATOS_NUMERICOS!BC233)+DATOS_NUMERICOS!BD233+(5-DATOS_NUMERICOS!BE233)+DATOS_NUMERICOS!BF233+DATOS_NUMERICOS!BG233+(5-DATOS_NUMERICOS!BH233)+(5-DATOS_NUMERICOS!BI233)+DATOS_NUMERICOS!BJ233))</f>
        <v/>
      </c>
      <c r="N244" s="28" t="str">
        <f t="shared" si="24"/>
        <v/>
      </c>
      <c r="O244" s="28" t="str">
        <f t="shared" si="25"/>
        <v/>
      </c>
      <c r="P244" s="28" t="str">
        <f t="shared" si="26"/>
        <v/>
      </c>
      <c r="Q244" s="28" t="str">
        <f t="shared" si="27"/>
        <v/>
      </c>
      <c r="R244" s="28" t="str">
        <f t="shared" si="28"/>
        <v/>
      </c>
      <c r="S244" s="28" t="str">
        <f t="shared" si="29"/>
        <v/>
      </c>
      <c r="T244" s="23" t="str">
        <f t="shared" si="30"/>
        <v/>
      </c>
      <c r="U244" s="23" t="str">
        <f t="shared" si="31"/>
        <v/>
      </c>
    </row>
    <row r="245" spans="1:21" x14ac:dyDescent="0.25">
      <c r="A245" s="23" t="str">
        <f>IF(DATOS_NUMERICOS!A234="","",DATOS_NUMERICOS!A234)</f>
        <v/>
      </c>
      <c r="B245" s="23" t="str">
        <f>IF($A245="","",DATOS_NUMERICOS!B234)</f>
        <v/>
      </c>
      <c r="C245" s="23" t="str">
        <f>IF($A245="","",DATOS_NUMERICOS!C234)</f>
        <v/>
      </c>
      <c r="D245" s="23" t="str">
        <f>IF($A245="","",DATOS_NUMERICOS!D234)</f>
        <v/>
      </c>
      <c r="E245" s="23" t="str">
        <f>IF($A245="","",DATOS_NUMERICOS!G234)</f>
        <v/>
      </c>
      <c r="F245" s="23" t="str">
        <f>IF($A245="","",DATOS_NUMERICOS!I234)</f>
        <v/>
      </c>
      <c r="G245" s="23" t="str">
        <f>IF($A245="","",DATOS_NUMERICOS!J234)</f>
        <v/>
      </c>
      <c r="H245" s="23" t="str">
        <f>IF($A245="","",(DATOS_NUMERICOS!K234+DATOS_NUMERICOS!N234+DATOS_NUMERICOS!O234+DATOS_NUMERICOS!P234+(8-DATOS_NUMERICOS!S234)))</f>
        <v/>
      </c>
      <c r="I245" s="23" t="str">
        <f>IF($A245="","",(DATOS_NUMERICOS!L234+DATOS_NUMERICOS!M234+DATOS_NUMERICOS!Q234+DATOS_NUMERICOS!R234+DATOS_NUMERICOS!T234))</f>
        <v/>
      </c>
      <c r="J245" s="23" t="str">
        <f>IF($A245="","",(DATOS_NUMERICOS!U234+DATOS_NUMERICOS!V234+DATOS_NUMERICOS!W234+DATOS_NUMERICOS!X234+DATOS_NUMERICOS!Y234+DATOS_NUMERICOS!Z234+DATOS_NUMERICOS!AA234+DATOS_NUMERICOS!AB234))</f>
        <v/>
      </c>
      <c r="K245" s="23" t="str">
        <f>IF($A245="","",(DATOS_NUMERICOS!AC234+DATOS_NUMERICOS!AD234+DATOS_NUMERICOS!AE234+DATOS_NUMERICOS!AF234+DATOS_NUMERICOS!AG234+DATOS_NUMERICOS!AH234+DATOS_NUMERICOS!AI234+DATOS_NUMERICOS!AJ234+DATOS_NUMERICOS!AK234+DATOS_NUMERICOS!AL234))</f>
        <v/>
      </c>
      <c r="L245" s="23" t="str">
        <f>IF($A245="","",(DATOS_NUMERICOS!AM234+DATOS_NUMERICOS!AN234+DATOS_NUMERICOS!AO234+DATOS_NUMERICOS!AP234+DATOS_NUMERICOS!AQ234+DATOS_NUMERICOS!AR234+DATOS_NUMERICOS!AS234+DATOS_NUMERICOS!AT234+DATOS_NUMERICOS!AU234))</f>
        <v/>
      </c>
      <c r="M245" s="23" t="str">
        <f>IF($A245="","",(DATOS_NUMERICOS!AV234+DATOS_NUMERICOS!AW234+DATOS_NUMERICOS!AX234+(5-DATOS_NUMERICOS!AY234)+DATOS_NUMERICOS!AZ234+DATOS_NUMERICOS!BA234+DATOS_NUMERICOS!BB234+(5-DATOS_NUMERICOS!BC234)+DATOS_NUMERICOS!BD234+(5-DATOS_NUMERICOS!BE234)+DATOS_NUMERICOS!BF234+DATOS_NUMERICOS!BG234+(5-DATOS_NUMERICOS!BH234)+(5-DATOS_NUMERICOS!BI234)+DATOS_NUMERICOS!BJ234))</f>
        <v/>
      </c>
      <c r="N245" s="28" t="str">
        <f t="shared" si="24"/>
        <v/>
      </c>
      <c r="O245" s="28" t="str">
        <f t="shared" si="25"/>
        <v/>
      </c>
      <c r="P245" s="28" t="str">
        <f t="shared" si="26"/>
        <v/>
      </c>
      <c r="Q245" s="28" t="str">
        <f t="shared" si="27"/>
        <v/>
      </c>
      <c r="R245" s="28" t="str">
        <f t="shared" si="28"/>
        <v/>
      </c>
      <c r="S245" s="28" t="str">
        <f t="shared" si="29"/>
        <v/>
      </c>
      <c r="T245" s="23" t="str">
        <f t="shared" si="30"/>
        <v/>
      </c>
      <c r="U245" s="23" t="str">
        <f t="shared" si="31"/>
        <v/>
      </c>
    </row>
    <row r="246" spans="1:21" x14ac:dyDescent="0.25">
      <c r="A246" s="23" t="str">
        <f>IF(DATOS_NUMERICOS!A235="","",DATOS_NUMERICOS!A235)</f>
        <v/>
      </c>
      <c r="B246" s="23" t="str">
        <f>IF($A246="","",DATOS_NUMERICOS!B235)</f>
        <v/>
      </c>
      <c r="C246" s="23" t="str">
        <f>IF($A246="","",DATOS_NUMERICOS!C235)</f>
        <v/>
      </c>
      <c r="D246" s="23" t="str">
        <f>IF($A246="","",DATOS_NUMERICOS!D235)</f>
        <v/>
      </c>
      <c r="E246" s="23" t="str">
        <f>IF($A246="","",DATOS_NUMERICOS!G235)</f>
        <v/>
      </c>
      <c r="F246" s="23" t="str">
        <f>IF($A246="","",DATOS_NUMERICOS!I235)</f>
        <v/>
      </c>
      <c r="G246" s="23" t="str">
        <f>IF($A246="","",DATOS_NUMERICOS!J235)</f>
        <v/>
      </c>
      <c r="H246" s="23" t="str">
        <f>IF($A246="","",(DATOS_NUMERICOS!K235+DATOS_NUMERICOS!N235+DATOS_NUMERICOS!O235+DATOS_NUMERICOS!P235+(8-DATOS_NUMERICOS!S235)))</f>
        <v/>
      </c>
      <c r="I246" s="23" t="str">
        <f>IF($A246="","",(DATOS_NUMERICOS!L235+DATOS_NUMERICOS!M235+DATOS_NUMERICOS!Q235+DATOS_NUMERICOS!R235+DATOS_NUMERICOS!T235))</f>
        <v/>
      </c>
      <c r="J246" s="23" t="str">
        <f>IF($A246="","",(DATOS_NUMERICOS!U235+DATOS_NUMERICOS!V235+DATOS_NUMERICOS!W235+DATOS_NUMERICOS!X235+DATOS_NUMERICOS!Y235+DATOS_NUMERICOS!Z235+DATOS_NUMERICOS!AA235+DATOS_NUMERICOS!AB235))</f>
        <v/>
      </c>
      <c r="K246" s="23" t="str">
        <f>IF($A246="","",(DATOS_NUMERICOS!AC235+DATOS_NUMERICOS!AD235+DATOS_NUMERICOS!AE235+DATOS_NUMERICOS!AF235+DATOS_NUMERICOS!AG235+DATOS_NUMERICOS!AH235+DATOS_NUMERICOS!AI235+DATOS_NUMERICOS!AJ235+DATOS_NUMERICOS!AK235+DATOS_NUMERICOS!AL235))</f>
        <v/>
      </c>
      <c r="L246" s="23" t="str">
        <f>IF($A246="","",(DATOS_NUMERICOS!AM235+DATOS_NUMERICOS!AN235+DATOS_NUMERICOS!AO235+DATOS_NUMERICOS!AP235+DATOS_NUMERICOS!AQ235+DATOS_NUMERICOS!AR235+DATOS_NUMERICOS!AS235+DATOS_NUMERICOS!AT235+DATOS_NUMERICOS!AU235))</f>
        <v/>
      </c>
      <c r="M246" s="23" t="str">
        <f>IF($A246="","",(DATOS_NUMERICOS!AV235+DATOS_NUMERICOS!AW235+DATOS_NUMERICOS!AX235+(5-DATOS_NUMERICOS!AY235)+DATOS_NUMERICOS!AZ235+DATOS_NUMERICOS!BA235+DATOS_NUMERICOS!BB235+(5-DATOS_NUMERICOS!BC235)+DATOS_NUMERICOS!BD235+(5-DATOS_NUMERICOS!BE235)+DATOS_NUMERICOS!BF235+DATOS_NUMERICOS!BG235+(5-DATOS_NUMERICOS!BH235)+(5-DATOS_NUMERICOS!BI235)+DATOS_NUMERICOS!BJ235))</f>
        <v/>
      </c>
      <c r="N246" s="28" t="str">
        <f t="shared" si="24"/>
        <v/>
      </c>
      <c r="O246" s="28" t="str">
        <f t="shared" si="25"/>
        <v/>
      </c>
      <c r="P246" s="28" t="str">
        <f t="shared" si="26"/>
        <v/>
      </c>
      <c r="Q246" s="28" t="str">
        <f t="shared" si="27"/>
        <v/>
      </c>
      <c r="R246" s="28" t="str">
        <f t="shared" si="28"/>
        <v/>
      </c>
      <c r="S246" s="28" t="str">
        <f t="shared" si="29"/>
        <v/>
      </c>
      <c r="T246" s="23" t="str">
        <f t="shared" si="30"/>
        <v/>
      </c>
      <c r="U246" s="23" t="str">
        <f t="shared" si="31"/>
        <v/>
      </c>
    </row>
    <row r="247" spans="1:21" x14ac:dyDescent="0.25">
      <c r="A247" s="23" t="str">
        <f>IF(DATOS_NUMERICOS!A236="","",DATOS_NUMERICOS!A236)</f>
        <v/>
      </c>
      <c r="B247" s="23" t="str">
        <f>IF($A247="","",DATOS_NUMERICOS!B236)</f>
        <v/>
      </c>
      <c r="C247" s="23" t="str">
        <f>IF($A247="","",DATOS_NUMERICOS!C236)</f>
        <v/>
      </c>
      <c r="D247" s="23" t="str">
        <f>IF($A247="","",DATOS_NUMERICOS!D236)</f>
        <v/>
      </c>
      <c r="E247" s="23" t="str">
        <f>IF($A247="","",DATOS_NUMERICOS!G236)</f>
        <v/>
      </c>
      <c r="F247" s="23" t="str">
        <f>IF($A247="","",DATOS_NUMERICOS!I236)</f>
        <v/>
      </c>
      <c r="G247" s="23" t="str">
        <f>IF($A247="","",DATOS_NUMERICOS!J236)</f>
        <v/>
      </c>
      <c r="H247" s="23" t="str">
        <f>IF($A247="","",(DATOS_NUMERICOS!K236+DATOS_NUMERICOS!N236+DATOS_NUMERICOS!O236+DATOS_NUMERICOS!P236+(8-DATOS_NUMERICOS!S236)))</f>
        <v/>
      </c>
      <c r="I247" s="23" t="str">
        <f>IF($A247="","",(DATOS_NUMERICOS!L236+DATOS_NUMERICOS!M236+DATOS_NUMERICOS!Q236+DATOS_NUMERICOS!R236+DATOS_NUMERICOS!T236))</f>
        <v/>
      </c>
      <c r="J247" s="23" t="str">
        <f>IF($A247="","",(DATOS_NUMERICOS!U236+DATOS_NUMERICOS!V236+DATOS_NUMERICOS!W236+DATOS_NUMERICOS!X236+DATOS_NUMERICOS!Y236+DATOS_NUMERICOS!Z236+DATOS_NUMERICOS!AA236+DATOS_NUMERICOS!AB236))</f>
        <v/>
      </c>
      <c r="K247" s="23" t="str">
        <f>IF($A247="","",(DATOS_NUMERICOS!AC236+DATOS_NUMERICOS!AD236+DATOS_NUMERICOS!AE236+DATOS_NUMERICOS!AF236+DATOS_NUMERICOS!AG236+DATOS_NUMERICOS!AH236+DATOS_NUMERICOS!AI236+DATOS_NUMERICOS!AJ236+DATOS_NUMERICOS!AK236+DATOS_NUMERICOS!AL236))</f>
        <v/>
      </c>
      <c r="L247" s="23" t="str">
        <f>IF($A247="","",(DATOS_NUMERICOS!AM236+DATOS_NUMERICOS!AN236+DATOS_NUMERICOS!AO236+DATOS_NUMERICOS!AP236+DATOS_NUMERICOS!AQ236+DATOS_NUMERICOS!AR236+DATOS_NUMERICOS!AS236+DATOS_NUMERICOS!AT236+DATOS_NUMERICOS!AU236))</f>
        <v/>
      </c>
      <c r="M247" s="23" t="str">
        <f>IF($A247="","",(DATOS_NUMERICOS!AV236+DATOS_NUMERICOS!AW236+DATOS_NUMERICOS!AX236+(5-DATOS_NUMERICOS!AY236)+DATOS_NUMERICOS!AZ236+DATOS_NUMERICOS!BA236+DATOS_NUMERICOS!BB236+(5-DATOS_NUMERICOS!BC236)+DATOS_NUMERICOS!BD236+(5-DATOS_NUMERICOS!BE236)+DATOS_NUMERICOS!BF236+DATOS_NUMERICOS!BG236+(5-DATOS_NUMERICOS!BH236)+(5-DATOS_NUMERICOS!BI236)+DATOS_NUMERICOS!BJ236))</f>
        <v/>
      </c>
      <c r="N247" s="28" t="str">
        <f t="shared" si="24"/>
        <v/>
      </c>
      <c r="O247" s="28" t="str">
        <f t="shared" si="25"/>
        <v/>
      </c>
      <c r="P247" s="28" t="str">
        <f t="shared" si="26"/>
        <v/>
      </c>
      <c r="Q247" s="28" t="str">
        <f t="shared" si="27"/>
        <v/>
      </c>
      <c r="R247" s="28" t="str">
        <f t="shared" si="28"/>
        <v/>
      </c>
      <c r="S247" s="28" t="str">
        <f t="shared" si="29"/>
        <v/>
      </c>
      <c r="T247" s="23" t="str">
        <f t="shared" si="30"/>
        <v/>
      </c>
      <c r="U247" s="23" t="str">
        <f t="shared" si="31"/>
        <v/>
      </c>
    </row>
    <row r="248" spans="1:21" x14ac:dyDescent="0.25">
      <c r="A248" s="23" t="str">
        <f>IF(DATOS_NUMERICOS!A237="","",DATOS_NUMERICOS!A237)</f>
        <v/>
      </c>
      <c r="B248" s="23" t="str">
        <f>IF($A248="","",DATOS_NUMERICOS!B237)</f>
        <v/>
      </c>
      <c r="C248" s="23" t="str">
        <f>IF($A248="","",DATOS_NUMERICOS!C237)</f>
        <v/>
      </c>
      <c r="D248" s="23" t="str">
        <f>IF($A248="","",DATOS_NUMERICOS!D237)</f>
        <v/>
      </c>
      <c r="E248" s="23" t="str">
        <f>IF($A248="","",DATOS_NUMERICOS!G237)</f>
        <v/>
      </c>
      <c r="F248" s="23" t="str">
        <f>IF($A248="","",DATOS_NUMERICOS!I237)</f>
        <v/>
      </c>
      <c r="G248" s="23" t="str">
        <f>IF($A248="","",DATOS_NUMERICOS!J237)</f>
        <v/>
      </c>
      <c r="H248" s="23" t="str">
        <f>IF($A248="","",(DATOS_NUMERICOS!K237+DATOS_NUMERICOS!N237+DATOS_NUMERICOS!O237+DATOS_NUMERICOS!P237+(8-DATOS_NUMERICOS!S237)))</f>
        <v/>
      </c>
      <c r="I248" s="23" t="str">
        <f>IF($A248="","",(DATOS_NUMERICOS!L237+DATOS_NUMERICOS!M237+DATOS_NUMERICOS!Q237+DATOS_NUMERICOS!R237+DATOS_NUMERICOS!T237))</f>
        <v/>
      </c>
      <c r="J248" s="23" t="str">
        <f>IF($A248="","",(DATOS_NUMERICOS!U237+DATOS_NUMERICOS!V237+DATOS_NUMERICOS!W237+DATOS_NUMERICOS!X237+DATOS_NUMERICOS!Y237+DATOS_NUMERICOS!Z237+DATOS_NUMERICOS!AA237+DATOS_NUMERICOS!AB237))</f>
        <v/>
      </c>
      <c r="K248" s="23" t="str">
        <f>IF($A248="","",(DATOS_NUMERICOS!AC237+DATOS_NUMERICOS!AD237+DATOS_NUMERICOS!AE237+DATOS_NUMERICOS!AF237+DATOS_NUMERICOS!AG237+DATOS_NUMERICOS!AH237+DATOS_NUMERICOS!AI237+DATOS_NUMERICOS!AJ237+DATOS_NUMERICOS!AK237+DATOS_NUMERICOS!AL237))</f>
        <v/>
      </c>
      <c r="L248" s="23" t="str">
        <f>IF($A248="","",(DATOS_NUMERICOS!AM237+DATOS_NUMERICOS!AN237+DATOS_NUMERICOS!AO237+DATOS_NUMERICOS!AP237+DATOS_NUMERICOS!AQ237+DATOS_NUMERICOS!AR237+DATOS_NUMERICOS!AS237+DATOS_NUMERICOS!AT237+DATOS_NUMERICOS!AU237))</f>
        <v/>
      </c>
      <c r="M248" s="23" t="str">
        <f>IF($A248="","",(DATOS_NUMERICOS!AV237+DATOS_NUMERICOS!AW237+DATOS_NUMERICOS!AX237+(5-DATOS_NUMERICOS!AY237)+DATOS_NUMERICOS!AZ237+DATOS_NUMERICOS!BA237+DATOS_NUMERICOS!BB237+(5-DATOS_NUMERICOS!BC237)+DATOS_NUMERICOS!BD237+(5-DATOS_NUMERICOS!BE237)+DATOS_NUMERICOS!BF237+DATOS_NUMERICOS!BG237+(5-DATOS_NUMERICOS!BH237)+(5-DATOS_NUMERICOS!BI237)+DATOS_NUMERICOS!BJ237))</f>
        <v/>
      </c>
      <c r="N248" s="28" t="str">
        <f t="shared" si="24"/>
        <v/>
      </c>
      <c r="O248" s="28" t="str">
        <f t="shared" si="25"/>
        <v/>
      </c>
      <c r="P248" s="28" t="str">
        <f t="shared" si="26"/>
        <v/>
      </c>
      <c r="Q248" s="28" t="str">
        <f t="shared" si="27"/>
        <v/>
      </c>
      <c r="R248" s="28" t="str">
        <f t="shared" si="28"/>
        <v/>
      </c>
      <c r="S248" s="28" t="str">
        <f t="shared" si="29"/>
        <v/>
      </c>
      <c r="T248" s="23" t="str">
        <f t="shared" si="30"/>
        <v/>
      </c>
      <c r="U248" s="23" t="str">
        <f t="shared" si="31"/>
        <v/>
      </c>
    </row>
    <row r="249" spans="1:21" x14ac:dyDescent="0.25">
      <c r="A249" s="23" t="str">
        <f>IF(DATOS_NUMERICOS!A238="","",DATOS_NUMERICOS!A238)</f>
        <v/>
      </c>
      <c r="B249" s="23" t="str">
        <f>IF($A249="","",DATOS_NUMERICOS!B238)</f>
        <v/>
      </c>
      <c r="C249" s="23" t="str">
        <f>IF($A249="","",DATOS_NUMERICOS!C238)</f>
        <v/>
      </c>
      <c r="D249" s="23" t="str">
        <f>IF($A249="","",DATOS_NUMERICOS!D238)</f>
        <v/>
      </c>
      <c r="E249" s="23" t="str">
        <f>IF($A249="","",DATOS_NUMERICOS!G238)</f>
        <v/>
      </c>
      <c r="F249" s="23" t="str">
        <f>IF($A249="","",DATOS_NUMERICOS!I238)</f>
        <v/>
      </c>
      <c r="G249" s="23" t="str">
        <f>IF($A249="","",DATOS_NUMERICOS!J238)</f>
        <v/>
      </c>
      <c r="H249" s="23" t="str">
        <f>IF($A249="","",(DATOS_NUMERICOS!K238+DATOS_NUMERICOS!N238+DATOS_NUMERICOS!O238+DATOS_NUMERICOS!P238+(8-DATOS_NUMERICOS!S238)))</f>
        <v/>
      </c>
      <c r="I249" s="23" t="str">
        <f>IF($A249="","",(DATOS_NUMERICOS!L238+DATOS_NUMERICOS!M238+DATOS_NUMERICOS!Q238+DATOS_NUMERICOS!R238+DATOS_NUMERICOS!T238))</f>
        <v/>
      </c>
      <c r="J249" s="23" t="str">
        <f>IF($A249="","",(DATOS_NUMERICOS!U238+DATOS_NUMERICOS!V238+DATOS_NUMERICOS!W238+DATOS_NUMERICOS!X238+DATOS_NUMERICOS!Y238+DATOS_NUMERICOS!Z238+DATOS_NUMERICOS!AA238+DATOS_NUMERICOS!AB238))</f>
        <v/>
      </c>
      <c r="K249" s="23" t="str">
        <f>IF($A249="","",(DATOS_NUMERICOS!AC238+DATOS_NUMERICOS!AD238+DATOS_NUMERICOS!AE238+DATOS_NUMERICOS!AF238+DATOS_NUMERICOS!AG238+DATOS_NUMERICOS!AH238+DATOS_NUMERICOS!AI238+DATOS_NUMERICOS!AJ238+DATOS_NUMERICOS!AK238+DATOS_NUMERICOS!AL238))</f>
        <v/>
      </c>
      <c r="L249" s="23" t="str">
        <f>IF($A249="","",(DATOS_NUMERICOS!AM238+DATOS_NUMERICOS!AN238+DATOS_NUMERICOS!AO238+DATOS_NUMERICOS!AP238+DATOS_NUMERICOS!AQ238+DATOS_NUMERICOS!AR238+DATOS_NUMERICOS!AS238+DATOS_NUMERICOS!AT238+DATOS_NUMERICOS!AU238))</f>
        <v/>
      </c>
      <c r="M249" s="23" t="str">
        <f>IF($A249="","",(DATOS_NUMERICOS!AV238+DATOS_NUMERICOS!AW238+DATOS_NUMERICOS!AX238+(5-DATOS_NUMERICOS!AY238)+DATOS_NUMERICOS!AZ238+DATOS_NUMERICOS!BA238+DATOS_NUMERICOS!BB238+(5-DATOS_NUMERICOS!BC238)+DATOS_NUMERICOS!BD238+(5-DATOS_NUMERICOS!BE238)+DATOS_NUMERICOS!BF238+DATOS_NUMERICOS!BG238+(5-DATOS_NUMERICOS!BH238)+(5-DATOS_NUMERICOS!BI238)+DATOS_NUMERICOS!BJ238))</f>
        <v/>
      </c>
      <c r="N249" s="28" t="str">
        <f t="shared" si="24"/>
        <v/>
      </c>
      <c r="O249" s="28" t="str">
        <f t="shared" si="25"/>
        <v/>
      </c>
      <c r="P249" s="28" t="str">
        <f t="shared" si="26"/>
        <v/>
      </c>
      <c r="Q249" s="28" t="str">
        <f t="shared" si="27"/>
        <v/>
      </c>
      <c r="R249" s="28" t="str">
        <f t="shared" si="28"/>
        <v/>
      </c>
      <c r="S249" s="28" t="str">
        <f t="shared" si="29"/>
        <v/>
      </c>
      <c r="T249" s="23" t="str">
        <f t="shared" si="30"/>
        <v/>
      </c>
      <c r="U249" s="23" t="str">
        <f t="shared" si="31"/>
        <v/>
      </c>
    </row>
    <row r="250" spans="1:21" x14ac:dyDescent="0.25">
      <c r="A250" s="23" t="str">
        <f>IF(DATOS_NUMERICOS!A239="","",DATOS_NUMERICOS!A239)</f>
        <v/>
      </c>
      <c r="B250" s="23" t="str">
        <f>IF($A250="","",DATOS_NUMERICOS!B239)</f>
        <v/>
      </c>
      <c r="C250" s="23" t="str">
        <f>IF($A250="","",DATOS_NUMERICOS!C239)</f>
        <v/>
      </c>
      <c r="D250" s="23" t="str">
        <f>IF($A250="","",DATOS_NUMERICOS!D239)</f>
        <v/>
      </c>
      <c r="E250" s="23" t="str">
        <f>IF($A250="","",DATOS_NUMERICOS!G239)</f>
        <v/>
      </c>
      <c r="F250" s="23" t="str">
        <f>IF($A250="","",DATOS_NUMERICOS!I239)</f>
        <v/>
      </c>
      <c r="G250" s="23" t="str">
        <f>IF($A250="","",DATOS_NUMERICOS!J239)</f>
        <v/>
      </c>
      <c r="H250" s="23" t="str">
        <f>IF($A250="","",(DATOS_NUMERICOS!K239+DATOS_NUMERICOS!N239+DATOS_NUMERICOS!O239+DATOS_NUMERICOS!P239+(8-DATOS_NUMERICOS!S239)))</f>
        <v/>
      </c>
      <c r="I250" s="23" t="str">
        <f>IF($A250="","",(DATOS_NUMERICOS!L239+DATOS_NUMERICOS!M239+DATOS_NUMERICOS!Q239+DATOS_NUMERICOS!R239+DATOS_NUMERICOS!T239))</f>
        <v/>
      </c>
      <c r="J250" s="23" t="str">
        <f>IF($A250="","",(DATOS_NUMERICOS!U239+DATOS_NUMERICOS!V239+DATOS_NUMERICOS!W239+DATOS_NUMERICOS!X239+DATOS_NUMERICOS!Y239+DATOS_NUMERICOS!Z239+DATOS_NUMERICOS!AA239+DATOS_NUMERICOS!AB239))</f>
        <v/>
      </c>
      <c r="K250" s="23" t="str">
        <f>IF($A250="","",(DATOS_NUMERICOS!AC239+DATOS_NUMERICOS!AD239+DATOS_NUMERICOS!AE239+DATOS_NUMERICOS!AF239+DATOS_NUMERICOS!AG239+DATOS_NUMERICOS!AH239+DATOS_NUMERICOS!AI239+DATOS_NUMERICOS!AJ239+DATOS_NUMERICOS!AK239+DATOS_NUMERICOS!AL239))</f>
        <v/>
      </c>
      <c r="L250" s="23" t="str">
        <f>IF($A250="","",(DATOS_NUMERICOS!AM239+DATOS_NUMERICOS!AN239+DATOS_NUMERICOS!AO239+DATOS_NUMERICOS!AP239+DATOS_NUMERICOS!AQ239+DATOS_NUMERICOS!AR239+DATOS_NUMERICOS!AS239+DATOS_NUMERICOS!AT239+DATOS_NUMERICOS!AU239))</f>
        <v/>
      </c>
      <c r="M250" s="23" t="str">
        <f>IF($A250="","",(DATOS_NUMERICOS!AV239+DATOS_NUMERICOS!AW239+DATOS_NUMERICOS!AX239+(5-DATOS_NUMERICOS!AY239)+DATOS_NUMERICOS!AZ239+DATOS_NUMERICOS!BA239+DATOS_NUMERICOS!BB239+(5-DATOS_NUMERICOS!BC239)+DATOS_NUMERICOS!BD239+(5-DATOS_NUMERICOS!BE239)+DATOS_NUMERICOS!BF239+DATOS_NUMERICOS!BG239+(5-DATOS_NUMERICOS!BH239)+(5-DATOS_NUMERICOS!BI239)+DATOS_NUMERICOS!BJ239))</f>
        <v/>
      </c>
      <c r="N250" s="28" t="str">
        <f t="shared" si="24"/>
        <v/>
      </c>
      <c r="O250" s="28" t="str">
        <f t="shared" si="25"/>
        <v/>
      </c>
      <c r="P250" s="28" t="str">
        <f t="shared" si="26"/>
        <v/>
      </c>
      <c r="Q250" s="28" t="str">
        <f t="shared" si="27"/>
        <v/>
      </c>
      <c r="R250" s="28" t="str">
        <f t="shared" si="28"/>
        <v/>
      </c>
      <c r="S250" s="28" t="str">
        <f t="shared" si="29"/>
        <v/>
      </c>
      <c r="T250" s="23" t="str">
        <f t="shared" si="30"/>
        <v/>
      </c>
      <c r="U250" s="23" t="str">
        <f t="shared" si="31"/>
        <v/>
      </c>
    </row>
    <row r="251" spans="1:21" x14ac:dyDescent="0.25">
      <c r="A251" s="23" t="str">
        <f>IF(DATOS_NUMERICOS!A240="","",DATOS_NUMERICOS!A240)</f>
        <v/>
      </c>
      <c r="B251" s="23" t="str">
        <f>IF($A251="","",DATOS_NUMERICOS!B240)</f>
        <v/>
      </c>
      <c r="C251" s="23" t="str">
        <f>IF($A251="","",DATOS_NUMERICOS!C240)</f>
        <v/>
      </c>
      <c r="D251" s="23" t="str">
        <f>IF($A251="","",DATOS_NUMERICOS!D240)</f>
        <v/>
      </c>
      <c r="E251" s="23" t="str">
        <f>IF($A251="","",DATOS_NUMERICOS!G240)</f>
        <v/>
      </c>
      <c r="F251" s="23" t="str">
        <f>IF($A251="","",DATOS_NUMERICOS!I240)</f>
        <v/>
      </c>
      <c r="G251" s="23" t="str">
        <f>IF($A251="","",DATOS_NUMERICOS!J240)</f>
        <v/>
      </c>
      <c r="H251" s="23" t="str">
        <f>IF($A251="","",(DATOS_NUMERICOS!K240+DATOS_NUMERICOS!N240+DATOS_NUMERICOS!O240+DATOS_NUMERICOS!P240+(8-DATOS_NUMERICOS!S240)))</f>
        <v/>
      </c>
      <c r="I251" s="23" t="str">
        <f>IF($A251="","",(DATOS_NUMERICOS!L240+DATOS_NUMERICOS!M240+DATOS_NUMERICOS!Q240+DATOS_NUMERICOS!R240+DATOS_NUMERICOS!T240))</f>
        <v/>
      </c>
      <c r="J251" s="23" t="str">
        <f>IF($A251="","",(DATOS_NUMERICOS!U240+DATOS_NUMERICOS!V240+DATOS_NUMERICOS!W240+DATOS_NUMERICOS!X240+DATOS_NUMERICOS!Y240+DATOS_NUMERICOS!Z240+DATOS_NUMERICOS!AA240+DATOS_NUMERICOS!AB240))</f>
        <v/>
      </c>
      <c r="K251" s="23" t="str">
        <f>IF($A251="","",(DATOS_NUMERICOS!AC240+DATOS_NUMERICOS!AD240+DATOS_NUMERICOS!AE240+DATOS_NUMERICOS!AF240+DATOS_NUMERICOS!AG240+DATOS_NUMERICOS!AH240+DATOS_NUMERICOS!AI240+DATOS_NUMERICOS!AJ240+DATOS_NUMERICOS!AK240+DATOS_NUMERICOS!AL240))</f>
        <v/>
      </c>
      <c r="L251" s="23" t="str">
        <f>IF($A251="","",(DATOS_NUMERICOS!AM240+DATOS_NUMERICOS!AN240+DATOS_NUMERICOS!AO240+DATOS_NUMERICOS!AP240+DATOS_NUMERICOS!AQ240+DATOS_NUMERICOS!AR240+DATOS_NUMERICOS!AS240+DATOS_NUMERICOS!AT240+DATOS_NUMERICOS!AU240))</f>
        <v/>
      </c>
      <c r="M251" s="23" t="str">
        <f>IF($A251="","",(DATOS_NUMERICOS!AV240+DATOS_NUMERICOS!AW240+DATOS_NUMERICOS!AX240+(5-DATOS_NUMERICOS!AY240)+DATOS_NUMERICOS!AZ240+DATOS_NUMERICOS!BA240+DATOS_NUMERICOS!BB240+(5-DATOS_NUMERICOS!BC240)+DATOS_NUMERICOS!BD240+(5-DATOS_NUMERICOS!BE240)+DATOS_NUMERICOS!BF240+DATOS_NUMERICOS!BG240+(5-DATOS_NUMERICOS!BH240)+(5-DATOS_NUMERICOS!BI240)+DATOS_NUMERICOS!BJ240))</f>
        <v/>
      </c>
      <c r="N251" s="28" t="str">
        <f t="shared" si="24"/>
        <v/>
      </c>
      <c r="O251" s="28" t="str">
        <f t="shared" si="25"/>
        <v/>
      </c>
      <c r="P251" s="28" t="str">
        <f t="shared" si="26"/>
        <v/>
      </c>
      <c r="Q251" s="28" t="str">
        <f t="shared" si="27"/>
        <v/>
      </c>
      <c r="R251" s="28" t="str">
        <f t="shared" si="28"/>
        <v/>
      </c>
      <c r="S251" s="28" t="str">
        <f t="shared" si="29"/>
        <v/>
      </c>
      <c r="T251" s="23" t="str">
        <f t="shared" si="30"/>
        <v/>
      </c>
      <c r="U251" s="23" t="str">
        <f t="shared" si="31"/>
        <v/>
      </c>
    </row>
    <row r="252" spans="1:21" x14ac:dyDescent="0.25">
      <c r="A252" s="23" t="str">
        <f>IF(DATOS_NUMERICOS!A241="","",DATOS_NUMERICOS!A241)</f>
        <v/>
      </c>
      <c r="B252" s="23" t="str">
        <f>IF($A252="","",DATOS_NUMERICOS!B241)</f>
        <v/>
      </c>
      <c r="C252" s="23" t="str">
        <f>IF($A252="","",DATOS_NUMERICOS!C241)</f>
        <v/>
      </c>
      <c r="D252" s="23" t="str">
        <f>IF($A252="","",DATOS_NUMERICOS!D241)</f>
        <v/>
      </c>
      <c r="E252" s="23" t="str">
        <f>IF($A252="","",DATOS_NUMERICOS!G241)</f>
        <v/>
      </c>
      <c r="F252" s="23" t="str">
        <f>IF($A252="","",DATOS_NUMERICOS!I241)</f>
        <v/>
      </c>
      <c r="G252" s="23" t="str">
        <f>IF($A252="","",DATOS_NUMERICOS!J241)</f>
        <v/>
      </c>
      <c r="H252" s="23" t="str">
        <f>IF($A252="","",(DATOS_NUMERICOS!K241+DATOS_NUMERICOS!N241+DATOS_NUMERICOS!O241+DATOS_NUMERICOS!P241+(8-DATOS_NUMERICOS!S241)))</f>
        <v/>
      </c>
      <c r="I252" s="23" t="str">
        <f>IF($A252="","",(DATOS_NUMERICOS!L241+DATOS_NUMERICOS!M241+DATOS_NUMERICOS!Q241+DATOS_NUMERICOS!R241+DATOS_NUMERICOS!T241))</f>
        <v/>
      </c>
      <c r="J252" s="23" t="str">
        <f>IF($A252="","",(DATOS_NUMERICOS!U241+DATOS_NUMERICOS!V241+DATOS_NUMERICOS!W241+DATOS_NUMERICOS!X241+DATOS_NUMERICOS!Y241+DATOS_NUMERICOS!Z241+DATOS_NUMERICOS!AA241+DATOS_NUMERICOS!AB241))</f>
        <v/>
      </c>
      <c r="K252" s="23" t="str">
        <f>IF($A252="","",(DATOS_NUMERICOS!AC241+DATOS_NUMERICOS!AD241+DATOS_NUMERICOS!AE241+DATOS_NUMERICOS!AF241+DATOS_NUMERICOS!AG241+DATOS_NUMERICOS!AH241+DATOS_NUMERICOS!AI241+DATOS_NUMERICOS!AJ241+DATOS_NUMERICOS!AK241+DATOS_NUMERICOS!AL241))</f>
        <v/>
      </c>
      <c r="L252" s="23" t="str">
        <f>IF($A252="","",(DATOS_NUMERICOS!AM241+DATOS_NUMERICOS!AN241+DATOS_NUMERICOS!AO241+DATOS_NUMERICOS!AP241+DATOS_NUMERICOS!AQ241+DATOS_NUMERICOS!AR241+DATOS_NUMERICOS!AS241+DATOS_NUMERICOS!AT241+DATOS_NUMERICOS!AU241))</f>
        <v/>
      </c>
      <c r="M252" s="23" t="str">
        <f>IF($A252="","",(DATOS_NUMERICOS!AV241+DATOS_NUMERICOS!AW241+DATOS_NUMERICOS!AX241+(5-DATOS_NUMERICOS!AY241)+DATOS_NUMERICOS!AZ241+DATOS_NUMERICOS!BA241+DATOS_NUMERICOS!BB241+(5-DATOS_NUMERICOS!BC241)+DATOS_NUMERICOS!BD241+(5-DATOS_NUMERICOS!BE241)+DATOS_NUMERICOS!BF241+DATOS_NUMERICOS!BG241+(5-DATOS_NUMERICOS!BH241)+(5-DATOS_NUMERICOS!BI241)+DATOS_NUMERICOS!BJ241))</f>
        <v/>
      </c>
      <c r="N252" s="28" t="str">
        <f t="shared" si="24"/>
        <v/>
      </c>
      <c r="O252" s="28" t="str">
        <f t="shared" si="25"/>
        <v/>
      </c>
      <c r="P252" s="28" t="str">
        <f t="shared" si="26"/>
        <v/>
      </c>
      <c r="Q252" s="28" t="str">
        <f t="shared" si="27"/>
        <v/>
      </c>
      <c r="R252" s="28" t="str">
        <f t="shared" si="28"/>
        <v/>
      </c>
      <c r="S252" s="28" t="str">
        <f t="shared" si="29"/>
        <v/>
      </c>
      <c r="T252" s="23" t="str">
        <f t="shared" si="30"/>
        <v/>
      </c>
      <c r="U252" s="23" t="str">
        <f t="shared" si="31"/>
        <v/>
      </c>
    </row>
    <row r="253" spans="1:21" x14ac:dyDescent="0.25">
      <c r="A253" s="23" t="str">
        <f>IF(DATOS_NUMERICOS!A242="","",DATOS_NUMERICOS!A242)</f>
        <v/>
      </c>
      <c r="B253" s="23" t="str">
        <f>IF($A253="","",DATOS_NUMERICOS!B242)</f>
        <v/>
      </c>
      <c r="C253" s="23" t="str">
        <f>IF($A253="","",DATOS_NUMERICOS!C242)</f>
        <v/>
      </c>
      <c r="D253" s="23" t="str">
        <f>IF($A253="","",DATOS_NUMERICOS!D242)</f>
        <v/>
      </c>
      <c r="E253" s="23" t="str">
        <f>IF($A253="","",DATOS_NUMERICOS!G242)</f>
        <v/>
      </c>
      <c r="F253" s="23" t="str">
        <f>IF($A253="","",DATOS_NUMERICOS!I242)</f>
        <v/>
      </c>
      <c r="G253" s="23" t="str">
        <f>IF($A253="","",DATOS_NUMERICOS!J242)</f>
        <v/>
      </c>
      <c r="H253" s="23" t="str">
        <f>IF($A253="","",(DATOS_NUMERICOS!K242+DATOS_NUMERICOS!N242+DATOS_NUMERICOS!O242+DATOS_NUMERICOS!P242+(8-DATOS_NUMERICOS!S242)))</f>
        <v/>
      </c>
      <c r="I253" s="23" t="str">
        <f>IF($A253="","",(DATOS_NUMERICOS!L242+DATOS_NUMERICOS!M242+DATOS_NUMERICOS!Q242+DATOS_NUMERICOS!R242+DATOS_NUMERICOS!T242))</f>
        <v/>
      </c>
      <c r="J253" s="23" t="str">
        <f>IF($A253="","",(DATOS_NUMERICOS!U242+DATOS_NUMERICOS!V242+DATOS_NUMERICOS!W242+DATOS_NUMERICOS!X242+DATOS_NUMERICOS!Y242+DATOS_NUMERICOS!Z242+DATOS_NUMERICOS!AA242+DATOS_NUMERICOS!AB242))</f>
        <v/>
      </c>
      <c r="K253" s="23" t="str">
        <f>IF($A253="","",(DATOS_NUMERICOS!AC242+DATOS_NUMERICOS!AD242+DATOS_NUMERICOS!AE242+DATOS_NUMERICOS!AF242+DATOS_NUMERICOS!AG242+DATOS_NUMERICOS!AH242+DATOS_NUMERICOS!AI242+DATOS_NUMERICOS!AJ242+DATOS_NUMERICOS!AK242+DATOS_NUMERICOS!AL242))</f>
        <v/>
      </c>
      <c r="L253" s="23" t="str">
        <f>IF($A253="","",(DATOS_NUMERICOS!AM242+DATOS_NUMERICOS!AN242+DATOS_NUMERICOS!AO242+DATOS_NUMERICOS!AP242+DATOS_NUMERICOS!AQ242+DATOS_NUMERICOS!AR242+DATOS_NUMERICOS!AS242+DATOS_NUMERICOS!AT242+DATOS_NUMERICOS!AU242))</f>
        <v/>
      </c>
      <c r="M253" s="23" t="str">
        <f>IF($A253="","",(DATOS_NUMERICOS!AV242+DATOS_NUMERICOS!AW242+DATOS_NUMERICOS!AX242+(5-DATOS_NUMERICOS!AY242)+DATOS_NUMERICOS!AZ242+DATOS_NUMERICOS!BA242+DATOS_NUMERICOS!BB242+(5-DATOS_NUMERICOS!BC242)+DATOS_NUMERICOS!BD242+(5-DATOS_NUMERICOS!BE242)+DATOS_NUMERICOS!BF242+DATOS_NUMERICOS!BG242+(5-DATOS_NUMERICOS!BH242)+(5-DATOS_NUMERICOS!BI242)+DATOS_NUMERICOS!BJ242))</f>
        <v/>
      </c>
      <c r="N253" s="28" t="str">
        <f t="shared" si="24"/>
        <v/>
      </c>
      <c r="O253" s="28" t="str">
        <f t="shared" si="25"/>
        <v/>
      </c>
      <c r="P253" s="28" t="str">
        <f t="shared" si="26"/>
        <v/>
      </c>
      <c r="Q253" s="28" t="str">
        <f t="shared" si="27"/>
        <v/>
      </c>
      <c r="R253" s="28" t="str">
        <f t="shared" si="28"/>
        <v/>
      </c>
      <c r="S253" s="28" t="str">
        <f t="shared" si="29"/>
        <v/>
      </c>
      <c r="T253" s="23" t="str">
        <f t="shared" si="30"/>
        <v/>
      </c>
      <c r="U253" s="23" t="str">
        <f t="shared" si="31"/>
        <v/>
      </c>
    </row>
    <row r="254" spans="1:21" x14ac:dyDescent="0.25">
      <c r="A254" s="23" t="str">
        <f>IF(DATOS_NUMERICOS!A243="","",DATOS_NUMERICOS!A243)</f>
        <v/>
      </c>
      <c r="B254" s="23" t="str">
        <f>IF($A254="","",DATOS_NUMERICOS!B243)</f>
        <v/>
      </c>
      <c r="C254" s="23" t="str">
        <f>IF($A254="","",DATOS_NUMERICOS!C243)</f>
        <v/>
      </c>
      <c r="D254" s="23" t="str">
        <f>IF($A254="","",DATOS_NUMERICOS!D243)</f>
        <v/>
      </c>
      <c r="E254" s="23" t="str">
        <f>IF($A254="","",DATOS_NUMERICOS!G243)</f>
        <v/>
      </c>
      <c r="F254" s="23" t="str">
        <f>IF($A254="","",DATOS_NUMERICOS!I243)</f>
        <v/>
      </c>
      <c r="G254" s="23" t="str">
        <f>IF($A254="","",DATOS_NUMERICOS!J243)</f>
        <v/>
      </c>
      <c r="H254" s="23" t="str">
        <f>IF($A254="","",(DATOS_NUMERICOS!K243+DATOS_NUMERICOS!N243+DATOS_NUMERICOS!O243+DATOS_NUMERICOS!P243+(8-DATOS_NUMERICOS!S243)))</f>
        <v/>
      </c>
      <c r="I254" s="23" t="str">
        <f>IF($A254="","",(DATOS_NUMERICOS!L243+DATOS_NUMERICOS!M243+DATOS_NUMERICOS!Q243+DATOS_NUMERICOS!R243+DATOS_NUMERICOS!T243))</f>
        <v/>
      </c>
      <c r="J254" s="23" t="str">
        <f>IF($A254="","",(DATOS_NUMERICOS!U243+DATOS_NUMERICOS!V243+DATOS_NUMERICOS!W243+DATOS_NUMERICOS!X243+DATOS_NUMERICOS!Y243+DATOS_NUMERICOS!Z243+DATOS_NUMERICOS!AA243+DATOS_NUMERICOS!AB243))</f>
        <v/>
      </c>
      <c r="K254" s="23" t="str">
        <f>IF($A254="","",(DATOS_NUMERICOS!AC243+DATOS_NUMERICOS!AD243+DATOS_NUMERICOS!AE243+DATOS_NUMERICOS!AF243+DATOS_NUMERICOS!AG243+DATOS_NUMERICOS!AH243+DATOS_NUMERICOS!AI243+DATOS_NUMERICOS!AJ243+DATOS_NUMERICOS!AK243+DATOS_NUMERICOS!AL243))</f>
        <v/>
      </c>
      <c r="L254" s="23" t="str">
        <f>IF($A254="","",(DATOS_NUMERICOS!AM243+DATOS_NUMERICOS!AN243+DATOS_NUMERICOS!AO243+DATOS_NUMERICOS!AP243+DATOS_NUMERICOS!AQ243+DATOS_NUMERICOS!AR243+DATOS_NUMERICOS!AS243+DATOS_NUMERICOS!AT243+DATOS_NUMERICOS!AU243))</f>
        <v/>
      </c>
      <c r="M254" s="23" t="str">
        <f>IF($A254="","",(DATOS_NUMERICOS!AV243+DATOS_NUMERICOS!AW243+DATOS_NUMERICOS!AX243+(5-DATOS_NUMERICOS!AY243)+DATOS_NUMERICOS!AZ243+DATOS_NUMERICOS!BA243+DATOS_NUMERICOS!BB243+(5-DATOS_NUMERICOS!BC243)+DATOS_NUMERICOS!BD243+(5-DATOS_NUMERICOS!BE243)+DATOS_NUMERICOS!BF243+DATOS_NUMERICOS!BG243+(5-DATOS_NUMERICOS!BH243)+(5-DATOS_NUMERICOS!BI243)+DATOS_NUMERICOS!BJ243))</f>
        <v/>
      </c>
      <c r="N254" s="28" t="str">
        <f t="shared" si="24"/>
        <v/>
      </c>
      <c r="O254" s="28" t="str">
        <f t="shared" si="25"/>
        <v/>
      </c>
      <c r="P254" s="28" t="str">
        <f t="shared" si="26"/>
        <v/>
      </c>
      <c r="Q254" s="28" t="str">
        <f t="shared" si="27"/>
        <v/>
      </c>
      <c r="R254" s="28" t="str">
        <f t="shared" si="28"/>
        <v/>
      </c>
      <c r="S254" s="28" t="str">
        <f t="shared" si="29"/>
        <v/>
      </c>
      <c r="T254" s="23" t="str">
        <f t="shared" si="30"/>
        <v/>
      </c>
      <c r="U254" s="23" t="str">
        <f t="shared" si="31"/>
        <v/>
      </c>
    </row>
    <row r="255" spans="1:21" x14ac:dyDescent="0.25">
      <c r="A255" s="23" t="str">
        <f>IF(DATOS_NUMERICOS!A244="","",DATOS_NUMERICOS!A244)</f>
        <v/>
      </c>
      <c r="B255" s="23" t="str">
        <f>IF($A255="","",DATOS_NUMERICOS!B244)</f>
        <v/>
      </c>
      <c r="C255" s="23" t="str">
        <f>IF($A255="","",DATOS_NUMERICOS!C244)</f>
        <v/>
      </c>
      <c r="D255" s="23" t="str">
        <f>IF($A255="","",DATOS_NUMERICOS!D244)</f>
        <v/>
      </c>
      <c r="E255" s="23" t="str">
        <f>IF($A255="","",DATOS_NUMERICOS!G244)</f>
        <v/>
      </c>
      <c r="F255" s="23" t="str">
        <f>IF($A255="","",DATOS_NUMERICOS!I244)</f>
        <v/>
      </c>
      <c r="G255" s="23" t="str">
        <f>IF($A255="","",DATOS_NUMERICOS!J244)</f>
        <v/>
      </c>
      <c r="H255" s="23" t="str">
        <f>IF($A255="","",(DATOS_NUMERICOS!K244+DATOS_NUMERICOS!N244+DATOS_NUMERICOS!O244+DATOS_NUMERICOS!P244+(8-DATOS_NUMERICOS!S244)))</f>
        <v/>
      </c>
      <c r="I255" s="23" t="str">
        <f>IF($A255="","",(DATOS_NUMERICOS!L244+DATOS_NUMERICOS!M244+DATOS_NUMERICOS!Q244+DATOS_NUMERICOS!R244+DATOS_NUMERICOS!T244))</f>
        <v/>
      </c>
      <c r="J255" s="23" t="str">
        <f>IF($A255="","",(DATOS_NUMERICOS!U244+DATOS_NUMERICOS!V244+DATOS_NUMERICOS!W244+DATOS_NUMERICOS!X244+DATOS_NUMERICOS!Y244+DATOS_NUMERICOS!Z244+DATOS_NUMERICOS!AA244+DATOS_NUMERICOS!AB244))</f>
        <v/>
      </c>
      <c r="K255" s="23" t="str">
        <f>IF($A255="","",(DATOS_NUMERICOS!AC244+DATOS_NUMERICOS!AD244+DATOS_NUMERICOS!AE244+DATOS_NUMERICOS!AF244+DATOS_NUMERICOS!AG244+DATOS_NUMERICOS!AH244+DATOS_NUMERICOS!AI244+DATOS_NUMERICOS!AJ244+DATOS_NUMERICOS!AK244+DATOS_NUMERICOS!AL244))</f>
        <v/>
      </c>
      <c r="L255" s="23" t="str">
        <f>IF($A255="","",(DATOS_NUMERICOS!AM244+DATOS_NUMERICOS!AN244+DATOS_NUMERICOS!AO244+DATOS_NUMERICOS!AP244+DATOS_NUMERICOS!AQ244+DATOS_NUMERICOS!AR244+DATOS_NUMERICOS!AS244+DATOS_NUMERICOS!AT244+DATOS_NUMERICOS!AU244))</f>
        <v/>
      </c>
      <c r="M255" s="23" t="str">
        <f>IF($A255="","",(DATOS_NUMERICOS!AV244+DATOS_NUMERICOS!AW244+DATOS_NUMERICOS!AX244+(5-DATOS_NUMERICOS!AY244)+DATOS_NUMERICOS!AZ244+DATOS_NUMERICOS!BA244+DATOS_NUMERICOS!BB244+(5-DATOS_NUMERICOS!BC244)+DATOS_NUMERICOS!BD244+(5-DATOS_NUMERICOS!BE244)+DATOS_NUMERICOS!BF244+DATOS_NUMERICOS!BG244+(5-DATOS_NUMERICOS!BH244)+(5-DATOS_NUMERICOS!BI244)+DATOS_NUMERICOS!BJ244))</f>
        <v/>
      </c>
      <c r="N255" s="28" t="str">
        <f t="shared" si="24"/>
        <v/>
      </c>
      <c r="O255" s="28" t="str">
        <f t="shared" si="25"/>
        <v/>
      </c>
      <c r="P255" s="28" t="str">
        <f t="shared" si="26"/>
        <v/>
      </c>
      <c r="Q255" s="28" t="str">
        <f t="shared" si="27"/>
        <v/>
      </c>
      <c r="R255" s="28" t="str">
        <f t="shared" si="28"/>
        <v/>
      </c>
      <c r="S255" s="28" t="str">
        <f t="shared" si="29"/>
        <v/>
      </c>
      <c r="T255" s="23" t="str">
        <f t="shared" si="30"/>
        <v/>
      </c>
      <c r="U255" s="23" t="str">
        <f t="shared" si="31"/>
        <v/>
      </c>
    </row>
    <row r="256" spans="1:21" x14ac:dyDescent="0.25">
      <c r="A256" s="23" t="str">
        <f>IF(DATOS_NUMERICOS!A245="","",DATOS_NUMERICOS!A245)</f>
        <v/>
      </c>
      <c r="B256" s="23" t="str">
        <f>IF($A256="","",DATOS_NUMERICOS!B245)</f>
        <v/>
      </c>
      <c r="C256" s="23" t="str">
        <f>IF($A256="","",DATOS_NUMERICOS!C245)</f>
        <v/>
      </c>
      <c r="D256" s="23" t="str">
        <f>IF($A256="","",DATOS_NUMERICOS!D245)</f>
        <v/>
      </c>
      <c r="E256" s="23" t="str">
        <f>IF($A256="","",DATOS_NUMERICOS!G245)</f>
        <v/>
      </c>
      <c r="F256" s="23" t="str">
        <f>IF($A256="","",DATOS_NUMERICOS!I245)</f>
        <v/>
      </c>
      <c r="G256" s="23" t="str">
        <f>IF($A256="","",DATOS_NUMERICOS!J245)</f>
        <v/>
      </c>
      <c r="H256" s="23" t="str">
        <f>IF($A256="","",(DATOS_NUMERICOS!K245+DATOS_NUMERICOS!N245+DATOS_NUMERICOS!O245+DATOS_NUMERICOS!P245+(8-DATOS_NUMERICOS!S245)))</f>
        <v/>
      </c>
      <c r="I256" s="23" t="str">
        <f>IF($A256="","",(DATOS_NUMERICOS!L245+DATOS_NUMERICOS!M245+DATOS_NUMERICOS!Q245+DATOS_NUMERICOS!R245+DATOS_NUMERICOS!T245))</f>
        <v/>
      </c>
      <c r="J256" s="23" t="str">
        <f>IF($A256="","",(DATOS_NUMERICOS!U245+DATOS_NUMERICOS!V245+DATOS_NUMERICOS!W245+DATOS_NUMERICOS!X245+DATOS_NUMERICOS!Y245+DATOS_NUMERICOS!Z245+DATOS_NUMERICOS!AA245+DATOS_NUMERICOS!AB245))</f>
        <v/>
      </c>
      <c r="K256" s="23" t="str">
        <f>IF($A256="","",(DATOS_NUMERICOS!AC245+DATOS_NUMERICOS!AD245+DATOS_NUMERICOS!AE245+DATOS_NUMERICOS!AF245+DATOS_NUMERICOS!AG245+DATOS_NUMERICOS!AH245+DATOS_NUMERICOS!AI245+DATOS_NUMERICOS!AJ245+DATOS_NUMERICOS!AK245+DATOS_NUMERICOS!AL245))</f>
        <v/>
      </c>
      <c r="L256" s="23" t="str">
        <f>IF($A256="","",(DATOS_NUMERICOS!AM245+DATOS_NUMERICOS!AN245+DATOS_NUMERICOS!AO245+DATOS_NUMERICOS!AP245+DATOS_NUMERICOS!AQ245+DATOS_NUMERICOS!AR245+DATOS_NUMERICOS!AS245+DATOS_NUMERICOS!AT245+DATOS_NUMERICOS!AU245))</f>
        <v/>
      </c>
      <c r="M256" s="23" t="str">
        <f>IF($A256="","",(DATOS_NUMERICOS!AV245+DATOS_NUMERICOS!AW245+DATOS_NUMERICOS!AX245+(5-DATOS_NUMERICOS!AY245)+DATOS_NUMERICOS!AZ245+DATOS_NUMERICOS!BA245+DATOS_NUMERICOS!BB245+(5-DATOS_NUMERICOS!BC245)+DATOS_NUMERICOS!BD245+(5-DATOS_NUMERICOS!BE245)+DATOS_NUMERICOS!BF245+DATOS_NUMERICOS!BG245+(5-DATOS_NUMERICOS!BH245)+(5-DATOS_NUMERICOS!BI245)+DATOS_NUMERICOS!BJ245))</f>
        <v/>
      </c>
      <c r="N256" s="28" t="str">
        <f t="shared" si="24"/>
        <v/>
      </c>
      <c r="O256" s="28" t="str">
        <f t="shared" si="25"/>
        <v/>
      </c>
      <c r="P256" s="28" t="str">
        <f t="shared" si="26"/>
        <v/>
      </c>
      <c r="Q256" s="28" t="str">
        <f t="shared" si="27"/>
        <v/>
      </c>
      <c r="R256" s="28" t="str">
        <f t="shared" si="28"/>
        <v/>
      </c>
      <c r="S256" s="28" t="str">
        <f t="shared" si="29"/>
        <v/>
      </c>
      <c r="T256" s="23" t="str">
        <f t="shared" si="30"/>
        <v/>
      </c>
      <c r="U256" s="23" t="str">
        <f t="shared" si="31"/>
        <v/>
      </c>
    </row>
    <row r="257" spans="1:21" x14ac:dyDescent="0.25">
      <c r="A257" s="23" t="str">
        <f>IF(DATOS_NUMERICOS!A246="","",DATOS_NUMERICOS!A246)</f>
        <v/>
      </c>
      <c r="B257" s="23" t="str">
        <f>IF($A257="","",DATOS_NUMERICOS!B246)</f>
        <v/>
      </c>
      <c r="C257" s="23" t="str">
        <f>IF($A257="","",DATOS_NUMERICOS!C246)</f>
        <v/>
      </c>
      <c r="D257" s="23" t="str">
        <f>IF($A257="","",DATOS_NUMERICOS!D246)</f>
        <v/>
      </c>
      <c r="E257" s="23" t="str">
        <f>IF($A257="","",DATOS_NUMERICOS!G246)</f>
        <v/>
      </c>
      <c r="F257" s="23" t="str">
        <f>IF($A257="","",DATOS_NUMERICOS!I246)</f>
        <v/>
      </c>
      <c r="G257" s="23" t="str">
        <f>IF($A257="","",DATOS_NUMERICOS!J246)</f>
        <v/>
      </c>
      <c r="H257" s="23" t="str">
        <f>IF($A257="","",(DATOS_NUMERICOS!K246+DATOS_NUMERICOS!N246+DATOS_NUMERICOS!O246+DATOS_NUMERICOS!P246+(8-DATOS_NUMERICOS!S246)))</f>
        <v/>
      </c>
      <c r="I257" s="23" t="str">
        <f>IF($A257="","",(DATOS_NUMERICOS!L246+DATOS_NUMERICOS!M246+DATOS_NUMERICOS!Q246+DATOS_NUMERICOS!R246+DATOS_NUMERICOS!T246))</f>
        <v/>
      </c>
      <c r="J257" s="23" t="str">
        <f>IF($A257="","",(DATOS_NUMERICOS!U246+DATOS_NUMERICOS!V246+DATOS_NUMERICOS!W246+DATOS_NUMERICOS!X246+DATOS_NUMERICOS!Y246+DATOS_NUMERICOS!Z246+DATOS_NUMERICOS!AA246+DATOS_NUMERICOS!AB246))</f>
        <v/>
      </c>
      <c r="K257" s="23" t="str">
        <f>IF($A257="","",(DATOS_NUMERICOS!AC246+DATOS_NUMERICOS!AD246+DATOS_NUMERICOS!AE246+DATOS_NUMERICOS!AF246+DATOS_NUMERICOS!AG246+DATOS_NUMERICOS!AH246+DATOS_NUMERICOS!AI246+DATOS_NUMERICOS!AJ246+DATOS_NUMERICOS!AK246+DATOS_NUMERICOS!AL246))</f>
        <v/>
      </c>
      <c r="L257" s="23" t="str">
        <f>IF($A257="","",(DATOS_NUMERICOS!AM246+DATOS_NUMERICOS!AN246+DATOS_NUMERICOS!AO246+DATOS_NUMERICOS!AP246+DATOS_NUMERICOS!AQ246+DATOS_NUMERICOS!AR246+DATOS_NUMERICOS!AS246+DATOS_NUMERICOS!AT246+DATOS_NUMERICOS!AU246))</f>
        <v/>
      </c>
      <c r="M257" s="23" t="str">
        <f>IF($A257="","",(DATOS_NUMERICOS!AV246+DATOS_NUMERICOS!AW246+DATOS_NUMERICOS!AX246+(5-DATOS_NUMERICOS!AY246)+DATOS_NUMERICOS!AZ246+DATOS_NUMERICOS!BA246+DATOS_NUMERICOS!BB246+(5-DATOS_NUMERICOS!BC246)+DATOS_NUMERICOS!BD246+(5-DATOS_NUMERICOS!BE246)+DATOS_NUMERICOS!BF246+DATOS_NUMERICOS!BG246+(5-DATOS_NUMERICOS!BH246)+(5-DATOS_NUMERICOS!BI246)+DATOS_NUMERICOS!BJ246))</f>
        <v/>
      </c>
      <c r="N257" s="28" t="str">
        <f t="shared" si="24"/>
        <v/>
      </c>
      <c r="O257" s="28" t="str">
        <f t="shared" si="25"/>
        <v/>
      </c>
      <c r="P257" s="28" t="str">
        <f t="shared" si="26"/>
        <v/>
      </c>
      <c r="Q257" s="28" t="str">
        <f t="shared" si="27"/>
        <v/>
      </c>
      <c r="R257" s="28" t="str">
        <f t="shared" si="28"/>
        <v/>
      </c>
      <c r="S257" s="28" t="str">
        <f t="shared" si="29"/>
        <v/>
      </c>
      <c r="T257" s="23" t="str">
        <f t="shared" si="30"/>
        <v/>
      </c>
      <c r="U257" s="23" t="str">
        <f t="shared" si="31"/>
        <v/>
      </c>
    </row>
    <row r="258" spans="1:21" x14ac:dyDescent="0.25">
      <c r="A258" s="23" t="str">
        <f>IF(DATOS_NUMERICOS!A247="","",DATOS_NUMERICOS!A247)</f>
        <v/>
      </c>
      <c r="B258" s="23" t="str">
        <f>IF($A258="","",DATOS_NUMERICOS!B247)</f>
        <v/>
      </c>
      <c r="C258" s="23" t="str">
        <f>IF($A258="","",DATOS_NUMERICOS!C247)</f>
        <v/>
      </c>
      <c r="D258" s="23" t="str">
        <f>IF($A258="","",DATOS_NUMERICOS!D247)</f>
        <v/>
      </c>
      <c r="E258" s="23" t="str">
        <f>IF($A258="","",DATOS_NUMERICOS!G247)</f>
        <v/>
      </c>
      <c r="F258" s="23" t="str">
        <f>IF($A258="","",DATOS_NUMERICOS!I247)</f>
        <v/>
      </c>
      <c r="G258" s="23" t="str">
        <f>IF($A258="","",DATOS_NUMERICOS!J247)</f>
        <v/>
      </c>
      <c r="H258" s="23" t="str">
        <f>IF($A258="","",(DATOS_NUMERICOS!K247+DATOS_NUMERICOS!N247+DATOS_NUMERICOS!O247+DATOS_NUMERICOS!P247+(8-DATOS_NUMERICOS!S247)))</f>
        <v/>
      </c>
      <c r="I258" s="23" t="str">
        <f>IF($A258="","",(DATOS_NUMERICOS!L247+DATOS_NUMERICOS!M247+DATOS_NUMERICOS!Q247+DATOS_NUMERICOS!R247+DATOS_NUMERICOS!T247))</f>
        <v/>
      </c>
      <c r="J258" s="23" t="str">
        <f>IF($A258="","",(DATOS_NUMERICOS!U247+DATOS_NUMERICOS!V247+DATOS_NUMERICOS!W247+DATOS_NUMERICOS!X247+DATOS_NUMERICOS!Y247+DATOS_NUMERICOS!Z247+DATOS_NUMERICOS!AA247+DATOS_NUMERICOS!AB247))</f>
        <v/>
      </c>
      <c r="K258" s="23" t="str">
        <f>IF($A258="","",(DATOS_NUMERICOS!AC247+DATOS_NUMERICOS!AD247+DATOS_NUMERICOS!AE247+DATOS_NUMERICOS!AF247+DATOS_NUMERICOS!AG247+DATOS_NUMERICOS!AH247+DATOS_NUMERICOS!AI247+DATOS_NUMERICOS!AJ247+DATOS_NUMERICOS!AK247+DATOS_NUMERICOS!AL247))</f>
        <v/>
      </c>
      <c r="L258" s="23" t="str">
        <f>IF($A258="","",(DATOS_NUMERICOS!AM247+DATOS_NUMERICOS!AN247+DATOS_NUMERICOS!AO247+DATOS_NUMERICOS!AP247+DATOS_NUMERICOS!AQ247+DATOS_NUMERICOS!AR247+DATOS_NUMERICOS!AS247+DATOS_NUMERICOS!AT247+DATOS_NUMERICOS!AU247))</f>
        <v/>
      </c>
      <c r="M258" s="23" t="str">
        <f>IF($A258="","",(DATOS_NUMERICOS!AV247+DATOS_NUMERICOS!AW247+DATOS_NUMERICOS!AX247+(5-DATOS_NUMERICOS!AY247)+DATOS_NUMERICOS!AZ247+DATOS_NUMERICOS!BA247+DATOS_NUMERICOS!BB247+(5-DATOS_NUMERICOS!BC247)+DATOS_NUMERICOS!BD247+(5-DATOS_NUMERICOS!BE247)+DATOS_NUMERICOS!BF247+DATOS_NUMERICOS!BG247+(5-DATOS_NUMERICOS!BH247)+(5-DATOS_NUMERICOS!BI247)+DATOS_NUMERICOS!BJ247))</f>
        <v/>
      </c>
      <c r="N258" s="28" t="str">
        <f t="shared" si="24"/>
        <v/>
      </c>
      <c r="O258" s="28" t="str">
        <f t="shared" si="25"/>
        <v/>
      </c>
      <c r="P258" s="28" t="str">
        <f t="shared" si="26"/>
        <v/>
      </c>
      <c r="Q258" s="28" t="str">
        <f t="shared" si="27"/>
        <v/>
      </c>
      <c r="R258" s="28" t="str">
        <f t="shared" si="28"/>
        <v/>
      </c>
      <c r="S258" s="28" t="str">
        <f t="shared" si="29"/>
        <v/>
      </c>
      <c r="T258" s="23" t="str">
        <f t="shared" si="30"/>
        <v/>
      </c>
      <c r="U258" s="23" t="str">
        <f t="shared" si="31"/>
        <v/>
      </c>
    </row>
    <row r="259" spans="1:21" x14ac:dyDescent="0.25">
      <c r="A259" s="23" t="str">
        <f>IF(DATOS_NUMERICOS!A248="","",DATOS_NUMERICOS!A248)</f>
        <v/>
      </c>
      <c r="B259" s="23" t="str">
        <f>IF($A259="","",DATOS_NUMERICOS!B248)</f>
        <v/>
      </c>
      <c r="C259" s="23" t="str">
        <f>IF($A259="","",DATOS_NUMERICOS!C248)</f>
        <v/>
      </c>
      <c r="D259" s="23" t="str">
        <f>IF($A259="","",DATOS_NUMERICOS!D248)</f>
        <v/>
      </c>
      <c r="E259" s="23" t="str">
        <f>IF($A259="","",DATOS_NUMERICOS!G248)</f>
        <v/>
      </c>
      <c r="F259" s="23" t="str">
        <f>IF($A259="","",DATOS_NUMERICOS!I248)</f>
        <v/>
      </c>
      <c r="G259" s="23" t="str">
        <f>IF($A259="","",DATOS_NUMERICOS!J248)</f>
        <v/>
      </c>
      <c r="H259" s="23" t="str">
        <f>IF($A259="","",(DATOS_NUMERICOS!K248+DATOS_NUMERICOS!N248+DATOS_NUMERICOS!O248+DATOS_NUMERICOS!P248+(8-DATOS_NUMERICOS!S248)))</f>
        <v/>
      </c>
      <c r="I259" s="23" t="str">
        <f>IF($A259="","",(DATOS_NUMERICOS!L248+DATOS_NUMERICOS!M248+DATOS_NUMERICOS!Q248+DATOS_NUMERICOS!R248+DATOS_NUMERICOS!T248))</f>
        <v/>
      </c>
      <c r="J259" s="23" t="str">
        <f>IF($A259="","",(DATOS_NUMERICOS!U248+DATOS_NUMERICOS!V248+DATOS_NUMERICOS!W248+DATOS_NUMERICOS!X248+DATOS_NUMERICOS!Y248+DATOS_NUMERICOS!Z248+DATOS_NUMERICOS!AA248+DATOS_NUMERICOS!AB248))</f>
        <v/>
      </c>
      <c r="K259" s="23" t="str">
        <f>IF($A259="","",(DATOS_NUMERICOS!AC248+DATOS_NUMERICOS!AD248+DATOS_NUMERICOS!AE248+DATOS_NUMERICOS!AF248+DATOS_NUMERICOS!AG248+DATOS_NUMERICOS!AH248+DATOS_NUMERICOS!AI248+DATOS_NUMERICOS!AJ248+DATOS_NUMERICOS!AK248+DATOS_NUMERICOS!AL248))</f>
        <v/>
      </c>
      <c r="L259" s="23" t="str">
        <f>IF($A259="","",(DATOS_NUMERICOS!AM248+DATOS_NUMERICOS!AN248+DATOS_NUMERICOS!AO248+DATOS_NUMERICOS!AP248+DATOS_NUMERICOS!AQ248+DATOS_NUMERICOS!AR248+DATOS_NUMERICOS!AS248+DATOS_NUMERICOS!AT248+DATOS_NUMERICOS!AU248))</f>
        <v/>
      </c>
      <c r="M259" s="23" t="str">
        <f>IF($A259="","",(DATOS_NUMERICOS!AV248+DATOS_NUMERICOS!AW248+DATOS_NUMERICOS!AX248+(5-DATOS_NUMERICOS!AY248)+DATOS_NUMERICOS!AZ248+DATOS_NUMERICOS!BA248+DATOS_NUMERICOS!BB248+(5-DATOS_NUMERICOS!BC248)+DATOS_NUMERICOS!BD248+(5-DATOS_NUMERICOS!BE248)+DATOS_NUMERICOS!BF248+DATOS_NUMERICOS!BG248+(5-DATOS_NUMERICOS!BH248)+(5-DATOS_NUMERICOS!BI248)+DATOS_NUMERICOS!BJ248))</f>
        <v/>
      </c>
      <c r="N259" s="28" t="str">
        <f t="shared" si="24"/>
        <v/>
      </c>
      <c r="O259" s="28" t="str">
        <f t="shared" si="25"/>
        <v/>
      </c>
      <c r="P259" s="28" t="str">
        <f t="shared" si="26"/>
        <v/>
      </c>
      <c r="Q259" s="28" t="str">
        <f t="shared" si="27"/>
        <v/>
      </c>
      <c r="R259" s="28" t="str">
        <f t="shared" si="28"/>
        <v/>
      </c>
      <c r="S259" s="28" t="str">
        <f t="shared" si="29"/>
        <v/>
      </c>
      <c r="T259" s="23" t="str">
        <f t="shared" si="30"/>
        <v/>
      </c>
      <c r="U259" s="23" t="str">
        <f t="shared" si="31"/>
        <v/>
      </c>
    </row>
    <row r="260" spans="1:21" x14ac:dyDescent="0.25">
      <c r="A260" s="23" t="str">
        <f>IF(DATOS_NUMERICOS!A249="","",DATOS_NUMERICOS!A249)</f>
        <v/>
      </c>
      <c r="B260" s="23" t="str">
        <f>IF($A260="","",DATOS_NUMERICOS!B249)</f>
        <v/>
      </c>
      <c r="C260" s="23" t="str">
        <f>IF($A260="","",DATOS_NUMERICOS!C249)</f>
        <v/>
      </c>
      <c r="D260" s="23" t="str">
        <f>IF($A260="","",DATOS_NUMERICOS!D249)</f>
        <v/>
      </c>
      <c r="E260" s="23" t="str">
        <f>IF($A260="","",DATOS_NUMERICOS!G249)</f>
        <v/>
      </c>
      <c r="F260" s="23" t="str">
        <f>IF($A260="","",DATOS_NUMERICOS!I249)</f>
        <v/>
      </c>
      <c r="G260" s="23" t="str">
        <f>IF($A260="","",DATOS_NUMERICOS!J249)</f>
        <v/>
      </c>
      <c r="H260" s="23" t="str">
        <f>IF($A260="","",(DATOS_NUMERICOS!K249+DATOS_NUMERICOS!N249+DATOS_NUMERICOS!O249+DATOS_NUMERICOS!P249+(8-DATOS_NUMERICOS!S249)))</f>
        <v/>
      </c>
      <c r="I260" s="23" t="str">
        <f>IF($A260="","",(DATOS_NUMERICOS!L249+DATOS_NUMERICOS!M249+DATOS_NUMERICOS!Q249+DATOS_NUMERICOS!R249+DATOS_NUMERICOS!T249))</f>
        <v/>
      </c>
      <c r="J260" s="23" t="str">
        <f>IF($A260="","",(DATOS_NUMERICOS!U249+DATOS_NUMERICOS!V249+DATOS_NUMERICOS!W249+DATOS_NUMERICOS!X249+DATOS_NUMERICOS!Y249+DATOS_NUMERICOS!Z249+DATOS_NUMERICOS!AA249+DATOS_NUMERICOS!AB249))</f>
        <v/>
      </c>
      <c r="K260" s="23" t="str">
        <f>IF($A260="","",(DATOS_NUMERICOS!AC249+DATOS_NUMERICOS!AD249+DATOS_NUMERICOS!AE249+DATOS_NUMERICOS!AF249+DATOS_NUMERICOS!AG249+DATOS_NUMERICOS!AH249+DATOS_NUMERICOS!AI249+DATOS_NUMERICOS!AJ249+DATOS_NUMERICOS!AK249+DATOS_NUMERICOS!AL249))</f>
        <v/>
      </c>
      <c r="L260" s="23" t="str">
        <f>IF($A260="","",(DATOS_NUMERICOS!AM249+DATOS_NUMERICOS!AN249+DATOS_NUMERICOS!AO249+DATOS_NUMERICOS!AP249+DATOS_NUMERICOS!AQ249+DATOS_NUMERICOS!AR249+DATOS_NUMERICOS!AS249+DATOS_NUMERICOS!AT249+DATOS_NUMERICOS!AU249))</f>
        <v/>
      </c>
      <c r="M260" s="23" t="str">
        <f>IF($A260="","",(DATOS_NUMERICOS!AV249+DATOS_NUMERICOS!AW249+DATOS_NUMERICOS!AX249+(5-DATOS_NUMERICOS!AY249)+DATOS_NUMERICOS!AZ249+DATOS_NUMERICOS!BA249+DATOS_NUMERICOS!BB249+(5-DATOS_NUMERICOS!BC249)+DATOS_NUMERICOS!BD249+(5-DATOS_NUMERICOS!BE249)+DATOS_NUMERICOS!BF249+DATOS_NUMERICOS!BG249+(5-DATOS_NUMERICOS!BH249)+(5-DATOS_NUMERICOS!BI249)+DATOS_NUMERICOS!BJ249))</f>
        <v/>
      </c>
      <c r="N260" s="28" t="str">
        <f t="shared" si="24"/>
        <v/>
      </c>
      <c r="O260" s="28" t="str">
        <f t="shared" si="25"/>
        <v/>
      </c>
      <c r="P260" s="28" t="str">
        <f t="shared" si="26"/>
        <v/>
      </c>
      <c r="Q260" s="28" t="str">
        <f t="shared" si="27"/>
        <v/>
      </c>
      <c r="R260" s="28" t="str">
        <f t="shared" si="28"/>
        <v/>
      </c>
      <c r="S260" s="28" t="str">
        <f t="shared" si="29"/>
        <v/>
      </c>
      <c r="T260" s="23" t="str">
        <f t="shared" si="30"/>
        <v/>
      </c>
      <c r="U260" s="23" t="str">
        <f t="shared" si="31"/>
        <v/>
      </c>
    </row>
    <row r="261" spans="1:21" x14ac:dyDescent="0.25">
      <c r="A261" s="23" t="str">
        <f>IF(DATOS_NUMERICOS!A250="","",DATOS_NUMERICOS!A250)</f>
        <v/>
      </c>
      <c r="B261" s="23" t="str">
        <f>IF($A261="","",DATOS_NUMERICOS!B250)</f>
        <v/>
      </c>
      <c r="C261" s="23" t="str">
        <f>IF($A261="","",DATOS_NUMERICOS!C250)</f>
        <v/>
      </c>
      <c r="D261" s="23" t="str">
        <f>IF($A261="","",DATOS_NUMERICOS!D250)</f>
        <v/>
      </c>
      <c r="E261" s="23" t="str">
        <f>IF($A261="","",DATOS_NUMERICOS!G250)</f>
        <v/>
      </c>
      <c r="F261" s="23" t="str">
        <f>IF($A261="","",DATOS_NUMERICOS!I250)</f>
        <v/>
      </c>
      <c r="G261" s="23" t="str">
        <f>IF($A261="","",DATOS_NUMERICOS!J250)</f>
        <v/>
      </c>
      <c r="H261" s="23" t="str">
        <f>IF($A261="","",(DATOS_NUMERICOS!K250+DATOS_NUMERICOS!N250+DATOS_NUMERICOS!O250+DATOS_NUMERICOS!P250+(8-DATOS_NUMERICOS!S250)))</f>
        <v/>
      </c>
      <c r="I261" s="23" t="str">
        <f>IF($A261="","",(DATOS_NUMERICOS!L250+DATOS_NUMERICOS!M250+DATOS_NUMERICOS!Q250+DATOS_NUMERICOS!R250+DATOS_NUMERICOS!T250))</f>
        <v/>
      </c>
      <c r="J261" s="23" t="str">
        <f>IF($A261="","",(DATOS_NUMERICOS!U250+DATOS_NUMERICOS!V250+DATOS_NUMERICOS!W250+DATOS_NUMERICOS!X250+DATOS_NUMERICOS!Y250+DATOS_NUMERICOS!Z250+DATOS_NUMERICOS!AA250+DATOS_NUMERICOS!AB250))</f>
        <v/>
      </c>
      <c r="K261" s="23" t="str">
        <f>IF($A261="","",(DATOS_NUMERICOS!AC250+DATOS_NUMERICOS!AD250+DATOS_NUMERICOS!AE250+DATOS_NUMERICOS!AF250+DATOS_NUMERICOS!AG250+DATOS_NUMERICOS!AH250+DATOS_NUMERICOS!AI250+DATOS_NUMERICOS!AJ250+DATOS_NUMERICOS!AK250+DATOS_NUMERICOS!AL250))</f>
        <v/>
      </c>
      <c r="L261" s="23" t="str">
        <f>IF($A261="","",(DATOS_NUMERICOS!AM250+DATOS_NUMERICOS!AN250+DATOS_NUMERICOS!AO250+DATOS_NUMERICOS!AP250+DATOS_NUMERICOS!AQ250+DATOS_NUMERICOS!AR250+DATOS_NUMERICOS!AS250+DATOS_NUMERICOS!AT250+DATOS_NUMERICOS!AU250))</f>
        <v/>
      </c>
      <c r="M261" s="23" t="str">
        <f>IF($A261="","",(DATOS_NUMERICOS!AV250+DATOS_NUMERICOS!AW250+DATOS_NUMERICOS!AX250+(5-DATOS_NUMERICOS!AY250)+DATOS_NUMERICOS!AZ250+DATOS_NUMERICOS!BA250+DATOS_NUMERICOS!BB250+(5-DATOS_NUMERICOS!BC250)+DATOS_NUMERICOS!BD250+(5-DATOS_NUMERICOS!BE250)+DATOS_NUMERICOS!BF250+DATOS_NUMERICOS!BG250+(5-DATOS_NUMERICOS!BH250)+(5-DATOS_NUMERICOS!BI250)+DATOS_NUMERICOS!BJ250))</f>
        <v/>
      </c>
      <c r="N261" s="28" t="str">
        <f t="shared" si="24"/>
        <v/>
      </c>
      <c r="O261" s="28" t="str">
        <f t="shared" si="25"/>
        <v/>
      </c>
      <c r="P261" s="28" t="str">
        <f t="shared" si="26"/>
        <v/>
      </c>
      <c r="Q261" s="28" t="str">
        <f t="shared" si="27"/>
        <v/>
      </c>
      <c r="R261" s="28" t="str">
        <f t="shared" si="28"/>
        <v/>
      </c>
      <c r="S261" s="28" t="str">
        <f t="shared" si="29"/>
        <v/>
      </c>
      <c r="T261" s="23" t="str">
        <f t="shared" si="30"/>
        <v/>
      </c>
      <c r="U261" s="23" t="str">
        <f t="shared" si="31"/>
        <v/>
      </c>
    </row>
    <row r="262" spans="1:21" x14ac:dyDescent="0.25">
      <c r="A262" s="23" t="str">
        <f>IF(DATOS_NUMERICOS!A251="","",DATOS_NUMERICOS!A251)</f>
        <v/>
      </c>
      <c r="B262" s="23" t="str">
        <f>IF($A262="","",DATOS_NUMERICOS!B251)</f>
        <v/>
      </c>
      <c r="C262" s="23" t="str">
        <f>IF($A262="","",DATOS_NUMERICOS!C251)</f>
        <v/>
      </c>
      <c r="D262" s="23" t="str">
        <f>IF($A262="","",DATOS_NUMERICOS!D251)</f>
        <v/>
      </c>
      <c r="E262" s="23" t="str">
        <f>IF($A262="","",DATOS_NUMERICOS!G251)</f>
        <v/>
      </c>
      <c r="F262" s="23" t="str">
        <f>IF($A262="","",DATOS_NUMERICOS!I251)</f>
        <v/>
      </c>
      <c r="G262" s="23" t="str">
        <f>IF($A262="","",DATOS_NUMERICOS!J251)</f>
        <v/>
      </c>
      <c r="H262" s="23" t="str">
        <f>IF($A262="","",(DATOS_NUMERICOS!K251+DATOS_NUMERICOS!N251+DATOS_NUMERICOS!O251+DATOS_NUMERICOS!P251+(8-DATOS_NUMERICOS!S251)))</f>
        <v/>
      </c>
      <c r="I262" s="23" t="str">
        <f>IF($A262="","",(DATOS_NUMERICOS!L251+DATOS_NUMERICOS!M251+DATOS_NUMERICOS!Q251+DATOS_NUMERICOS!R251+DATOS_NUMERICOS!T251))</f>
        <v/>
      </c>
      <c r="J262" s="23" t="str">
        <f>IF($A262="","",(DATOS_NUMERICOS!U251+DATOS_NUMERICOS!V251+DATOS_NUMERICOS!W251+DATOS_NUMERICOS!X251+DATOS_NUMERICOS!Y251+DATOS_NUMERICOS!Z251+DATOS_NUMERICOS!AA251+DATOS_NUMERICOS!AB251))</f>
        <v/>
      </c>
      <c r="K262" s="23" t="str">
        <f>IF($A262="","",(DATOS_NUMERICOS!AC251+DATOS_NUMERICOS!AD251+DATOS_NUMERICOS!AE251+DATOS_NUMERICOS!AF251+DATOS_NUMERICOS!AG251+DATOS_NUMERICOS!AH251+DATOS_NUMERICOS!AI251+DATOS_NUMERICOS!AJ251+DATOS_NUMERICOS!AK251+DATOS_NUMERICOS!AL251))</f>
        <v/>
      </c>
      <c r="L262" s="23" t="str">
        <f>IF($A262="","",(DATOS_NUMERICOS!AM251+DATOS_NUMERICOS!AN251+DATOS_NUMERICOS!AO251+DATOS_NUMERICOS!AP251+DATOS_NUMERICOS!AQ251+DATOS_NUMERICOS!AR251+DATOS_NUMERICOS!AS251+DATOS_NUMERICOS!AT251+DATOS_NUMERICOS!AU251))</f>
        <v/>
      </c>
      <c r="M262" s="23" t="str">
        <f>IF($A262="","",(DATOS_NUMERICOS!AV251+DATOS_NUMERICOS!AW251+DATOS_NUMERICOS!AX251+(5-DATOS_NUMERICOS!AY251)+DATOS_NUMERICOS!AZ251+DATOS_NUMERICOS!BA251+DATOS_NUMERICOS!BB251+(5-DATOS_NUMERICOS!BC251)+DATOS_NUMERICOS!BD251+(5-DATOS_NUMERICOS!BE251)+DATOS_NUMERICOS!BF251+DATOS_NUMERICOS!BG251+(5-DATOS_NUMERICOS!BH251)+(5-DATOS_NUMERICOS!BI251)+DATOS_NUMERICOS!BJ251))</f>
        <v/>
      </c>
      <c r="N262" s="28" t="str">
        <f t="shared" si="24"/>
        <v/>
      </c>
      <c r="O262" s="28" t="str">
        <f t="shared" si="25"/>
        <v/>
      </c>
      <c r="P262" s="28" t="str">
        <f t="shared" si="26"/>
        <v/>
      </c>
      <c r="Q262" s="28" t="str">
        <f t="shared" si="27"/>
        <v/>
      </c>
      <c r="R262" s="28" t="str">
        <f t="shared" si="28"/>
        <v/>
      </c>
      <c r="S262" s="28" t="str">
        <f t="shared" si="29"/>
        <v/>
      </c>
      <c r="T262" s="23" t="str">
        <f t="shared" si="30"/>
        <v/>
      </c>
      <c r="U262" s="23" t="str">
        <f t="shared" si="31"/>
        <v/>
      </c>
    </row>
    <row r="263" spans="1:21" x14ac:dyDescent="0.25">
      <c r="A263" s="23" t="str">
        <f>IF(DATOS_NUMERICOS!A252="","",DATOS_NUMERICOS!A252)</f>
        <v/>
      </c>
      <c r="B263" s="23" t="str">
        <f>IF($A263="","",DATOS_NUMERICOS!B252)</f>
        <v/>
      </c>
      <c r="C263" s="23" t="str">
        <f>IF($A263="","",DATOS_NUMERICOS!C252)</f>
        <v/>
      </c>
      <c r="D263" s="23" t="str">
        <f>IF($A263="","",DATOS_NUMERICOS!D252)</f>
        <v/>
      </c>
      <c r="E263" s="23" t="str">
        <f>IF($A263="","",DATOS_NUMERICOS!G252)</f>
        <v/>
      </c>
      <c r="F263" s="23" t="str">
        <f>IF($A263="","",DATOS_NUMERICOS!I252)</f>
        <v/>
      </c>
      <c r="G263" s="23" t="str">
        <f>IF($A263="","",DATOS_NUMERICOS!J252)</f>
        <v/>
      </c>
      <c r="H263" s="23" t="str">
        <f>IF($A263="","",(DATOS_NUMERICOS!K252+DATOS_NUMERICOS!N252+DATOS_NUMERICOS!O252+DATOS_NUMERICOS!P252+(8-DATOS_NUMERICOS!S252)))</f>
        <v/>
      </c>
      <c r="I263" s="23" t="str">
        <f>IF($A263="","",(DATOS_NUMERICOS!L252+DATOS_NUMERICOS!M252+DATOS_NUMERICOS!Q252+DATOS_NUMERICOS!R252+DATOS_NUMERICOS!T252))</f>
        <v/>
      </c>
      <c r="J263" s="23" t="str">
        <f>IF($A263="","",(DATOS_NUMERICOS!U252+DATOS_NUMERICOS!V252+DATOS_NUMERICOS!W252+DATOS_NUMERICOS!X252+DATOS_NUMERICOS!Y252+DATOS_NUMERICOS!Z252+DATOS_NUMERICOS!AA252+DATOS_NUMERICOS!AB252))</f>
        <v/>
      </c>
      <c r="K263" s="23" t="str">
        <f>IF($A263="","",(DATOS_NUMERICOS!AC252+DATOS_NUMERICOS!AD252+DATOS_NUMERICOS!AE252+DATOS_NUMERICOS!AF252+DATOS_NUMERICOS!AG252+DATOS_NUMERICOS!AH252+DATOS_NUMERICOS!AI252+DATOS_NUMERICOS!AJ252+DATOS_NUMERICOS!AK252+DATOS_NUMERICOS!AL252))</f>
        <v/>
      </c>
      <c r="L263" s="23" t="str">
        <f>IF($A263="","",(DATOS_NUMERICOS!AM252+DATOS_NUMERICOS!AN252+DATOS_NUMERICOS!AO252+DATOS_NUMERICOS!AP252+DATOS_NUMERICOS!AQ252+DATOS_NUMERICOS!AR252+DATOS_NUMERICOS!AS252+DATOS_NUMERICOS!AT252+DATOS_NUMERICOS!AU252))</f>
        <v/>
      </c>
      <c r="M263" s="23" t="str">
        <f>IF($A263="","",(DATOS_NUMERICOS!AV252+DATOS_NUMERICOS!AW252+DATOS_NUMERICOS!AX252+(5-DATOS_NUMERICOS!AY252)+DATOS_NUMERICOS!AZ252+DATOS_NUMERICOS!BA252+DATOS_NUMERICOS!BB252+(5-DATOS_NUMERICOS!BC252)+DATOS_NUMERICOS!BD252+(5-DATOS_NUMERICOS!BE252)+DATOS_NUMERICOS!BF252+DATOS_NUMERICOS!BG252+(5-DATOS_NUMERICOS!BH252)+(5-DATOS_NUMERICOS!BI252)+DATOS_NUMERICOS!BJ252))</f>
        <v/>
      </c>
      <c r="N263" s="28" t="str">
        <f t="shared" si="24"/>
        <v/>
      </c>
      <c r="O263" s="28" t="str">
        <f t="shared" si="25"/>
        <v/>
      </c>
      <c r="P263" s="28" t="str">
        <f t="shared" si="26"/>
        <v/>
      </c>
      <c r="Q263" s="28" t="str">
        <f t="shared" si="27"/>
        <v/>
      </c>
      <c r="R263" s="28" t="str">
        <f t="shared" si="28"/>
        <v/>
      </c>
      <c r="S263" s="28" t="str">
        <f t="shared" si="29"/>
        <v/>
      </c>
      <c r="T263" s="23" t="str">
        <f t="shared" si="30"/>
        <v/>
      </c>
      <c r="U263" s="23" t="str">
        <f t="shared" si="31"/>
        <v/>
      </c>
    </row>
    <row r="264" spans="1:21" x14ac:dyDescent="0.25">
      <c r="A264" s="23" t="str">
        <f>IF(DATOS_NUMERICOS!A253="","",DATOS_NUMERICOS!A253)</f>
        <v/>
      </c>
      <c r="B264" s="23" t="str">
        <f>IF($A264="","",DATOS_NUMERICOS!B253)</f>
        <v/>
      </c>
      <c r="C264" s="23" t="str">
        <f>IF($A264="","",DATOS_NUMERICOS!C253)</f>
        <v/>
      </c>
      <c r="D264" s="23" t="str">
        <f>IF($A264="","",DATOS_NUMERICOS!D253)</f>
        <v/>
      </c>
      <c r="E264" s="23" t="str">
        <f>IF($A264="","",DATOS_NUMERICOS!G253)</f>
        <v/>
      </c>
      <c r="F264" s="23" t="str">
        <f>IF($A264="","",DATOS_NUMERICOS!I253)</f>
        <v/>
      </c>
      <c r="G264" s="23" t="str">
        <f>IF($A264="","",DATOS_NUMERICOS!J253)</f>
        <v/>
      </c>
      <c r="H264" s="23" t="str">
        <f>IF($A264="","",(DATOS_NUMERICOS!K253+DATOS_NUMERICOS!N253+DATOS_NUMERICOS!O253+DATOS_NUMERICOS!P253+(8-DATOS_NUMERICOS!S253)))</f>
        <v/>
      </c>
      <c r="I264" s="23" t="str">
        <f>IF($A264="","",(DATOS_NUMERICOS!L253+DATOS_NUMERICOS!M253+DATOS_NUMERICOS!Q253+DATOS_NUMERICOS!R253+DATOS_NUMERICOS!T253))</f>
        <v/>
      </c>
      <c r="J264" s="23" t="str">
        <f>IF($A264="","",(DATOS_NUMERICOS!U253+DATOS_NUMERICOS!V253+DATOS_NUMERICOS!W253+DATOS_NUMERICOS!X253+DATOS_NUMERICOS!Y253+DATOS_NUMERICOS!Z253+DATOS_NUMERICOS!AA253+DATOS_NUMERICOS!AB253))</f>
        <v/>
      </c>
      <c r="K264" s="23" t="str">
        <f>IF($A264="","",(DATOS_NUMERICOS!AC253+DATOS_NUMERICOS!AD253+DATOS_NUMERICOS!AE253+DATOS_NUMERICOS!AF253+DATOS_NUMERICOS!AG253+DATOS_NUMERICOS!AH253+DATOS_NUMERICOS!AI253+DATOS_NUMERICOS!AJ253+DATOS_NUMERICOS!AK253+DATOS_NUMERICOS!AL253))</f>
        <v/>
      </c>
      <c r="L264" s="23" t="str">
        <f>IF($A264="","",(DATOS_NUMERICOS!AM253+DATOS_NUMERICOS!AN253+DATOS_NUMERICOS!AO253+DATOS_NUMERICOS!AP253+DATOS_NUMERICOS!AQ253+DATOS_NUMERICOS!AR253+DATOS_NUMERICOS!AS253+DATOS_NUMERICOS!AT253+DATOS_NUMERICOS!AU253))</f>
        <v/>
      </c>
      <c r="M264" s="23" t="str">
        <f>IF($A264="","",(DATOS_NUMERICOS!AV253+DATOS_NUMERICOS!AW253+DATOS_NUMERICOS!AX253+(5-DATOS_NUMERICOS!AY253)+DATOS_NUMERICOS!AZ253+DATOS_NUMERICOS!BA253+DATOS_NUMERICOS!BB253+(5-DATOS_NUMERICOS!BC253)+DATOS_NUMERICOS!BD253+(5-DATOS_NUMERICOS!BE253)+DATOS_NUMERICOS!BF253+DATOS_NUMERICOS!BG253+(5-DATOS_NUMERICOS!BH253)+(5-DATOS_NUMERICOS!BI253)+DATOS_NUMERICOS!BJ253))</f>
        <v/>
      </c>
      <c r="N264" s="28" t="str">
        <f t="shared" si="24"/>
        <v/>
      </c>
      <c r="O264" s="28" t="str">
        <f t="shared" si="25"/>
        <v/>
      </c>
      <c r="P264" s="28" t="str">
        <f t="shared" si="26"/>
        <v/>
      </c>
      <c r="Q264" s="28" t="str">
        <f t="shared" si="27"/>
        <v/>
      </c>
      <c r="R264" s="28" t="str">
        <f t="shared" si="28"/>
        <v/>
      </c>
      <c r="S264" s="28" t="str">
        <f t="shared" si="29"/>
        <v/>
      </c>
      <c r="T264" s="23" t="str">
        <f t="shared" si="30"/>
        <v/>
      </c>
      <c r="U264" s="23" t="str">
        <f t="shared" si="31"/>
        <v/>
      </c>
    </row>
    <row r="265" spans="1:21" x14ac:dyDescent="0.25">
      <c r="A265" s="23" t="str">
        <f>IF(DATOS_NUMERICOS!A254="","",DATOS_NUMERICOS!A254)</f>
        <v/>
      </c>
      <c r="B265" s="23" t="str">
        <f>IF($A265="","",DATOS_NUMERICOS!B254)</f>
        <v/>
      </c>
      <c r="C265" s="23" t="str">
        <f>IF($A265="","",DATOS_NUMERICOS!C254)</f>
        <v/>
      </c>
      <c r="D265" s="23" t="str">
        <f>IF($A265="","",DATOS_NUMERICOS!D254)</f>
        <v/>
      </c>
      <c r="E265" s="23" t="str">
        <f>IF($A265="","",DATOS_NUMERICOS!G254)</f>
        <v/>
      </c>
      <c r="F265" s="23" t="str">
        <f>IF($A265="","",DATOS_NUMERICOS!I254)</f>
        <v/>
      </c>
      <c r="G265" s="23" t="str">
        <f>IF($A265="","",DATOS_NUMERICOS!J254)</f>
        <v/>
      </c>
      <c r="H265" s="23" t="str">
        <f>IF($A265="","",(DATOS_NUMERICOS!K254+DATOS_NUMERICOS!N254+DATOS_NUMERICOS!O254+DATOS_NUMERICOS!P254+(8-DATOS_NUMERICOS!S254)))</f>
        <v/>
      </c>
      <c r="I265" s="23" t="str">
        <f>IF($A265="","",(DATOS_NUMERICOS!L254+DATOS_NUMERICOS!M254+DATOS_NUMERICOS!Q254+DATOS_NUMERICOS!R254+DATOS_NUMERICOS!T254))</f>
        <v/>
      </c>
      <c r="J265" s="23" t="str">
        <f>IF($A265="","",(DATOS_NUMERICOS!U254+DATOS_NUMERICOS!V254+DATOS_NUMERICOS!W254+DATOS_NUMERICOS!X254+DATOS_NUMERICOS!Y254+DATOS_NUMERICOS!Z254+DATOS_NUMERICOS!AA254+DATOS_NUMERICOS!AB254))</f>
        <v/>
      </c>
      <c r="K265" s="23" t="str">
        <f>IF($A265="","",(DATOS_NUMERICOS!AC254+DATOS_NUMERICOS!AD254+DATOS_NUMERICOS!AE254+DATOS_NUMERICOS!AF254+DATOS_NUMERICOS!AG254+DATOS_NUMERICOS!AH254+DATOS_NUMERICOS!AI254+DATOS_NUMERICOS!AJ254+DATOS_NUMERICOS!AK254+DATOS_NUMERICOS!AL254))</f>
        <v/>
      </c>
      <c r="L265" s="23" t="str">
        <f>IF($A265="","",(DATOS_NUMERICOS!AM254+DATOS_NUMERICOS!AN254+DATOS_NUMERICOS!AO254+DATOS_NUMERICOS!AP254+DATOS_NUMERICOS!AQ254+DATOS_NUMERICOS!AR254+DATOS_NUMERICOS!AS254+DATOS_NUMERICOS!AT254+DATOS_NUMERICOS!AU254))</f>
        <v/>
      </c>
      <c r="M265" s="23" t="str">
        <f>IF($A265="","",(DATOS_NUMERICOS!AV254+DATOS_NUMERICOS!AW254+DATOS_NUMERICOS!AX254+(5-DATOS_NUMERICOS!AY254)+DATOS_NUMERICOS!AZ254+DATOS_NUMERICOS!BA254+DATOS_NUMERICOS!BB254+(5-DATOS_NUMERICOS!BC254)+DATOS_NUMERICOS!BD254+(5-DATOS_NUMERICOS!BE254)+DATOS_NUMERICOS!BF254+DATOS_NUMERICOS!BG254+(5-DATOS_NUMERICOS!BH254)+(5-DATOS_NUMERICOS!BI254)+DATOS_NUMERICOS!BJ254))</f>
        <v/>
      </c>
      <c r="N265" s="28" t="str">
        <f t="shared" si="24"/>
        <v/>
      </c>
      <c r="O265" s="28" t="str">
        <f t="shared" si="25"/>
        <v/>
      </c>
      <c r="P265" s="28" t="str">
        <f t="shared" si="26"/>
        <v/>
      </c>
      <c r="Q265" s="28" t="str">
        <f t="shared" si="27"/>
        <v/>
      </c>
      <c r="R265" s="28" t="str">
        <f t="shared" si="28"/>
        <v/>
      </c>
      <c r="S265" s="28" t="str">
        <f t="shared" si="29"/>
        <v/>
      </c>
      <c r="T265" s="23" t="str">
        <f t="shared" si="30"/>
        <v/>
      </c>
      <c r="U265" s="23" t="str">
        <f t="shared" si="31"/>
        <v/>
      </c>
    </row>
    <row r="266" spans="1:21" x14ac:dyDescent="0.25">
      <c r="A266" s="23" t="str">
        <f>IF(DATOS_NUMERICOS!A255="","",DATOS_NUMERICOS!A255)</f>
        <v/>
      </c>
      <c r="B266" s="23" t="str">
        <f>IF($A266="","",DATOS_NUMERICOS!B255)</f>
        <v/>
      </c>
      <c r="C266" s="23" t="str">
        <f>IF($A266="","",DATOS_NUMERICOS!C255)</f>
        <v/>
      </c>
      <c r="D266" s="23" t="str">
        <f>IF($A266="","",DATOS_NUMERICOS!D255)</f>
        <v/>
      </c>
      <c r="E266" s="23" t="str">
        <f>IF($A266="","",DATOS_NUMERICOS!G255)</f>
        <v/>
      </c>
      <c r="F266" s="23" t="str">
        <f>IF($A266="","",DATOS_NUMERICOS!I255)</f>
        <v/>
      </c>
      <c r="G266" s="23" t="str">
        <f>IF($A266="","",DATOS_NUMERICOS!J255)</f>
        <v/>
      </c>
      <c r="H266" s="23" t="str">
        <f>IF($A266="","",(DATOS_NUMERICOS!K255+DATOS_NUMERICOS!N255+DATOS_NUMERICOS!O255+DATOS_NUMERICOS!P255+(8-DATOS_NUMERICOS!S255)))</f>
        <v/>
      </c>
      <c r="I266" s="23" t="str">
        <f>IF($A266="","",(DATOS_NUMERICOS!L255+DATOS_NUMERICOS!M255+DATOS_NUMERICOS!Q255+DATOS_NUMERICOS!R255+DATOS_NUMERICOS!T255))</f>
        <v/>
      </c>
      <c r="J266" s="23" t="str">
        <f>IF($A266="","",(DATOS_NUMERICOS!U255+DATOS_NUMERICOS!V255+DATOS_NUMERICOS!W255+DATOS_NUMERICOS!X255+DATOS_NUMERICOS!Y255+DATOS_NUMERICOS!Z255+DATOS_NUMERICOS!AA255+DATOS_NUMERICOS!AB255))</f>
        <v/>
      </c>
      <c r="K266" s="23" t="str">
        <f>IF($A266="","",(DATOS_NUMERICOS!AC255+DATOS_NUMERICOS!AD255+DATOS_NUMERICOS!AE255+DATOS_NUMERICOS!AF255+DATOS_NUMERICOS!AG255+DATOS_NUMERICOS!AH255+DATOS_NUMERICOS!AI255+DATOS_NUMERICOS!AJ255+DATOS_NUMERICOS!AK255+DATOS_NUMERICOS!AL255))</f>
        <v/>
      </c>
      <c r="L266" s="23" t="str">
        <f>IF($A266="","",(DATOS_NUMERICOS!AM255+DATOS_NUMERICOS!AN255+DATOS_NUMERICOS!AO255+DATOS_NUMERICOS!AP255+DATOS_NUMERICOS!AQ255+DATOS_NUMERICOS!AR255+DATOS_NUMERICOS!AS255+DATOS_NUMERICOS!AT255+DATOS_NUMERICOS!AU255))</f>
        <v/>
      </c>
      <c r="M266" s="23" t="str">
        <f>IF($A266="","",(DATOS_NUMERICOS!AV255+DATOS_NUMERICOS!AW255+DATOS_NUMERICOS!AX255+(5-DATOS_NUMERICOS!AY255)+DATOS_NUMERICOS!AZ255+DATOS_NUMERICOS!BA255+DATOS_NUMERICOS!BB255+(5-DATOS_NUMERICOS!BC255)+DATOS_NUMERICOS!BD255+(5-DATOS_NUMERICOS!BE255)+DATOS_NUMERICOS!BF255+DATOS_NUMERICOS!BG255+(5-DATOS_NUMERICOS!BH255)+(5-DATOS_NUMERICOS!BI255)+DATOS_NUMERICOS!BJ255))</f>
        <v/>
      </c>
      <c r="N266" s="28" t="str">
        <f t="shared" si="24"/>
        <v/>
      </c>
      <c r="O266" s="28" t="str">
        <f t="shared" si="25"/>
        <v/>
      </c>
      <c r="P266" s="28" t="str">
        <f t="shared" si="26"/>
        <v/>
      </c>
      <c r="Q266" s="28" t="str">
        <f t="shared" si="27"/>
        <v/>
      </c>
      <c r="R266" s="28" t="str">
        <f t="shared" si="28"/>
        <v/>
      </c>
      <c r="S266" s="28" t="str">
        <f t="shared" si="29"/>
        <v/>
      </c>
      <c r="T266" s="23" t="str">
        <f t="shared" si="30"/>
        <v/>
      </c>
      <c r="U266" s="23" t="str">
        <f t="shared" si="31"/>
        <v/>
      </c>
    </row>
    <row r="267" spans="1:21" x14ac:dyDescent="0.25">
      <c r="A267" s="23" t="str">
        <f>IF(DATOS_NUMERICOS!A256="","",DATOS_NUMERICOS!A256)</f>
        <v/>
      </c>
      <c r="B267" s="23" t="str">
        <f>IF($A267="","",DATOS_NUMERICOS!B256)</f>
        <v/>
      </c>
      <c r="C267" s="23" t="str">
        <f>IF($A267="","",DATOS_NUMERICOS!C256)</f>
        <v/>
      </c>
      <c r="D267" s="23" t="str">
        <f>IF($A267="","",DATOS_NUMERICOS!D256)</f>
        <v/>
      </c>
      <c r="E267" s="23" t="str">
        <f>IF($A267="","",DATOS_NUMERICOS!G256)</f>
        <v/>
      </c>
      <c r="F267" s="23" t="str">
        <f>IF($A267="","",DATOS_NUMERICOS!I256)</f>
        <v/>
      </c>
      <c r="G267" s="23" t="str">
        <f>IF($A267="","",DATOS_NUMERICOS!J256)</f>
        <v/>
      </c>
      <c r="H267" s="23" t="str">
        <f>IF($A267="","",(DATOS_NUMERICOS!K256+DATOS_NUMERICOS!N256+DATOS_NUMERICOS!O256+DATOS_NUMERICOS!P256+(8-DATOS_NUMERICOS!S256)))</f>
        <v/>
      </c>
      <c r="I267" s="23" t="str">
        <f>IF($A267="","",(DATOS_NUMERICOS!L256+DATOS_NUMERICOS!M256+DATOS_NUMERICOS!Q256+DATOS_NUMERICOS!R256+DATOS_NUMERICOS!T256))</f>
        <v/>
      </c>
      <c r="J267" s="23" t="str">
        <f>IF($A267="","",(DATOS_NUMERICOS!U256+DATOS_NUMERICOS!V256+DATOS_NUMERICOS!W256+DATOS_NUMERICOS!X256+DATOS_NUMERICOS!Y256+DATOS_NUMERICOS!Z256+DATOS_NUMERICOS!AA256+DATOS_NUMERICOS!AB256))</f>
        <v/>
      </c>
      <c r="K267" s="23" t="str">
        <f>IF($A267="","",(DATOS_NUMERICOS!AC256+DATOS_NUMERICOS!AD256+DATOS_NUMERICOS!AE256+DATOS_NUMERICOS!AF256+DATOS_NUMERICOS!AG256+DATOS_NUMERICOS!AH256+DATOS_NUMERICOS!AI256+DATOS_NUMERICOS!AJ256+DATOS_NUMERICOS!AK256+DATOS_NUMERICOS!AL256))</f>
        <v/>
      </c>
      <c r="L267" s="23" t="str">
        <f>IF($A267="","",(DATOS_NUMERICOS!AM256+DATOS_NUMERICOS!AN256+DATOS_NUMERICOS!AO256+DATOS_NUMERICOS!AP256+DATOS_NUMERICOS!AQ256+DATOS_NUMERICOS!AR256+DATOS_NUMERICOS!AS256+DATOS_NUMERICOS!AT256+DATOS_NUMERICOS!AU256))</f>
        <v/>
      </c>
      <c r="M267" s="23" t="str">
        <f>IF($A267="","",(DATOS_NUMERICOS!AV256+DATOS_NUMERICOS!AW256+DATOS_NUMERICOS!AX256+(5-DATOS_NUMERICOS!AY256)+DATOS_NUMERICOS!AZ256+DATOS_NUMERICOS!BA256+DATOS_NUMERICOS!BB256+(5-DATOS_NUMERICOS!BC256)+DATOS_NUMERICOS!BD256+(5-DATOS_NUMERICOS!BE256)+DATOS_NUMERICOS!BF256+DATOS_NUMERICOS!BG256+(5-DATOS_NUMERICOS!BH256)+(5-DATOS_NUMERICOS!BI256)+DATOS_NUMERICOS!BJ256))</f>
        <v/>
      </c>
      <c r="N267" s="28" t="str">
        <f t="shared" si="24"/>
        <v/>
      </c>
      <c r="O267" s="28" t="str">
        <f t="shared" si="25"/>
        <v/>
      </c>
      <c r="P267" s="28" t="str">
        <f t="shared" si="26"/>
        <v/>
      </c>
      <c r="Q267" s="28" t="str">
        <f t="shared" si="27"/>
        <v/>
      </c>
      <c r="R267" s="28" t="str">
        <f t="shared" si="28"/>
        <v/>
      </c>
      <c r="S267" s="28" t="str">
        <f t="shared" si="29"/>
        <v/>
      </c>
      <c r="T267" s="23" t="str">
        <f t="shared" si="30"/>
        <v/>
      </c>
      <c r="U267" s="23" t="str">
        <f t="shared" si="31"/>
        <v/>
      </c>
    </row>
    <row r="268" spans="1:21" x14ac:dyDescent="0.25">
      <c r="A268" s="23" t="str">
        <f>IF(DATOS_NUMERICOS!A257="","",DATOS_NUMERICOS!A257)</f>
        <v/>
      </c>
      <c r="B268" s="23" t="str">
        <f>IF($A268="","",DATOS_NUMERICOS!B257)</f>
        <v/>
      </c>
      <c r="C268" s="23" t="str">
        <f>IF($A268="","",DATOS_NUMERICOS!C257)</f>
        <v/>
      </c>
      <c r="D268" s="23" t="str">
        <f>IF($A268="","",DATOS_NUMERICOS!D257)</f>
        <v/>
      </c>
      <c r="E268" s="23" t="str">
        <f>IF($A268="","",DATOS_NUMERICOS!G257)</f>
        <v/>
      </c>
      <c r="F268" s="23" t="str">
        <f>IF($A268="","",DATOS_NUMERICOS!I257)</f>
        <v/>
      </c>
      <c r="G268" s="23" t="str">
        <f>IF($A268="","",DATOS_NUMERICOS!J257)</f>
        <v/>
      </c>
      <c r="H268" s="23" t="str">
        <f>IF($A268="","",(DATOS_NUMERICOS!K257+DATOS_NUMERICOS!N257+DATOS_NUMERICOS!O257+DATOS_NUMERICOS!P257+(8-DATOS_NUMERICOS!S257)))</f>
        <v/>
      </c>
      <c r="I268" s="23" t="str">
        <f>IF($A268="","",(DATOS_NUMERICOS!L257+DATOS_NUMERICOS!M257+DATOS_NUMERICOS!Q257+DATOS_NUMERICOS!R257+DATOS_NUMERICOS!T257))</f>
        <v/>
      </c>
      <c r="J268" s="23" t="str">
        <f>IF($A268="","",(DATOS_NUMERICOS!U257+DATOS_NUMERICOS!V257+DATOS_NUMERICOS!W257+DATOS_NUMERICOS!X257+DATOS_NUMERICOS!Y257+DATOS_NUMERICOS!Z257+DATOS_NUMERICOS!AA257+DATOS_NUMERICOS!AB257))</f>
        <v/>
      </c>
      <c r="K268" s="23" t="str">
        <f>IF($A268="","",(DATOS_NUMERICOS!AC257+DATOS_NUMERICOS!AD257+DATOS_NUMERICOS!AE257+DATOS_NUMERICOS!AF257+DATOS_NUMERICOS!AG257+DATOS_NUMERICOS!AH257+DATOS_NUMERICOS!AI257+DATOS_NUMERICOS!AJ257+DATOS_NUMERICOS!AK257+DATOS_NUMERICOS!AL257))</f>
        <v/>
      </c>
      <c r="L268" s="23" t="str">
        <f>IF($A268="","",(DATOS_NUMERICOS!AM257+DATOS_NUMERICOS!AN257+DATOS_NUMERICOS!AO257+DATOS_NUMERICOS!AP257+DATOS_NUMERICOS!AQ257+DATOS_NUMERICOS!AR257+DATOS_NUMERICOS!AS257+DATOS_NUMERICOS!AT257+DATOS_NUMERICOS!AU257))</f>
        <v/>
      </c>
      <c r="M268" s="23" t="str">
        <f>IF($A268="","",(DATOS_NUMERICOS!AV257+DATOS_NUMERICOS!AW257+DATOS_NUMERICOS!AX257+(5-DATOS_NUMERICOS!AY257)+DATOS_NUMERICOS!AZ257+DATOS_NUMERICOS!BA257+DATOS_NUMERICOS!BB257+(5-DATOS_NUMERICOS!BC257)+DATOS_NUMERICOS!BD257+(5-DATOS_NUMERICOS!BE257)+DATOS_NUMERICOS!BF257+DATOS_NUMERICOS!BG257+(5-DATOS_NUMERICOS!BH257)+(5-DATOS_NUMERICOS!BI257)+DATOS_NUMERICOS!BJ257))</f>
        <v/>
      </c>
      <c r="N268" s="28" t="str">
        <f t="shared" si="24"/>
        <v/>
      </c>
      <c r="O268" s="28" t="str">
        <f t="shared" si="25"/>
        <v/>
      </c>
      <c r="P268" s="28" t="str">
        <f t="shared" si="26"/>
        <v/>
      </c>
      <c r="Q268" s="28" t="str">
        <f t="shared" si="27"/>
        <v/>
      </c>
      <c r="R268" s="28" t="str">
        <f t="shared" si="28"/>
        <v/>
      </c>
      <c r="S268" s="28" t="str">
        <f t="shared" si="29"/>
        <v/>
      </c>
      <c r="T268" s="23" t="str">
        <f t="shared" si="30"/>
        <v/>
      </c>
      <c r="U268" s="23" t="str">
        <f t="shared" si="31"/>
        <v/>
      </c>
    </row>
    <row r="269" spans="1:21" x14ac:dyDescent="0.25">
      <c r="A269" s="23" t="str">
        <f>IF(DATOS_NUMERICOS!A258="","",DATOS_NUMERICOS!A258)</f>
        <v/>
      </c>
      <c r="B269" s="23" t="str">
        <f>IF($A269="","",DATOS_NUMERICOS!B258)</f>
        <v/>
      </c>
      <c r="C269" s="23" t="str">
        <f>IF($A269="","",DATOS_NUMERICOS!C258)</f>
        <v/>
      </c>
      <c r="D269" s="23" t="str">
        <f>IF($A269="","",DATOS_NUMERICOS!D258)</f>
        <v/>
      </c>
      <c r="E269" s="23" t="str">
        <f>IF($A269="","",DATOS_NUMERICOS!G258)</f>
        <v/>
      </c>
      <c r="F269" s="23" t="str">
        <f>IF($A269="","",DATOS_NUMERICOS!I258)</f>
        <v/>
      </c>
      <c r="G269" s="23" t="str">
        <f>IF($A269="","",DATOS_NUMERICOS!J258)</f>
        <v/>
      </c>
      <c r="H269" s="23" t="str">
        <f>IF($A269="","",(DATOS_NUMERICOS!K258+DATOS_NUMERICOS!N258+DATOS_NUMERICOS!O258+DATOS_NUMERICOS!P258+(8-DATOS_NUMERICOS!S258)))</f>
        <v/>
      </c>
      <c r="I269" s="23" t="str">
        <f>IF($A269="","",(DATOS_NUMERICOS!L258+DATOS_NUMERICOS!M258+DATOS_NUMERICOS!Q258+DATOS_NUMERICOS!R258+DATOS_NUMERICOS!T258))</f>
        <v/>
      </c>
      <c r="J269" s="23" t="str">
        <f>IF($A269="","",(DATOS_NUMERICOS!U258+DATOS_NUMERICOS!V258+DATOS_NUMERICOS!W258+DATOS_NUMERICOS!X258+DATOS_NUMERICOS!Y258+DATOS_NUMERICOS!Z258+DATOS_NUMERICOS!AA258+DATOS_NUMERICOS!AB258))</f>
        <v/>
      </c>
      <c r="K269" s="23" t="str">
        <f>IF($A269="","",(DATOS_NUMERICOS!AC258+DATOS_NUMERICOS!AD258+DATOS_NUMERICOS!AE258+DATOS_NUMERICOS!AF258+DATOS_NUMERICOS!AG258+DATOS_NUMERICOS!AH258+DATOS_NUMERICOS!AI258+DATOS_NUMERICOS!AJ258+DATOS_NUMERICOS!AK258+DATOS_NUMERICOS!AL258))</f>
        <v/>
      </c>
      <c r="L269" s="23" t="str">
        <f>IF($A269="","",(DATOS_NUMERICOS!AM258+DATOS_NUMERICOS!AN258+DATOS_NUMERICOS!AO258+DATOS_NUMERICOS!AP258+DATOS_NUMERICOS!AQ258+DATOS_NUMERICOS!AR258+DATOS_NUMERICOS!AS258+DATOS_NUMERICOS!AT258+DATOS_NUMERICOS!AU258))</f>
        <v/>
      </c>
      <c r="M269" s="23" t="str">
        <f>IF($A269="","",(DATOS_NUMERICOS!AV258+DATOS_NUMERICOS!AW258+DATOS_NUMERICOS!AX258+(5-DATOS_NUMERICOS!AY258)+DATOS_NUMERICOS!AZ258+DATOS_NUMERICOS!BA258+DATOS_NUMERICOS!BB258+(5-DATOS_NUMERICOS!BC258)+DATOS_NUMERICOS!BD258+(5-DATOS_NUMERICOS!BE258)+DATOS_NUMERICOS!BF258+DATOS_NUMERICOS!BG258+(5-DATOS_NUMERICOS!BH258)+(5-DATOS_NUMERICOS!BI258)+DATOS_NUMERICOS!BJ258))</f>
        <v/>
      </c>
      <c r="N269" s="28" t="str">
        <f t="shared" ref="N269:N312" si="32">IF($A269="","",IFERROR(STANDARDIZE(H269,AVERAGE($H$13:$H$312),STDEV($H$13:$H$312)),"N insuf."))</f>
        <v/>
      </c>
      <c r="O269" s="28" t="str">
        <f t="shared" ref="O269:O312" si="33">IF($A269="","",IFERROR(STANDARDIZE(M269,AVERAGE($M$13:$M$312),STDEV($M$13:$M$312)),"N insuf."))</f>
        <v/>
      </c>
      <c r="P269" s="28" t="str">
        <f t="shared" ref="P269:P312" si="34">IF($A269="","",IFERROR(STANDARDIZE(J269,AVERAGE($J$13:$J$312),STDEV($J$13:$J$312)),"N insuf."))</f>
        <v/>
      </c>
      <c r="Q269" s="28" t="str">
        <f t="shared" ref="Q269:Q312" si="35">IF($A269="","",IFERROR(STANDARDIZE(L269,AVERAGE($L$13:$L$312),STDEV($L$13:$L$312)),"N insuf."))</f>
        <v/>
      </c>
      <c r="R269" s="28" t="str">
        <f t="shared" ref="R269:R332" si="36">IF($A269="","",IFERROR(($B$4*N269+$B$5*O269+$B$6*P269+$B$7*Q269),"N insuf."))</f>
        <v/>
      </c>
      <c r="S269" s="28" t="str">
        <f t="shared" ref="S269:S332" si="37">IF($A269="","",IFERROR(STANDARDIZE(R269,AVERAGE($R$13:$R$312),STDEV($R$13:$R$312)),"N insuf."))</f>
        <v/>
      </c>
      <c r="T269" s="23" t="str">
        <f t="shared" ref="T269:T332" si="38">IF($A269="","",IFERROR(IF(S269&lt;=$B$10,"Bajo",IF(S269&lt;=$B$11,"Moderado","Alto")),""))</f>
        <v/>
      </c>
      <c r="U269" s="23" t="str">
        <f t="shared" ref="U269:U332" si="39">IF($A269="","",IFERROR(IF(T269="Bajo",1,IF(T269="Moderado",2,IF(T269="Alto",3,""))),""))</f>
        <v/>
      </c>
    </row>
    <row r="270" spans="1:21" x14ac:dyDescent="0.25">
      <c r="A270" s="23" t="str">
        <f>IF(DATOS_NUMERICOS!A259="","",DATOS_NUMERICOS!A259)</f>
        <v/>
      </c>
      <c r="B270" s="23" t="str">
        <f>IF($A270="","",DATOS_NUMERICOS!B259)</f>
        <v/>
      </c>
      <c r="C270" s="23" t="str">
        <f>IF($A270="","",DATOS_NUMERICOS!C259)</f>
        <v/>
      </c>
      <c r="D270" s="23" t="str">
        <f>IF($A270="","",DATOS_NUMERICOS!D259)</f>
        <v/>
      </c>
      <c r="E270" s="23" t="str">
        <f>IF($A270="","",DATOS_NUMERICOS!G259)</f>
        <v/>
      </c>
      <c r="F270" s="23" t="str">
        <f>IF($A270="","",DATOS_NUMERICOS!I259)</f>
        <v/>
      </c>
      <c r="G270" s="23" t="str">
        <f>IF($A270="","",DATOS_NUMERICOS!J259)</f>
        <v/>
      </c>
      <c r="H270" s="23" t="str">
        <f>IF($A270="","",(DATOS_NUMERICOS!K259+DATOS_NUMERICOS!N259+DATOS_NUMERICOS!O259+DATOS_NUMERICOS!P259+(8-DATOS_NUMERICOS!S259)))</f>
        <v/>
      </c>
      <c r="I270" s="23" t="str">
        <f>IF($A270="","",(DATOS_NUMERICOS!L259+DATOS_NUMERICOS!M259+DATOS_NUMERICOS!Q259+DATOS_NUMERICOS!R259+DATOS_NUMERICOS!T259))</f>
        <v/>
      </c>
      <c r="J270" s="23" t="str">
        <f>IF($A270="","",(DATOS_NUMERICOS!U259+DATOS_NUMERICOS!V259+DATOS_NUMERICOS!W259+DATOS_NUMERICOS!X259+DATOS_NUMERICOS!Y259+DATOS_NUMERICOS!Z259+DATOS_NUMERICOS!AA259+DATOS_NUMERICOS!AB259))</f>
        <v/>
      </c>
      <c r="K270" s="23" t="str">
        <f>IF($A270="","",(DATOS_NUMERICOS!AC259+DATOS_NUMERICOS!AD259+DATOS_NUMERICOS!AE259+DATOS_NUMERICOS!AF259+DATOS_NUMERICOS!AG259+DATOS_NUMERICOS!AH259+DATOS_NUMERICOS!AI259+DATOS_NUMERICOS!AJ259+DATOS_NUMERICOS!AK259+DATOS_NUMERICOS!AL259))</f>
        <v/>
      </c>
      <c r="L270" s="23" t="str">
        <f>IF($A270="","",(DATOS_NUMERICOS!AM259+DATOS_NUMERICOS!AN259+DATOS_NUMERICOS!AO259+DATOS_NUMERICOS!AP259+DATOS_NUMERICOS!AQ259+DATOS_NUMERICOS!AR259+DATOS_NUMERICOS!AS259+DATOS_NUMERICOS!AT259+DATOS_NUMERICOS!AU259))</f>
        <v/>
      </c>
      <c r="M270" s="23" t="str">
        <f>IF($A270="","",(DATOS_NUMERICOS!AV259+DATOS_NUMERICOS!AW259+DATOS_NUMERICOS!AX259+(5-DATOS_NUMERICOS!AY259)+DATOS_NUMERICOS!AZ259+DATOS_NUMERICOS!BA259+DATOS_NUMERICOS!BB259+(5-DATOS_NUMERICOS!BC259)+DATOS_NUMERICOS!BD259+(5-DATOS_NUMERICOS!BE259)+DATOS_NUMERICOS!BF259+DATOS_NUMERICOS!BG259+(5-DATOS_NUMERICOS!BH259)+(5-DATOS_NUMERICOS!BI259)+DATOS_NUMERICOS!BJ259))</f>
        <v/>
      </c>
      <c r="N270" s="28" t="str">
        <f t="shared" si="32"/>
        <v/>
      </c>
      <c r="O270" s="28" t="str">
        <f t="shared" si="33"/>
        <v/>
      </c>
      <c r="P270" s="28" t="str">
        <f t="shared" si="34"/>
        <v/>
      </c>
      <c r="Q270" s="28" t="str">
        <f t="shared" si="35"/>
        <v/>
      </c>
      <c r="R270" s="28" t="str">
        <f t="shared" si="36"/>
        <v/>
      </c>
      <c r="S270" s="28" t="str">
        <f t="shared" si="37"/>
        <v/>
      </c>
      <c r="T270" s="23" t="str">
        <f t="shared" si="38"/>
        <v/>
      </c>
      <c r="U270" s="23" t="str">
        <f t="shared" si="39"/>
        <v/>
      </c>
    </row>
    <row r="271" spans="1:21" x14ac:dyDescent="0.25">
      <c r="A271" s="23" t="str">
        <f>IF(DATOS_NUMERICOS!A260="","",DATOS_NUMERICOS!A260)</f>
        <v/>
      </c>
      <c r="B271" s="23" t="str">
        <f>IF($A271="","",DATOS_NUMERICOS!B260)</f>
        <v/>
      </c>
      <c r="C271" s="23" t="str">
        <f>IF($A271="","",DATOS_NUMERICOS!C260)</f>
        <v/>
      </c>
      <c r="D271" s="23" t="str">
        <f>IF($A271="","",DATOS_NUMERICOS!D260)</f>
        <v/>
      </c>
      <c r="E271" s="23" t="str">
        <f>IF($A271="","",DATOS_NUMERICOS!G260)</f>
        <v/>
      </c>
      <c r="F271" s="23" t="str">
        <f>IF($A271="","",DATOS_NUMERICOS!I260)</f>
        <v/>
      </c>
      <c r="G271" s="23" t="str">
        <f>IF($A271="","",DATOS_NUMERICOS!J260)</f>
        <v/>
      </c>
      <c r="H271" s="23" t="str">
        <f>IF($A271="","",(DATOS_NUMERICOS!K260+DATOS_NUMERICOS!N260+DATOS_NUMERICOS!O260+DATOS_NUMERICOS!P260+(8-DATOS_NUMERICOS!S260)))</f>
        <v/>
      </c>
      <c r="I271" s="23" t="str">
        <f>IF($A271="","",(DATOS_NUMERICOS!L260+DATOS_NUMERICOS!M260+DATOS_NUMERICOS!Q260+DATOS_NUMERICOS!R260+DATOS_NUMERICOS!T260))</f>
        <v/>
      </c>
      <c r="J271" s="23" t="str">
        <f>IF($A271="","",(DATOS_NUMERICOS!U260+DATOS_NUMERICOS!V260+DATOS_NUMERICOS!W260+DATOS_NUMERICOS!X260+DATOS_NUMERICOS!Y260+DATOS_NUMERICOS!Z260+DATOS_NUMERICOS!AA260+DATOS_NUMERICOS!AB260))</f>
        <v/>
      </c>
      <c r="K271" s="23" t="str">
        <f>IF($A271="","",(DATOS_NUMERICOS!AC260+DATOS_NUMERICOS!AD260+DATOS_NUMERICOS!AE260+DATOS_NUMERICOS!AF260+DATOS_NUMERICOS!AG260+DATOS_NUMERICOS!AH260+DATOS_NUMERICOS!AI260+DATOS_NUMERICOS!AJ260+DATOS_NUMERICOS!AK260+DATOS_NUMERICOS!AL260))</f>
        <v/>
      </c>
      <c r="L271" s="23" t="str">
        <f>IF($A271="","",(DATOS_NUMERICOS!AM260+DATOS_NUMERICOS!AN260+DATOS_NUMERICOS!AO260+DATOS_NUMERICOS!AP260+DATOS_NUMERICOS!AQ260+DATOS_NUMERICOS!AR260+DATOS_NUMERICOS!AS260+DATOS_NUMERICOS!AT260+DATOS_NUMERICOS!AU260))</f>
        <v/>
      </c>
      <c r="M271" s="23" t="str">
        <f>IF($A271="","",(DATOS_NUMERICOS!AV260+DATOS_NUMERICOS!AW260+DATOS_NUMERICOS!AX260+(5-DATOS_NUMERICOS!AY260)+DATOS_NUMERICOS!AZ260+DATOS_NUMERICOS!BA260+DATOS_NUMERICOS!BB260+(5-DATOS_NUMERICOS!BC260)+DATOS_NUMERICOS!BD260+(5-DATOS_NUMERICOS!BE260)+DATOS_NUMERICOS!BF260+DATOS_NUMERICOS!BG260+(5-DATOS_NUMERICOS!BH260)+(5-DATOS_NUMERICOS!BI260)+DATOS_NUMERICOS!BJ260))</f>
        <v/>
      </c>
      <c r="N271" s="28" t="str">
        <f t="shared" si="32"/>
        <v/>
      </c>
      <c r="O271" s="28" t="str">
        <f t="shared" si="33"/>
        <v/>
      </c>
      <c r="P271" s="28" t="str">
        <f t="shared" si="34"/>
        <v/>
      </c>
      <c r="Q271" s="28" t="str">
        <f t="shared" si="35"/>
        <v/>
      </c>
      <c r="R271" s="28" t="str">
        <f t="shared" si="36"/>
        <v/>
      </c>
      <c r="S271" s="28" t="str">
        <f t="shared" si="37"/>
        <v/>
      </c>
      <c r="T271" s="23" t="str">
        <f t="shared" si="38"/>
        <v/>
      </c>
      <c r="U271" s="23" t="str">
        <f t="shared" si="39"/>
        <v/>
      </c>
    </row>
    <row r="272" spans="1:21" x14ac:dyDescent="0.25">
      <c r="A272" s="23" t="str">
        <f>IF(DATOS_NUMERICOS!A261="","",DATOS_NUMERICOS!A261)</f>
        <v/>
      </c>
      <c r="B272" s="23" t="str">
        <f>IF($A272="","",DATOS_NUMERICOS!B261)</f>
        <v/>
      </c>
      <c r="C272" s="23" t="str">
        <f>IF($A272="","",DATOS_NUMERICOS!C261)</f>
        <v/>
      </c>
      <c r="D272" s="23" t="str">
        <f>IF($A272="","",DATOS_NUMERICOS!D261)</f>
        <v/>
      </c>
      <c r="E272" s="23" t="str">
        <f>IF($A272="","",DATOS_NUMERICOS!G261)</f>
        <v/>
      </c>
      <c r="F272" s="23" t="str">
        <f>IF($A272="","",DATOS_NUMERICOS!I261)</f>
        <v/>
      </c>
      <c r="G272" s="23" t="str">
        <f>IF($A272="","",DATOS_NUMERICOS!J261)</f>
        <v/>
      </c>
      <c r="H272" s="23" t="str">
        <f>IF($A272="","",(DATOS_NUMERICOS!K261+DATOS_NUMERICOS!N261+DATOS_NUMERICOS!O261+DATOS_NUMERICOS!P261+(8-DATOS_NUMERICOS!S261)))</f>
        <v/>
      </c>
      <c r="I272" s="23" t="str">
        <f>IF($A272="","",(DATOS_NUMERICOS!L261+DATOS_NUMERICOS!M261+DATOS_NUMERICOS!Q261+DATOS_NUMERICOS!R261+DATOS_NUMERICOS!T261))</f>
        <v/>
      </c>
      <c r="J272" s="23" t="str">
        <f>IF($A272="","",(DATOS_NUMERICOS!U261+DATOS_NUMERICOS!V261+DATOS_NUMERICOS!W261+DATOS_NUMERICOS!X261+DATOS_NUMERICOS!Y261+DATOS_NUMERICOS!Z261+DATOS_NUMERICOS!AA261+DATOS_NUMERICOS!AB261))</f>
        <v/>
      </c>
      <c r="K272" s="23" t="str">
        <f>IF($A272="","",(DATOS_NUMERICOS!AC261+DATOS_NUMERICOS!AD261+DATOS_NUMERICOS!AE261+DATOS_NUMERICOS!AF261+DATOS_NUMERICOS!AG261+DATOS_NUMERICOS!AH261+DATOS_NUMERICOS!AI261+DATOS_NUMERICOS!AJ261+DATOS_NUMERICOS!AK261+DATOS_NUMERICOS!AL261))</f>
        <v/>
      </c>
      <c r="L272" s="23" t="str">
        <f>IF($A272="","",(DATOS_NUMERICOS!AM261+DATOS_NUMERICOS!AN261+DATOS_NUMERICOS!AO261+DATOS_NUMERICOS!AP261+DATOS_NUMERICOS!AQ261+DATOS_NUMERICOS!AR261+DATOS_NUMERICOS!AS261+DATOS_NUMERICOS!AT261+DATOS_NUMERICOS!AU261))</f>
        <v/>
      </c>
      <c r="M272" s="23" t="str">
        <f>IF($A272="","",(DATOS_NUMERICOS!AV261+DATOS_NUMERICOS!AW261+DATOS_NUMERICOS!AX261+(5-DATOS_NUMERICOS!AY261)+DATOS_NUMERICOS!AZ261+DATOS_NUMERICOS!BA261+DATOS_NUMERICOS!BB261+(5-DATOS_NUMERICOS!BC261)+DATOS_NUMERICOS!BD261+(5-DATOS_NUMERICOS!BE261)+DATOS_NUMERICOS!BF261+DATOS_NUMERICOS!BG261+(5-DATOS_NUMERICOS!BH261)+(5-DATOS_NUMERICOS!BI261)+DATOS_NUMERICOS!BJ261))</f>
        <v/>
      </c>
      <c r="N272" s="28" t="str">
        <f t="shared" si="32"/>
        <v/>
      </c>
      <c r="O272" s="28" t="str">
        <f t="shared" si="33"/>
        <v/>
      </c>
      <c r="P272" s="28" t="str">
        <f t="shared" si="34"/>
        <v/>
      </c>
      <c r="Q272" s="28" t="str">
        <f t="shared" si="35"/>
        <v/>
      </c>
      <c r="R272" s="28" t="str">
        <f t="shared" si="36"/>
        <v/>
      </c>
      <c r="S272" s="28" t="str">
        <f t="shared" si="37"/>
        <v/>
      </c>
      <c r="T272" s="23" t="str">
        <f t="shared" si="38"/>
        <v/>
      </c>
      <c r="U272" s="23" t="str">
        <f t="shared" si="39"/>
        <v/>
      </c>
    </row>
    <row r="273" spans="1:21" x14ac:dyDescent="0.25">
      <c r="A273" s="23" t="str">
        <f>IF(DATOS_NUMERICOS!A262="","",DATOS_NUMERICOS!A262)</f>
        <v/>
      </c>
      <c r="B273" s="23" t="str">
        <f>IF($A273="","",DATOS_NUMERICOS!B262)</f>
        <v/>
      </c>
      <c r="C273" s="23" t="str">
        <f>IF($A273="","",DATOS_NUMERICOS!C262)</f>
        <v/>
      </c>
      <c r="D273" s="23" t="str">
        <f>IF($A273="","",DATOS_NUMERICOS!D262)</f>
        <v/>
      </c>
      <c r="E273" s="23" t="str">
        <f>IF($A273="","",DATOS_NUMERICOS!G262)</f>
        <v/>
      </c>
      <c r="F273" s="23" t="str">
        <f>IF($A273="","",DATOS_NUMERICOS!I262)</f>
        <v/>
      </c>
      <c r="G273" s="23" t="str">
        <f>IF($A273="","",DATOS_NUMERICOS!J262)</f>
        <v/>
      </c>
      <c r="H273" s="23" t="str">
        <f>IF($A273="","",(DATOS_NUMERICOS!K262+DATOS_NUMERICOS!N262+DATOS_NUMERICOS!O262+DATOS_NUMERICOS!P262+(8-DATOS_NUMERICOS!S262)))</f>
        <v/>
      </c>
      <c r="I273" s="23" t="str">
        <f>IF($A273="","",(DATOS_NUMERICOS!L262+DATOS_NUMERICOS!M262+DATOS_NUMERICOS!Q262+DATOS_NUMERICOS!R262+DATOS_NUMERICOS!T262))</f>
        <v/>
      </c>
      <c r="J273" s="23" t="str">
        <f>IF($A273="","",(DATOS_NUMERICOS!U262+DATOS_NUMERICOS!V262+DATOS_NUMERICOS!W262+DATOS_NUMERICOS!X262+DATOS_NUMERICOS!Y262+DATOS_NUMERICOS!Z262+DATOS_NUMERICOS!AA262+DATOS_NUMERICOS!AB262))</f>
        <v/>
      </c>
      <c r="K273" s="23" t="str">
        <f>IF($A273="","",(DATOS_NUMERICOS!AC262+DATOS_NUMERICOS!AD262+DATOS_NUMERICOS!AE262+DATOS_NUMERICOS!AF262+DATOS_NUMERICOS!AG262+DATOS_NUMERICOS!AH262+DATOS_NUMERICOS!AI262+DATOS_NUMERICOS!AJ262+DATOS_NUMERICOS!AK262+DATOS_NUMERICOS!AL262))</f>
        <v/>
      </c>
      <c r="L273" s="23" t="str">
        <f>IF($A273="","",(DATOS_NUMERICOS!AM262+DATOS_NUMERICOS!AN262+DATOS_NUMERICOS!AO262+DATOS_NUMERICOS!AP262+DATOS_NUMERICOS!AQ262+DATOS_NUMERICOS!AR262+DATOS_NUMERICOS!AS262+DATOS_NUMERICOS!AT262+DATOS_NUMERICOS!AU262))</f>
        <v/>
      </c>
      <c r="M273" s="23" t="str">
        <f>IF($A273="","",(DATOS_NUMERICOS!AV262+DATOS_NUMERICOS!AW262+DATOS_NUMERICOS!AX262+(5-DATOS_NUMERICOS!AY262)+DATOS_NUMERICOS!AZ262+DATOS_NUMERICOS!BA262+DATOS_NUMERICOS!BB262+(5-DATOS_NUMERICOS!BC262)+DATOS_NUMERICOS!BD262+(5-DATOS_NUMERICOS!BE262)+DATOS_NUMERICOS!BF262+DATOS_NUMERICOS!BG262+(5-DATOS_NUMERICOS!BH262)+(5-DATOS_NUMERICOS!BI262)+DATOS_NUMERICOS!BJ262))</f>
        <v/>
      </c>
      <c r="N273" s="28" t="str">
        <f t="shared" si="32"/>
        <v/>
      </c>
      <c r="O273" s="28" t="str">
        <f t="shared" si="33"/>
        <v/>
      </c>
      <c r="P273" s="28" t="str">
        <f t="shared" si="34"/>
        <v/>
      </c>
      <c r="Q273" s="28" t="str">
        <f t="shared" si="35"/>
        <v/>
      </c>
      <c r="R273" s="28" t="str">
        <f t="shared" si="36"/>
        <v/>
      </c>
      <c r="S273" s="28" t="str">
        <f t="shared" si="37"/>
        <v/>
      </c>
      <c r="T273" s="23" t="str">
        <f t="shared" si="38"/>
        <v/>
      </c>
      <c r="U273" s="23" t="str">
        <f t="shared" si="39"/>
        <v/>
      </c>
    </row>
    <row r="274" spans="1:21" x14ac:dyDescent="0.25">
      <c r="A274" s="23" t="str">
        <f>IF(DATOS_NUMERICOS!A263="","",DATOS_NUMERICOS!A263)</f>
        <v/>
      </c>
      <c r="B274" s="23" t="str">
        <f>IF($A274="","",DATOS_NUMERICOS!B263)</f>
        <v/>
      </c>
      <c r="C274" s="23" t="str">
        <f>IF($A274="","",DATOS_NUMERICOS!C263)</f>
        <v/>
      </c>
      <c r="D274" s="23" t="str">
        <f>IF($A274="","",DATOS_NUMERICOS!D263)</f>
        <v/>
      </c>
      <c r="E274" s="23" t="str">
        <f>IF($A274="","",DATOS_NUMERICOS!G263)</f>
        <v/>
      </c>
      <c r="F274" s="23" t="str">
        <f>IF($A274="","",DATOS_NUMERICOS!I263)</f>
        <v/>
      </c>
      <c r="G274" s="23" t="str">
        <f>IF($A274="","",DATOS_NUMERICOS!J263)</f>
        <v/>
      </c>
      <c r="H274" s="23" t="str">
        <f>IF($A274="","",(DATOS_NUMERICOS!K263+DATOS_NUMERICOS!N263+DATOS_NUMERICOS!O263+DATOS_NUMERICOS!P263+(8-DATOS_NUMERICOS!S263)))</f>
        <v/>
      </c>
      <c r="I274" s="23" t="str">
        <f>IF($A274="","",(DATOS_NUMERICOS!L263+DATOS_NUMERICOS!M263+DATOS_NUMERICOS!Q263+DATOS_NUMERICOS!R263+DATOS_NUMERICOS!T263))</f>
        <v/>
      </c>
      <c r="J274" s="23" t="str">
        <f>IF($A274="","",(DATOS_NUMERICOS!U263+DATOS_NUMERICOS!V263+DATOS_NUMERICOS!W263+DATOS_NUMERICOS!X263+DATOS_NUMERICOS!Y263+DATOS_NUMERICOS!Z263+DATOS_NUMERICOS!AA263+DATOS_NUMERICOS!AB263))</f>
        <v/>
      </c>
      <c r="K274" s="23" t="str">
        <f>IF($A274="","",(DATOS_NUMERICOS!AC263+DATOS_NUMERICOS!AD263+DATOS_NUMERICOS!AE263+DATOS_NUMERICOS!AF263+DATOS_NUMERICOS!AG263+DATOS_NUMERICOS!AH263+DATOS_NUMERICOS!AI263+DATOS_NUMERICOS!AJ263+DATOS_NUMERICOS!AK263+DATOS_NUMERICOS!AL263))</f>
        <v/>
      </c>
      <c r="L274" s="23" t="str">
        <f>IF($A274="","",(DATOS_NUMERICOS!AM263+DATOS_NUMERICOS!AN263+DATOS_NUMERICOS!AO263+DATOS_NUMERICOS!AP263+DATOS_NUMERICOS!AQ263+DATOS_NUMERICOS!AR263+DATOS_NUMERICOS!AS263+DATOS_NUMERICOS!AT263+DATOS_NUMERICOS!AU263))</f>
        <v/>
      </c>
      <c r="M274" s="23" t="str">
        <f>IF($A274="","",(DATOS_NUMERICOS!AV263+DATOS_NUMERICOS!AW263+DATOS_NUMERICOS!AX263+(5-DATOS_NUMERICOS!AY263)+DATOS_NUMERICOS!AZ263+DATOS_NUMERICOS!BA263+DATOS_NUMERICOS!BB263+(5-DATOS_NUMERICOS!BC263)+DATOS_NUMERICOS!BD263+(5-DATOS_NUMERICOS!BE263)+DATOS_NUMERICOS!BF263+DATOS_NUMERICOS!BG263+(5-DATOS_NUMERICOS!BH263)+(5-DATOS_NUMERICOS!BI263)+DATOS_NUMERICOS!BJ263))</f>
        <v/>
      </c>
      <c r="N274" s="28" t="str">
        <f t="shared" si="32"/>
        <v/>
      </c>
      <c r="O274" s="28" t="str">
        <f t="shared" si="33"/>
        <v/>
      </c>
      <c r="P274" s="28" t="str">
        <f t="shared" si="34"/>
        <v/>
      </c>
      <c r="Q274" s="28" t="str">
        <f t="shared" si="35"/>
        <v/>
      </c>
      <c r="R274" s="28" t="str">
        <f t="shared" si="36"/>
        <v/>
      </c>
      <c r="S274" s="28" t="str">
        <f t="shared" si="37"/>
        <v/>
      </c>
      <c r="T274" s="23" t="str">
        <f t="shared" si="38"/>
        <v/>
      </c>
      <c r="U274" s="23" t="str">
        <f t="shared" si="39"/>
        <v/>
      </c>
    </row>
    <row r="275" spans="1:21" x14ac:dyDescent="0.25">
      <c r="A275" s="23" t="str">
        <f>IF(DATOS_NUMERICOS!A264="","",DATOS_NUMERICOS!A264)</f>
        <v/>
      </c>
      <c r="B275" s="23" t="str">
        <f>IF($A275="","",DATOS_NUMERICOS!B264)</f>
        <v/>
      </c>
      <c r="C275" s="23" t="str">
        <f>IF($A275="","",DATOS_NUMERICOS!C264)</f>
        <v/>
      </c>
      <c r="D275" s="23" t="str">
        <f>IF($A275="","",DATOS_NUMERICOS!D264)</f>
        <v/>
      </c>
      <c r="E275" s="23" t="str">
        <f>IF($A275="","",DATOS_NUMERICOS!G264)</f>
        <v/>
      </c>
      <c r="F275" s="23" t="str">
        <f>IF($A275="","",DATOS_NUMERICOS!I264)</f>
        <v/>
      </c>
      <c r="G275" s="23" t="str">
        <f>IF($A275="","",DATOS_NUMERICOS!J264)</f>
        <v/>
      </c>
      <c r="H275" s="23" t="str">
        <f>IF($A275="","",(DATOS_NUMERICOS!K264+DATOS_NUMERICOS!N264+DATOS_NUMERICOS!O264+DATOS_NUMERICOS!P264+(8-DATOS_NUMERICOS!S264)))</f>
        <v/>
      </c>
      <c r="I275" s="23" t="str">
        <f>IF($A275="","",(DATOS_NUMERICOS!L264+DATOS_NUMERICOS!M264+DATOS_NUMERICOS!Q264+DATOS_NUMERICOS!R264+DATOS_NUMERICOS!T264))</f>
        <v/>
      </c>
      <c r="J275" s="23" t="str">
        <f>IF($A275="","",(DATOS_NUMERICOS!U264+DATOS_NUMERICOS!V264+DATOS_NUMERICOS!W264+DATOS_NUMERICOS!X264+DATOS_NUMERICOS!Y264+DATOS_NUMERICOS!Z264+DATOS_NUMERICOS!AA264+DATOS_NUMERICOS!AB264))</f>
        <v/>
      </c>
      <c r="K275" s="23" t="str">
        <f>IF($A275="","",(DATOS_NUMERICOS!AC264+DATOS_NUMERICOS!AD264+DATOS_NUMERICOS!AE264+DATOS_NUMERICOS!AF264+DATOS_NUMERICOS!AG264+DATOS_NUMERICOS!AH264+DATOS_NUMERICOS!AI264+DATOS_NUMERICOS!AJ264+DATOS_NUMERICOS!AK264+DATOS_NUMERICOS!AL264))</f>
        <v/>
      </c>
      <c r="L275" s="23" t="str">
        <f>IF($A275="","",(DATOS_NUMERICOS!AM264+DATOS_NUMERICOS!AN264+DATOS_NUMERICOS!AO264+DATOS_NUMERICOS!AP264+DATOS_NUMERICOS!AQ264+DATOS_NUMERICOS!AR264+DATOS_NUMERICOS!AS264+DATOS_NUMERICOS!AT264+DATOS_NUMERICOS!AU264))</f>
        <v/>
      </c>
      <c r="M275" s="23" t="str">
        <f>IF($A275="","",(DATOS_NUMERICOS!AV264+DATOS_NUMERICOS!AW264+DATOS_NUMERICOS!AX264+(5-DATOS_NUMERICOS!AY264)+DATOS_NUMERICOS!AZ264+DATOS_NUMERICOS!BA264+DATOS_NUMERICOS!BB264+(5-DATOS_NUMERICOS!BC264)+DATOS_NUMERICOS!BD264+(5-DATOS_NUMERICOS!BE264)+DATOS_NUMERICOS!BF264+DATOS_NUMERICOS!BG264+(5-DATOS_NUMERICOS!BH264)+(5-DATOS_NUMERICOS!BI264)+DATOS_NUMERICOS!BJ264))</f>
        <v/>
      </c>
      <c r="N275" s="28" t="str">
        <f t="shared" si="32"/>
        <v/>
      </c>
      <c r="O275" s="28" t="str">
        <f t="shared" si="33"/>
        <v/>
      </c>
      <c r="P275" s="28" t="str">
        <f t="shared" si="34"/>
        <v/>
      </c>
      <c r="Q275" s="28" t="str">
        <f t="shared" si="35"/>
        <v/>
      </c>
      <c r="R275" s="28" t="str">
        <f t="shared" si="36"/>
        <v/>
      </c>
      <c r="S275" s="28" t="str">
        <f t="shared" si="37"/>
        <v/>
      </c>
      <c r="T275" s="23" t="str">
        <f t="shared" si="38"/>
        <v/>
      </c>
      <c r="U275" s="23" t="str">
        <f t="shared" si="39"/>
        <v/>
      </c>
    </row>
    <row r="276" spans="1:21" x14ac:dyDescent="0.25">
      <c r="A276" s="23" t="str">
        <f>IF(DATOS_NUMERICOS!A265="","",DATOS_NUMERICOS!A265)</f>
        <v/>
      </c>
      <c r="B276" s="23" t="str">
        <f>IF($A276="","",DATOS_NUMERICOS!B265)</f>
        <v/>
      </c>
      <c r="C276" s="23" t="str">
        <f>IF($A276="","",DATOS_NUMERICOS!C265)</f>
        <v/>
      </c>
      <c r="D276" s="23" t="str">
        <f>IF($A276="","",DATOS_NUMERICOS!D265)</f>
        <v/>
      </c>
      <c r="E276" s="23" t="str">
        <f>IF($A276="","",DATOS_NUMERICOS!G265)</f>
        <v/>
      </c>
      <c r="F276" s="23" t="str">
        <f>IF($A276="","",DATOS_NUMERICOS!I265)</f>
        <v/>
      </c>
      <c r="G276" s="23" t="str">
        <f>IF($A276="","",DATOS_NUMERICOS!J265)</f>
        <v/>
      </c>
      <c r="H276" s="23" t="str">
        <f>IF($A276="","",(DATOS_NUMERICOS!K265+DATOS_NUMERICOS!N265+DATOS_NUMERICOS!O265+DATOS_NUMERICOS!P265+(8-DATOS_NUMERICOS!S265)))</f>
        <v/>
      </c>
      <c r="I276" s="23" t="str">
        <f>IF($A276="","",(DATOS_NUMERICOS!L265+DATOS_NUMERICOS!M265+DATOS_NUMERICOS!Q265+DATOS_NUMERICOS!R265+DATOS_NUMERICOS!T265))</f>
        <v/>
      </c>
      <c r="J276" s="23" t="str">
        <f>IF($A276="","",(DATOS_NUMERICOS!U265+DATOS_NUMERICOS!V265+DATOS_NUMERICOS!W265+DATOS_NUMERICOS!X265+DATOS_NUMERICOS!Y265+DATOS_NUMERICOS!Z265+DATOS_NUMERICOS!AA265+DATOS_NUMERICOS!AB265))</f>
        <v/>
      </c>
      <c r="K276" s="23" t="str">
        <f>IF($A276="","",(DATOS_NUMERICOS!AC265+DATOS_NUMERICOS!AD265+DATOS_NUMERICOS!AE265+DATOS_NUMERICOS!AF265+DATOS_NUMERICOS!AG265+DATOS_NUMERICOS!AH265+DATOS_NUMERICOS!AI265+DATOS_NUMERICOS!AJ265+DATOS_NUMERICOS!AK265+DATOS_NUMERICOS!AL265))</f>
        <v/>
      </c>
      <c r="L276" s="23" t="str">
        <f>IF($A276="","",(DATOS_NUMERICOS!AM265+DATOS_NUMERICOS!AN265+DATOS_NUMERICOS!AO265+DATOS_NUMERICOS!AP265+DATOS_NUMERICOS!AQ265+DATOS_NUMERICOS!AR265+DATOS_NUMERICOS!AS265+DATOS_NUMERICOS!AT265+DATOS_NUMERICOS!AU265))</f>
        <v/>
      </c>
      <c r="M276" s="23" t="str">
        <f>IF($A276="","",(DATOS_NUMERICOS!AV265+DATOS_NUMERICOS!AW265+DATOS_NUMERICOS!AX265+(5-DATOS_NUMERICOS!AY265)+DATOS_NUMERICOS!AZ265+DATOS_NUMERICOS!BA265+DATOS_NUMERICOS!BB265+(5-DATOS_NUMERICOS!BC265)+DATOS_NUMERICOS!BD265+(5-DATOS_NUMERICOS!BE265)+DATOS_NUMERICOS!BF265+DATOS_NUMERICOS!BG265+(5-DATOS_NUMERICOS!BH265)+(5-DATOS_NUMERICOS!BI265)+DATOS_NUMERICOS!BJ265))</f>
        <v/>
      </c>
      <c r="N276" s="28" t="str">
        <f t="shared" si="32"/>
        <v/>
      </c>
      <c r="O276" s="28" t="str">
        <f t="shared" si="33"/>
        <v/>
      </c>
      <c r="P276" s="28" t="str">
        <f t="shared" si="34"/>
        <v/>
      </c>
      <c r="Q276" s="28" t="str">
        <f t="shared" si="35"/>
        <v/>
      </c>
      <c r="R276" s="28" t="str">
        <f t="shared" si="36"/>
        <v/>
      </c>
      <c r="S276" s="28" t="str">
        <f t="shared" si="37"/>
        <v/>
      </c>
      <c r="T276" s="23" t="str">
        <f t="shared" si="38"/>
        <v/>
      </c>
      <c r="U276" s="23" t="str">
        <f t="shared" si="39"/>
        <v/>
      </c>
    </row>
    <row r="277" spans="1:21" x14ac:dyDescent="0.25">
      <c r="A277" s="23" t="str">
        <f>IF(DATOS_NUMERICOS!A266="","",DATOS_NUMERICOS!A266)</f>
        <v/>
      </c>
      <c r="B277" s="23" t="str">
        <f>IF($A277="","",DATOS_NUMERICOS!B266)</f>
        <v/>
      </c>
      <c r="C277" s="23" t="str">
        <f>IF($A277="","",DATOS_NUMERICOS!C266)</f>
        <v/>
      </c>
      <c r="D277" s="23" t="str">
        <f>IF($A277="","",DATOS_NUMERICOS!D266)</f>
        <v/>
      </c>
      <c r="E277" s="23" t="str">
        <f>IF($A277="","",DATOS_NUMERICOS!G266)</f>
        <v/>
      </c>
      <c r="F277" s="23" t="str">
        <f>IF($A277="","",DATOS_NUMERICOS!I266)</f>
        <v/>
      </c>
      <c r="G277" s="23" t="str">
        <f>IF($A277="","",DATOS_NUMERICOS!J266)</f>
        <v/>
      </c>
      <c r="H277" s="23" t="str">
        <f>IF($A277="","",(DATOS_NUMERICOS!K266+DATOS_NUMERICOS!N266+DATOS_NUMERICOS!O266+DATOS_NUMERICOS!P266+(8-DATOS_NUMERICOS!S266)))</f>
        <v/>
      </c>
      <c r="I277" s="23" t="str">
        <f>IF($A277="","",(DATOS_NUMERICOS!L266+DATOS_NUMERICOS!M266+DATOS_NUMERICOS!Q266+DATOS_NUMERICOS!R266+DATOS_NUMERICOS!T266))</f>
        <v/>
      </c>
      <c r="J277" s="23" t="str">
        <f>IF($A277="","",(DATOS_NUMERICOS!U266+DATOS_NUMERICOS!V266+DATOS_NUMERICOS!W266+DATOS_NUMERICOS!X266+DATOS_NUMERICOS!Y266+DATOS_NUMERICOS!Z266+DATOS_NUMERICOS!AA266+DATOS_NUMERICOS!AB266))</f>
        <v/>
      </c>
      <c r="K277" s="23" t="str">
        <f>IF($A277="","",(DATOS_NUMERICOS!AC266+DATOS_NUMERICOS!AD266+DATOS_NUMERICOS!AE266+DATOS_NUMERICOS!AF266+DATOS_NUMERICOS!AG266+DATOS_NUMERICOS!AH266+DATOS_NUMERICOS!AI266+DATOS_NUMERICOS!AJ266+DATOS_NUMERICOS!AK266+DATOS_NUMERICOS!AL266))</f>
        <v/>
      </c>
      <c r="L277" s="23" t="str">
        <f>IF($A277="","",(DATOS_NUMERICOS!AM266+DATOS_NUMERICOS!AN266+DATOS_NUMERICOS!AO266+DATOS_NUMERICOS!AP266+DATOS_NUMERICOS!AQ266+DATOS_NUMERICOS!AR266+DATOS_NUMERICOS!AS266+DATOS_NUMERICOS!AT266+DATOS_NUMERICOS!AU266))</f>
        <v/>
      </c>
      <c r="M277" s="23" t="str">
        <f>IF($A277="","",(DATOS_NUMERICOS!AV266+DATOS_NUMERICOS!AW266+DATOS_NUMERICOS!AX266+(5-DATOS_NUMERICOS!AY266)+DATOS_NUMERICOS!AZ266+DATOS_NUMERICOS!BA266+DATOS_NUMERICOS!BB266+(5-DATOS_NUMERICOS!BC266)+DATOS_NUMERICOS!BD266+(5-DATOS_NUMERICOS!BE266)+DATOS_NUMERICOS!BF266+DATOS_NUMERICOS!BG266+(5-DATOS_NUMERICOS!BH266)+(5-DATOS_NUMERICOS!BI266)+DATOS_NUMERICOS!BJ266))</f>
        <v/>
      </c>
      <c r="N277" s="28" t="str">
        <f t="shared" si="32"/>
        <v/>
      </c>
      <c r="O277" s="28" t="str">
        <f t="shared" si="33"/>
        <v/>
      </c>
      <c r="P277" s="28" t="str">
        <f t="shared" si="34"/>
        <v/>
      </c>
      <c r="Q277" s="28" t="str">
        <f t="shared" si="35"/>
        <v/>
      </c>
      <c r="R277" s="28" t="str">
        <f t="shared" si="36"/>
        <v/>
      </c>
      <c r="S277" s="28" t="str">
        <f t="shared" si="37"/>
        <v/>
      </c>
      <c r="T277" s="23" t="str">
        <f t="shared" si="38"/>
        <v/>
      </c>
      <c r="U277" s="23" t="str">
        <f t="shared" si="39"/>
        <v/>
      </c>
    </row>
    <row r="278" spans="1:21" x14ac:dyDescent="0.25">
      <c r="A278" s="23" t="str">
        <f>IF(DATOS_NUMERICOS!A267="","",DATOS_NUMERICOS!A267)</f>
        <v/>
      </c>
      <c r="B278" s="23" t="str">
        <f>IF($A278="","",DATOS_NUMERICOS!B267)</f>
        <v/>
      </c>
      <c r="C278" s="23" t="str">
        <f>IF($A278="","",DATOS_NUMERICOS!C267)</f>
        <v/>
      </c>
      <c r="D278" s="23" t="str">
        <f>IF($A278="","",DATOS_NUMERICOS!D267)</f>
        <v/>
      </c>
      <c r="E278" s="23" t="str">
        <f>IF($A278="","",DATOS_NUMERICOS!G267)</f>
        <v/>
      </c>
      <c r="F278" s="23" t="str">
        <f>IF($A278="","",DATOS_NUMERICOS!I267)</f>
        <v/>
      </c>
      <c r="G278" s="23" t="str">
        <f>IF($A278="","",DATOS_NUMERICOS!J267)</f>
        <v/>
      </c>
      <c r="H278" s="23" t="str">
        <f>IF($A278="","",(DATOS_NUMERICOS!K267+DATOS_NUMERICOS!N267+DATOS_NUMERICOS!O267+DATOS_NUMERICOS!P267+(8-DATOS_NUMERICOS!S267)))</f>
        <v/>
      </c>
      <c r="I278" s="23" t="str">
        <f>IF($A278="","",(DATOS_NUMERICOS!L267+DATOS_NUMERICOS!M267+DATOS_NUMERICOS!Q267+DATOS_NUMERICOS!R267+DATOS_NUMERICOS!T267))</f>
        <v/>
      </c>
      <c r="J278" s="23" t="str">
        <f>IF($A278="","",(DATOS_NUMERICOS!U267+DATOS_NUMERICOS!V267+DATOS_NUMERICOS!W267+DATOS_NUMERICOS!X267+DATOS_NUMERICOS!Y267+DATOS_NUMERICOS!Z267+DATOS_NUMERICOS!AA267+DATOS_NUMERICOS!AB267))</f>
        <v/>
      </c>
      <c r="K278" s="23" t="str">
        <f>IF($A278="","",(DATOS_NUMERICOS!AC267+DATOS_NUMERICOS!AD267+DATOS_NUMERICOS!AE267+DATOS_NUMERICOS!AF267+DATOS_NUMERICOS!AG267+DATOS_NUMERICOS!AH267+DATOS_NUMERICOS!AI267+DATOS_NUMERICOS!AJ267+DATOS_NUMERICOS!AK267+DATOS_NUMERICOS!AL267))</f>
        <v/>
      </c>
      <c r="L278" s="23" t="str">
        <f>IF($A278="","",(DATOS_NUMERICOS!AM267+DATOS_NUMERICOS!AN267+DATOS_NUMERICOS!AO267+DATOS_NUMERICOS!AP267+DATOS_NUMERICOS!AQ267+DATOS_NUMERICOS!AR267+DATOS_NUMERICOS!AS267+DATOS_NUMERICOS!AT267+DATOS_NUMERICOS!AU267))</f>
        <v/>
      </c>
      <c r="M278" s="23" t="str">
        <f>IF($A278="","",(DATOS_NUMERICOS!AV267+DATOS_NUMERICOS!AW267+DATOS_NUMERICOS!AX267+(5-DATOS_NUMERICOS!AY267)+DATOS_NUMERICOS!AZ267+DATOS_NUMERICOS!BA267+DATOS_NUMERICOS!BB267+(5-DATOS_NUMERICOS!BC267)+DATOS_NUMERICOS!BD267+(5-DATOS_NUMERICOS!BE267)+DATOS_NUMERICOS!BF267+DATOS_NUMERICOS!BG267+(5-DATOS_NUMERICOS!BH267)+(5-DATOS_NUMERICOS!BI267)+DATOS_NUMERICOS!BJ267))</f>
        <v/>
      </c>
      <c r="N278" s="28" t="str">
        <f t="shared" si="32"/>
        <v/>
      </c>
      <c r="O278" s="28" t="str">
        <f t="shared" si="33"/>
        <v/>
      </c>
      <c r="P278" s="28" t="str">
        <f t="shared" si="34"/>
        <v/>
      </c>
      <c r="Q278" s="28" t="str">
        <f t="shared" si="35"/>
        <v/>
      </c>
      <c r="R278" s="28" t="str">
        <f t="shared" si="36"/>
        <v/>
      </c>
      <c r="S278" s="28" t="str">
        <f t="shared" si="37"/>
        <v/>
      </c>
      <c r="T278" s="23" t="str">
        <f t="shared" si="38"/>
        <v/>
      </c>
      <c r="U278" s="23" t="str">
        <f t="shared" si="39"/>
        <v/>
      </c>
    </row>
    <row r="279" spans="1:21" x14ac:dyDescent="0.25">
      <c r="A279" s="23" t="str">
        <f>IF(DATOS_NUMERICOS!A268="","",DATOS_NUMERICOS!A268)</f>
        <v/>
      </c>
      <c r="B279" s="23" t="str">
        <f>IF($A279="","",DATOS_NUMERICOS!B268)</f>
        <v/>
      </c>
      <c r="C279" s="23" t="str">
        <f>IF($A279="","",DATOS_NUMERICOS!C268)</f>
        <v/>
      </c>
      <c r="D279" s="23" t="str">
        <f>IF($A279="","",DATOS_NUMERICOS!D268)</f>
        <v/>
      </c>
      <c r="E279" s="23" t="str">
        <f>IF($A279="","",DATOS_NUMERICOS!G268)</f>
        <v/>
      </c>
      <c r="F279" s="23" t="str">
        <f>IF($A279="","",DATOS_NUMERICOS!I268)</f>
        <v/>
      </c>
      <c r="G279" s="23" t="str">
        <f>IF($A279="","",DATOS_NUMERICOS!J268)</f>
        <v/>
      </c>
      <c r="H279" s="23" t="str">
        <f>IF($A279="","",(DATOS_NUMERICOS!K268+DATOS_NUMERICOS!N268+DATOS_NUMERICOS!O268+DATOS_NUMERICOS!P268+(8-DATOS_NUMERICOS!S268)))</f>
        <v/>
      </c>
      <c r="I279" s="23" t="str">
        <f>IF($A279="","",(DATOS_NUMERICOS!L268+DATOS_NUMERICOS!M268+DATOS_NUMERICOS!Q268+DATOS_NUMERICOS!R268+DATOS_NUMERICOS!T268))</f>
        <v/>
      </c>
      <c r="J279" s="23" t="str">
        <f>IF($A279="","",(DATOS_NUMERICOS!U268+DATOS_NUMERICOS!V268+DATOS_NUMERICOS!W268+DATOS_NUMERICOS!X268+DATOS_NUMERICOS!Y268+DATOS_NUMERICOS!Z268+DATOS_NUMERICOS!AA268+DATOS_NUMERICOS!AB268))</f>
        <v/>
      </c>
      <c r="K279" s="23" t="str">
        <f>IF($A279="","",(DATOS_NUMERICOS!AC268+DATOS_NUMERICOS!AD268+DATOS_NUMERICOS!AE268+DATOS_NUMERICOS!AF268+DATOS_NUMERICOS!AG268+DATOS_NUMERICOS!AH268+DATOS_NUMERICOS!AI268+DATOS_NUMERICOS!AJ268+DATOS_NUMERICOS!AK268+DATOS_NUMERICOS!AL268))</f>
        <v/>
      </c>
      <c r="L279" s="23" t="str">
        <f>IF($A279="","",(DATOS_NUMERICOS!AM268+DATOS_NUMERICOS!AN268+DATOS_NUMERICOS!AO268+DATOS_NUMERICOS!AP268+DATOS_NUMERICOS!AQ268+DATOS_NUMERICOS!AR268+DATOS_NUMERICOS!AS268+DATOS_NUMERICOS!AT268+DATOS_NUMERICOS!AU268))</f>
        <v/>
      </c>
      <c r="M279" s="23" t="str">
        <f>IF($A279="","",(DATOS_NUMERICOS!AV268+DATOS_NUMERICOS!AW268+DATOS_NUMERICOS!AX268+(5-DATOS_NUMERICOS!AY268)+DATOS_NUMERICOS!AZ268+DATOS_NUMERICOS!BA268+DATOS_NUMERICOS!BB268+(5-DATOS_NUMERICOS!BC268)+DATOS_NUMERICOS!BD268+(5-DATOS_NUMERICOS!BE268)+DATOS_NUMERICOS!BF268+DATOS_NUMERICOS!BG268+(5-DATOS_NUMERICOS!BH268)+(5-DATOS_NUMERICOS!BI268)+DATOS_NUMERICOS!BJ268))</f>
        <v/>
      </c>
      <c r="N279" s="28" t="str">
        <f t="shared" si="32"/>
        <v/>
      </c>
      <c r="O279" s="28" t="str">
        <f t="shared" si="33"/>
        <v/>
      </c>
      <c r="P279" s="28" t="str">
        <f t="shared" si="34"/>
        <v/>
      </c>
      <c r="Q279" s="28" t="str">
        <f t="shared" si="35"/>
        <v/>
      </c>
      <c r="R279" s="28" t="str">
        <f t="shared" si="36"/>
        <v/>
      </c>
      <c r="S279" s="28" t="str">
        <f t="shared" si="37"/>
        <v/>
      </c>
      <c r="T279" s="23" t="str">
        <f t="shared" si="38"/>
        <v/>
      </c>
      <c r="U279" s="23" t="str">
        <f t="shared" si="39"/>
        <v/>
      </c>
    </row>
    <row r="280" spans="1:21" x14ac:dyDescent="0.25">
      <c r="A280" s="23" t="str">
        <f>IF(DATOS_NUMERICOS!A269="","",DATOS_NUMERICOS!A269)</f>
        <v/>
      </c>
      <c r="B280" s="23" t="str">
        <f>IF($A280="","",DATOS_NUMERICOS!B269)</f>
        <v/>
      </c>
      <c r="C280" s="23" t="str">
        <f>IF($A280="","",DATOS_NUMERICOS!C269)</f>
        <v/>
      </c>
      <c r="D280" s="23" t="str">
        <f>IF($A280="","",DATOS_NUMERICOS!D269)</f>
        <v/>
      </c>
      <c r="E280" s="23" t="str">
        <f>IF($A280="","",DATOS_NUMERICOS!G269)</f>
        <v/>
      </c>
      <c r="F280" s="23" t="str">
        <f>IF($A280="","",DATOS_NUMERICOS!I269)</f>
        <v/>
      </c>
      <c r="G280" s="23" t="str">
        <f>IF($A280="","",DATOS_NUMERICOS!J269)</f>
        <v/>
      </c>
      <c r="H280" s="23" t="str">
        <f>IF($A280="","",(DATOS_NUMERICOS!K269+DATOS_NUMERICOS!N269+DATOS_NUMERICOS!O269+DATOS_NUMERICOS!P269+(8-DATOS_NUMERICOS!S269)))</f>
        <v/>
      </c>
      <c r="I280" s="23" t="str">
        <f>IF($A280="","",(DATOS_NUMERICOS!L269+DATOS_NUMERICOS!M269+DATOS_NUMERICOS!Q269+DATOS_NUMERICOS!R269+DATOS_NUMERICOS!T269))</f>
        <v/>
      </c>
      <c r="J280" s="23" t="str">
        <f>IF($A280="","",(DATOS_NUMERICOS!U269+DATOS_NUMERICOS!V269+DATOS_NUMERICOS!W269+DATOS_NUMERICOS!X269+DATOS_NUMERICOS!Y269+DATOS_NUMERICOS!Z269+DATOS_NUMERICOS!AA269+DATOS_NUMERICOS!AB269))</f>
        <v/>
      </c>
      <c r="K280" s="23" t="str">
        <f>IF($A280="","",(DATOS_NUMERICOS!AC269+DATOS_NUMERICOS!AD269+DATOS_NUMERICOS!AE269+DATOS_NUMERICOS!AF269+DATOS_NUMERICOS!AG269+DATOS_NUMERICOS!AH269+DATOS_NUMERICOS!AI269+DATOS_NUMERICOS!AJ269+DATOS_NUMERICOS!AK269+DATOS_NUMERICOS!AL269))</f>
        <v/>
      </c>
      <c r="L280" s="23" t="str">
        <f>IF($A280="","",(DATOS_NUMERICOS!AM269+DATOS_NUMERICOS!AN269+DATOS_NUMERICOS!AO269+DATOS_NUMERICOS!AP269+DATOS_NUMERICOS!AQ269+DATOS_NUMERICOS!AR269+DATOS_NUMERICOS!AS269+DATOS_NUMERICOS!AT269+DATOS_NUMERICOS!AU269))</f>
        <v/>
      </c>
      <c r="M280" s="23" t="str">
        <f>IF($A280="","",(DATOS_NUMERICOS!AV269+DATOS_NUMERICOS!AW269+DATOS_NUMERICOS!AX269+(5-DATOS_NUMERICOS!AY269)+DATOS_NUMERICOS!AZ269+DATOS_NUMERICOS!BA269+DATOS_NUMERICOS!BB269+(5-DATOS_NUMERICOS!BC269)+DATOS_NUMERICOS!BD269+(5-DATOS_NUMERICOS!BE269)+DATOS_NUMERICOS!BF269+DATOS_NUMERICOS!BG269+(5-DATOS_NUMERICOS!BH269)+(5-DATOS_NUMERICOS!BI269)+DATOS_NUMERICOS!BJ269))</f>
        <v/>
      </c>
      <c r="N280" s="28" t="str">
        <f t="shared" si="32"/>
        <v/>
      </c>
      <c r="O280" s="28" t="str">
        <f t="shared" si="33"/>
        <v/>
      </c>
      <c r="P280" s="28" t="str">
        <f t="shared" si="34"/>
        <v/>
      </c>
      <c r="Q280" s="28" t="str">
        <f t="shared" si="35"/>
        <v/>
      </c>
      <c r="R280" s="28" t="str">
        <f t="shared" si="36"/>
        <v/>
      </c>
      <c r="S280" s="28" t="str">
        <f t="shared" si="37"/>
        <v/>
      </c>
      <c r="T280" s="23" t="str">
        <f t="shared" si="38"/>
        <v/>
      </c>
      <c r="U280" s="23" t="str">
        <f t="shared" si="39"/>
        <v/>
      </c>
    </row>
    <row r="281" spans="1:21" x14ac:dyDescent="0.25">
      <c r="A281" s="23" t="str">
        <f>IF(DATOS_NUMERICOS!A270="","",DATOS_NUMERICOS!A270)</f>
        <v/>
      </c>
      <c r="B281" s="23" t="str">
        <f>IF($A281="","",DATOS_NUMERICOS!B270)</f>
        <v/>
      </c>
      <c r="C281" s="23" t="str">
        <f>IF($A281="","",DATOS_NUMERICOS!C270)</f>
        <v/>
      </c>
      <c r="D281" s="23" t="str">
        <f>IF($A281="","",DATOS_NUMERICOS!D270)</f>
        <v/>
      </c>
      <c r="E281" s="23" t="str">
        <f>IF($A281="","",DATOS_NUMERICOS!G270)</f>
        <v/>
      </c>
      <c r="F281" s="23" t="str">
        <f>IF($A281="","",DATOS_NUMERICOS!I270)</f>
        <v/>
      </c>
      <c r="G281" s="23" t="str">
        <f>IF($A281="","",DATOS_NUMERICOS!J270)</f>
        <v/>
      </c>
      <c r="H281" s="23" t="str">
        <f>IF($A281="","",(DATOS_NUMERICOS!K270+DATOS_NUMERICOS!N270+DATOS_NUMERICOS!O270+DATOS_NUMERICOS!P270+(8-DATOS_NUMERICOS!S270)))</f>
        <v/>
      </c>
      <c r="I281" s="23" t="str">
        <f>IF($A281="","",(DATOS_NUMERICOS!L270+DATOS_NUMERICOS!M270+DATOS_NUMERICOS!Q270+DATOS_NUMERICOS!R270+DATOS_NUMERICOS!T270))</f>
        <v/>
      </c>
      <c r="J281" s="23" t="str">
        <f>IF($A281="","",(DATOS_NUMERICOS!U270+DATOS_NUMERICOS!V270+DATOS_NUMERICOS!W270+DATOS_NUMERICOS!X270+DATOS_NUMERICOS!Y270+DATOS_NUMERICOS!Z270+DATOS_NUMERICOS!AA270+DATOS_NUMERICOS!AB270))</f>
        <v/>
      </c>
      <c r="K281" s="23" t="str">
        <f>IF($A281="","",(DATOS_NUMERICOS!AC270+DATOS_NUMERICOS!AD270+DATOS_NUMERICOS!AE270+DATOS_NUMERICOS!AF270+DATOS_NUMERICOS!AG270+DATOS_NUMERICOS!AH270+DATOS_NUMERICOS!AI270+DATOS_NUMERICOS!AJ270+DATOS_NUMERICOS!AK270+DATOS_NUMERICOS!AL270))</f>
        <v/>
      </c>
      <c r="L281" s="23" t="str">
        <f>IF($A281="","",(DATOS_NUMERICOS!AM270+DATOS_NUMERICOS!AN270+DATOS_NUMERICOS!AO270+DATOS_NUMERICOS!AP270+DATOS_NUMERICOS!AQ270+DATOS_NUMERICOS!AR270+DATOS_NUMERICOS!AS270+DATOS_NUMERICOS!AT270+DATOS_NUMERICOS!AU270))</f>
        <v/>
      </c>
      <c r="M281" s="23" t="str">
        <f>IF($A281="","",(DATOS_NUMERICOS!AV270+DATOS_NUMERICOS!AW270+DATOS_NUMERICOS!AX270+(5-DATOS_NUMERICOS!AY270)+DATOS_NUMERICOS!AZ270+DATOS_NUMERICOS!BA270+DATOS_NUMERICOS!BB270+(5-DATOS_NUMERICOS!BC270)+DATOS_NUMERICOS!BD270+(5-DATOS_NUMERICOS!BE270)+DATOS_NUMERICOS!BF270+DATOS_NUMERICOS!BG270+(5-DATOS_NUMERICOS!BH270)+(5-DATOS_NUMERICOS!BI270)+DATOS_NUMERICOS!BJ270))</f>
        <v/>
      </c>
      <c r="N281" s="28" t="str">
        <f t="shared" si="32"/>
        <v/>
      </c>
      <c r="O281" s="28" t="str">
        <f t="shared" si="33"/>
        <v/>
      </c>
      <c r="P281" s="28" t="str">
        <f t="shared" si="34"/>
        <v/>
      </c>
      <c r="Q281" s="28" t="str">
        <f t="shared" si="35"/>
        <v/>
      </c>
      <c r="R281" s="28" t="str">
        <f t="shared" si="36"/>
        <v/>
      </c>
      <c r="S281" s="28" t="str">
        <f t="shared" si="37"/>
        <v/>
      </c>
      <c r="T281" s="23" t="str">
        <f t="shared" si="38"/>
        <v/>
      </c>
      <c r="U281" s="23" t="str">
        <f t="shared" si="39"/>
        <v/>
      </c>
    </row>
    <row r="282" spans="1:21" x14ac:dyDescent="0.25">
      <c r="A282" s="23" t="str">
        <f>IF(DATOS_NUMERICOS!A271="","",DATOS_NUMERICOS!A271)</f>
        <v/>
      </c>
      <c r="B282" s="23" t="str">
        <f>IF($A282="","",DATOS_NUMERICOS!B271)</f>
        <v/>
      </c>
      <c r="C282" s="23" t="str">
        <f>IF($A282="","",DATOS_NUMERICOS!C271)</f>
        <v/>
      </c>
      <c r="D282" s="23" t="str">
        <f>IF($A282="","",DATOS_NUMERICOS!D271)</f>
        <v/>
      </c>
      <c r="E282" s="23" t="str">
        <f>IF($A282="","",DATOS_NUMERICOS!G271)</f>
        <v/>
      </c>
      <c r="F282" s="23" t="str">
        <f>IF($A282="","",DATOS_NUMERICOS!I271)</f>
        <v/>
      </c>
      <c r="G282" s="23" t="str">
        <f>IF($A282="","",DATOS_NUMERICOS!J271)</f>
        <v/>
      </c>
      <c r="H282" s="23" t="str">
        <f>IF($A282="","",(DATOS_NUMERICOS!K271+DATOS_NUMERICOS!N271+DATOS_NUMERICOS!O271+DATOS_NUMERICOS!P271+(8-DATOS_NUMERICOS!S271)))</f>
        <v/>
      </c>
      <c r="I282" s="23" t="str">
        <f>IF($A282="","",(DATOS_NUMERICOS!L271+DATOS_NUMERICOS!M271+DATOS_NUMERICOS!Q271+DATOS_NUMERICOS!R271+DATOS_NUMERICOS!T271))</f>
        <v/>
      </c>
      <c r="J282" s="23" t="str">
        <f>IF($A282="","",(DATOS_NUMERICOS!U271+DATOS_NUMERICOS!V271+DATOS_NUMERICOS!W271+DATOS_NUMERICOS!X271+DATOS_NUMERICOS!Y271+DATOS_NUMERICOS!Z271+DATOS_NUMERICOS!AA271+DATOS_NUMERICOS!AB271))</f>
        <v/>
      </c>
      <c r="K282" s="23" t="str">
        <f>IF($A282="","",(DATOS_NUMERICOS!AC271+DATOS_NUMERICOS!AD271+DATOS_NUMERICOS!AE271+DATOS_NUMERICOS!AF271+DATOS_NUMERICOS!AG271+DATOS_NUMERICOS!AH271+DATOS_NUMERICOS!AI271+DATOS_NUMERICOS!AJ271+DATOS_NUMERICOS!AK271+DATOS_NUMERICOS!AL271))</f>
        <v/>
      </c>
      <c r="L282" s="23" t="str">
        <f>IF($A282="","",(DATOS_NUMERICOS!AM271+DATOS_NUMERICOS!AN271+DATOS_NUMERICOS!AO271+DATOS_NUMERICOS!AP271+DATOS_NUMERICOS!AQ271+DATOS_NUMERICOS!AR271+DATOS_NUMERICOS!AS271+DATOS_NUMERICOS!AT271+DATOS_NUMERICOS!AU271))</f>
        <v/>
      </c>
      <c r="M282" s="23" t="str">
        <f>IF($A282="","",(DATOS_NUMERICOS!AV271+DATOS_NUMERICOS!AW271+DATOS_NUMERICOS!AX271+(5-DATOS_NUMERICOS!AY271)+DATOS_NUMERICOS!AZ271+DATOS_NUMERICOS!BA271+DATOS_NUMERICOS!BB271+(5-DATOS_NUMERICOS!BC271)+DATOS_NUMERICOS!BD271+(5-DATOS_NUMERICOS!BE271)+DATOS_NUMERICOS!BF271+DATOS_NUMERICOS!BG271+(5-DATOS_NUMERICOS!BH271)+(5-DATOS_NUMERICOS!BI271)+DATOS_NUMERICOS!BJ271))</f>
        <v/>
      </c>
      <c r="N282" s="28" t="str">
        <f t="shared" si="32"/>
        <v/>
      </c>
      <c r="O282" s="28" t="str">
        <f t="shared" si="33"/>
        <v/>
      </c>
      <c r="P282" s="28" t="str">
        <f t="shared" si="34"/>
        <v/>
      </c>
      <c r="Q282" s="28" t="str">
        <f t="shared" si="35"/>
        <v/>
      </c>
      <c r="R282" s="28" t="str">
        <f t="shared" si="36"/>
        <v/>
      </c>
      <c r="S282" s="28" t="str">
        <f t="shared" si="37"/>
        <v/>
      </c>
      <c r="T282" s="23" t="str">
        <f t="shared" si="38"/>
        <v/>
      </c>
      <c r="U282" s="23" t="str">
        <f t="shared" si="39"/>
        <v/>
      </c>
    </row>
    <row r="283" spans="1:21" x14ac:dyDescent="0.25">
      <c r="A283" s="23" t="str">
        <f>IF(DATOS_NUMERICOS!A272="","",DATOS_NUMERICOS!A272)</f>
        <v/>
      </c>
      <c r="B283" s="23" t="str">
        <f>IF($A283="","",DATOS_NUMERICOS!B272)</f>
        <v/>
      </c>
      <c r="C283" s="23" t="str">
        <f>IF($A283="","",DATOS_NUMERICOS!C272)</f>
        <v/>
      </c>
      <c r="D283" s="23" t="str">
        <f>IF($A283="","",DATOS_NUMERICOS!D272)</f>
        <v/>
      </c>
      <c r="E283" s="23" t="str">
        <f>IF($A283="","",DATOS_NUMERICOS!G272)</f>
        <v/>
      </c>
      <c r="F283" s="23" t="str">
        <f>IF($A283="","",DATOS_NUMERICOS!I272)</f>
        <v/>
      </c>
      <c r="G283" s="23" t="str">
        <f>IF($A283="","",DATOS_NUMERICOS!J272)</f>
        <v/>
      </c>
      <c r="H283" s="23" t="str">
        <f>IF($A283="","",(DATOS_NUMERICOS!K272+DATOS_NUMERICOS!N272+DATOS_NUMERICOS!O272+DATOS_NUMERICOS!P272+(8-DATOS_NUMERICOS!S272)))</f>
        <v/>
      </c>
      <c r="I283" s="23" t="str">
        <f>IF($A283="","",(DATOS_NUMERICOS!L272+DATOS_NUMERICOS!M272+DATOS_NUMERICOS!Q272+DATOS_NUMERICOS!R272+DATOS_NUMERICOS!T272))</f>
        <v/>
      </c>
      <c r="J283" s="23" t="str">
        <f>IF($A283="","",(DATOS_NUMERICOS!U272+DATOS_NUMERICOS!V272+DATOS_NUMERICOS!W272+DATOS_NUMERICOS!X272+DATOS_NUMERICOS!Y272+DATOS_NUMERICOS!Z272+DATOS_NUMERICOS!AA272+DATOS_NUMERICOS!AB272))</f>
        <v/>
      </c>
      <c r="K283" s="23" t="str">
        <f>IF($A283="","",(DATOS_NUMERICOS!AC272+DATOS_NUMERICOS!AD272+DATOS_NUMERICOS!AE272+DATOS_NUMERICOS!AF272+DATOS_NUMERICOS!AG272+DATOS_NUMERICOS!AH272+DATOS_NUMERICOS!AI272+DATOS_NUMERICOS!AJ272+DATOS_NUMERICOS!AK272+DATOS_NUMERICOS!AL272))</f>
        <v/>
      </c>
      <c r="L283" s="23" t="str">
        <f>IF($A283="","",(DATOS_NUMERICOS!AM272+DATOS_NUMERICOS!AN272+DATOS_NUMERICOS!AO272+DATOS_NUMERICOS!AP272+DATOS_NUMERICOS!AQ272+DATOS_NUMERICOS!AR272+DATOS_NUMERICOS!AS272+DATOS_NUMERICOS!AT272+DATOS_NUMERICOS!AU272))</f>
        <v/>
      </c>
      <c r="M283" s="23" t="str">
        <f>IF($A283="","",(DATOS_NUMERICOS!AV272+DATOS_NUMERICOS!AW272+DATOS_NUMERICOS!AX272+(5-DATOS_NUMERICOS!AY272)+DATOS_NUMERICOS!AZ272+DATOS_NUMERICOS!BA272+DATOS_NUMERICOS!BB272+(5-DATOS_NUMERICOS!BC272)+DATOS_NUMERICOS!BD272+(5-DATOS_NUMERICOS!BE272)+DATOS_NUMERICOS!BF272+DATOS_NUMERICOS!BG272+(5-DATOS_NUMERICOS!BH272)+(5-DATOS_NUMERICOS!BI272)+DATOS_NUMERICOS!BJ272))</f>
        <v/>
      </c>
      <c r="N283" s="28" t="str">
        <f t="shared" si="32"/>
        <v/>
      </c>
      <c r="O283" s="28" t="str">
        <f t="shared" si="33"/>
        <v/>
      </c>
      <c r="P283" s="28" t="str">
        <f t="shared" si="34"/>
        <v/>
      </c>
      <c r="Q283" s="28" t="str">
        <f t="shared" si="35"/>
        <v/>
      </c>
      <c r="R283" s="28" t="str">
        <f t="shared" si="36"/>
        <v/>
      </c>
      <c r="S283" s="28" t="str">
        <f t="shared" si="37"/>
        <v/>
      </c>
      <c r="T283" s="23" t="str">
        <f t="shared" si="38"/>
        <v/>
      </c>
      <c r="U283" s="23" t="str">
        <f t="shared" si="39"/>
        <v/>
      </c>
    </row>
    <row r="284" spans="1:21" x14ac:dyDescent="0.25">
      <c r="A284" s="23" t="str">
        <f>IF(DATOS_NUMERICOS!A273="","",DATOS_NUMERICOS!A273)</f>
        <v/>
      </c>
      <c r="B284" s="23" t="str">
        <f>IF($A284="","",DATOS_NUMERICOS!B273)</f>
        <v/>
      </c>
      <c r="C284" s="23" t="str">
        <f>IF($A284="","",DATOS_NUMERICOS!C273)</f>
        <v/>
      </c>
      <c r="D284" s="23" t="str">
        <f>IF($A284="","",DATOS_NUMERICOS!D273)</f>
        <v/>
      </c>
      <c r="E284" s="23" t="str">
        <f>IF($A284="","",DATOS_NUMERICOS!G273)</f>
        <v/>
      </c>
      <c r="F284" s="23" t="str">
        <f>IF($A284="","",DATOS_NUMERICOS!I273)</f>
        <v/>
      </c>
      <c r="G284" s="23" t="str">
        <f>IF($A284="","",DATOS_NUMERICOS!J273)</f>
        <v/>
      </c>
      <c r="H284" s="23" t="str">
        <f>IF($A284="","",(DATOS_NUMERICOS!K273+DATOS_NUMERICOS!N273+DATOS_NUMERICOS!O273+DATOS_NUMERICOS!P273+(8-DATOS_NUMERICOS!S273)))</f>
        <v/>
      </c>
      <c r="I284" s="23" t="str">
        <f>IF($A284="","",(DATOS_NUMERICOS!L273+DATOS_NUMERICOS!M273+DATOS_NUMERICOS!Q273+DATOS_NUMERICOS!R273+DATOS_NUMERICOS!T273))</f>
        <v/>
      </c>
      <c r="J284" s="23" t="str">
        <f>IF($A284="","",(DATOS_NUMERICOS!U273+DATOS_NUMERICOS!V273+DATOS_NUMERICOS!W273+DATOS_NUMERICOS!X273+DATOS_NUMERICOS!Y273+DATOS_NUMERICOS!Z273+DATOS_NUMERICOS!AA273+DATOS_NUMERICOS!AB273))</f>
        <v/>
      </c>
      <c r="K284" s="23" t="str">
        <f>IF($A284="","",(DATOS_NUMERICOS!AC273+DATOS_NUMERICOS!AD273+DATOS_NUMERICOS!AE273+DATOS_NUMERICOS!AF273+DATOS_NUMERICOS!AG273+DATOS_NUMERICOS!AH273+DATOS_NUMERICOS!AI273+DATOS_NUMERICOS!AJ273+DATOS_NUMERICOS!AK273+DATOS_NUMERICOS!AL273))</f>
        <v/>
      </c>
      <c r="L284" s="23" t="str">
        <f>IF($A284="","",(DATOS_NUMERICOS!AM273+DATOS_NUMERICOS!AN273+DATOS_NUMERICOS!AO273+DATOS_NUMERICOS!AP273+DATOS_NUMERICOS!AQ273+DATOS_NUMERICOS!AR273+DATOS_NUMERICOS!AS273+DATOS_NUMERICOS!AT273+DATOS_NUMERICOS!AU273))</f>
        <v/>
      </c>
      <c r="M284" s="23" t="str">
        <f>IF($A284="","",(DATOS_NUMERICOS!AV273+DATOS_NUMERICOS!AW273+DATOS_NUMERICOS!AX273+(5-DATOS_NUMERICOS!AY273)+DATOS_NUMERICOS!AZ273+DATOS_NUMERICOS!BA273+DATOS_NUMERICOS!BB273+(5-DATOS_NUMERICOS!BC273)+DATOS_NUMERICOS!BD273+(5-DATOS_NUMERICOS!BE273)+DATOS_NUMERICOS!BF273+DATOS_NUMERICOS!BG273+(5-DATOS_NUMERICOS!BH273)+(5-DATOS_NUMERICOS!BI273)+DATOS_NUMERICOS!BJ273))</f>
        <v/>
      </c>
      <c r="N284" s="28" t="str">
        <f t="shared" si="32"/>
        <v/>
      </c>
      <c r="O284" s="28" t="str">
        <f t="shared" si="33"/>
        <v/>
      </c>
      <c r="P284" s="28" t="str">
        <f t="shared" si="34"/>
        <v/>
      </c>
      <c r="Q284" s="28" t="str">
        <f t="shared" si="35"/>
        <v/>
      </c>
      <c r="R284" s="28" t="str">
        <f t="shared" si="36"/>
        <v/>
      </c>
      <c r="S284" s="28" t="str">
        <f t="shared" si="37"/>
        <v/>
      </c>
      <c r="T284" s="23" t="str">
        <f t="shared" si="38"/>
        <v/>
      </c>
      <c r="U284" s="23" t="str">
        <f t="shared" si="39"/>
        <v/>
      </c>
    </row>
    <row r="285" spans="1:21" x14ac:dyDescent="0.25">
      <c r="A285" s="23" t="str">
        <f>IF(DATOS_NUMERICOS!A274="","",DATOS_NUMERICOS!A274)</f>
        <v/>
      </c>
      <c r="B285" s="23" t="str">
        <f>IF($A285="","",DATOS_NUMERICOS!B274)</f>
        <v/>
      </c>
      <c r="C285" s="23" t="str">
        <f>IF($A285="","",DATOS_NUMERICOS!C274)</f>
        <v/>
      </c>
      <c r="D285" s="23" t="str">
        <f>IF($A285="","",DATOS_NUMERICOS!D274)</f>
        <v/>
      </c>
      <c r="E285" s="23" t="str">
        <f>IF($A285="","",DATOS_NUMERICOS!G274)</f>
        <v/>
      </c>
      <c r="F285" s="23" t="str">
        <f>IF($A285="","",DATOS_NUMERICOS!I274)</f>
        <v/>
      </c>
      <c r="G285" s="23" t="str">
        <f>IF($A285="","",DATOS_NUMERICOS!J274)</f>
        <v/>
      </c>
      <c r="H285" s="23" t="str">
        <f>IF($A285="","",(DATOS_NUMERICOS!K274+DATOS_NUMERICOS!N274+DATOS_NUMERICOS!O274+DATOS_NUMERICOS!P274+(8-DATOS_NUMERICOS!S274)))</f>
        <v/>
      </c>
      <c r="I285" s="23" t="str">
        <f>IF($A285="","",(DATOS_NUMERICOS!L274+DATOS_NUMERICOS!M274+DATOS_NUMERICOS!Q274+DATOS_NUMERICOS!R274+DATOS_NUMERICOS!T274))</f>
        <v/>
      </c>
      <c r="J285" s="23" t="str">
        <f>IF($A285="","",(DATOS_NUMERICOS!U274+DATOS_NUMERICOS!V274+DATOS_NUMERICOS!W274+DATOS_NUMERICOS!X274+DATOS_NUMERICOS!Y274+DATOS_NUMERICOS!Z274+DATOS_NUMERICOS!AA274+DATOS_NUMERICOS!AB274))</f>
        <v/>
      </c>
      <c r="K285" s="23" t="str">
        <f>IF($A285="","",(DATOS_NUMERICOS!AC274+DATOS_NUMERICOS!AD274+DATOS_NUMERICOS!AE274+DATOS_NUMERICOS!AF274+DATOS_NUMERICOS!AG274+DATOS_NUMERICOS!AH274+DATOS_NUMERICOS!AI274+DATOS_NUMERICOS!AJ274+DATOS_NUMERICOS!AK274+DATOS_NUMERICOS!AL274))</f>
        <v/>
      </c>
      <c r="L285" s="23" t="str">
        <f>IF($A285="","",(DATOS_NUMERICOS!AM274+DATOS_NUMERICOS!AN274+DATOS_NUMERICOS!AO274+DATOS_NUMERICOS!AP274+DATOS_NUMERICOS!AQ274+DATOS_NUMERICOS!AR274+DATOS_NUMERICOS!AS274+DATOS_NUMERICOS!AT274+DATOS_NUMERICOS!AU274))</f>
        <v/>
      </c>
      <c r="M285" s="23" t="str">
        <f>IF($A285="","",(DATOS_NUMERICOS!AV274+DATOS_NUMERICOS!AW274+DATOS_NUMERICOS!AX274+(5-DATOS_NUMERICOS!AY274)+DATOS_NUMERICOS!AZ274+DATOS_NUMERICOS!BA274+DATOS_NUMERICOS!BB274+(5-DATOS_NUMERICOS!BC274)+DATOS_NUMERICOS!BD274+(5-DATOS_NUMERICOS!BE274)+DATOS_NUMERICOS!BF274+DATOS_NUMERICOS!BG274+(5-DATOS_NUMERICOS!BH274)+(5-DATOS_NUMERICOS!BI274)+DATOS_NUMERICOS!BJ274))</f>
        <v/>
      </c>
      <c r="N285" s="28" t="str">
        <f t="shared" si="32"/>
        <v/>
      </c>
      <c r="O285" s="28" t="str">
        <f t="shared" si="33"/>
        <v/>
      </c>
      <c r="P285" s="28" t="str">
        <f t="shared" si="34"/>
        <v/>
      </c>
      <c r="Q285" s="28" t="str">
        <f t="shared" si="35"/>
        <v/>
      </c>
      <c r="R285" s="28" t="str">
        <f t="shared" si="36"/>
        <v/>
      </c>
      <c r="S285" s="28" t="str">
        <f t="shared" si="37"/>
        <v/>
      </c>
      <c r="T285" s="23" t="str">
        <f t="shared" si="38"/>
        <v/>
      </c>
      <c r="U285" s="23" t="str">
        <f t="shared" si="39"/>
        <v/>
      </c>
    </row>
    <row r="286" spans="1:21" x14ac:dyDescent="0.25">
      <c r="A286" s="23" t="str">
        <f>IF(DATOS_NUMERICOS!A275="","",DATOS_NUMERICOS!A275)</f>
        <v/>
      </c>
      <c r="B286" s="23" t="str">
        <f>IF($A286="","",DATOS_NUMERICOS!B275)</f>
        <v/>
      </c>
      <c r="C286" s="23" t="str">
        <f>IF($A286="","",DATOS_NUMERICOS!C275)</f>
        <v/>
      </c>
      <c r="D286" s="23" t="str">
        <f>IF($A286="","",DATOS_NUMERICOS!D275)</f>
        <v/>
      </c>
      <c r="E286" s="23" t="str">
        <f>IF($A286="","",DATOS_NUMERICOS!G275)</f>
        <v/>
      </c>
      <c r="F286" s="23" t="str">
        <f>IF($A286="","",DATOS_NUMERICOS!I275)</f>
        <v/>
      </c>
      <c r="G286" s="23" t="str">
        <f>IF($A286="","",DATOS_NUMERICOS!J275)</f>
        <v/>
      </c>
      <c r="H286" s="23" t="str">
        <f>IF($A286="","",(DATOS_NUMERICOS!K275+DATOS_NUMERICOS!N275+DATOS_NUMERICOS!O275+DATOS_NUMERICOS!P275+(8-DATOS_NUMERICOS!S275)))</f>
        <v/>
      </c>
      <c r="I286" s="23" t="str">
        <f>IF($A286="","",(DATOS_NUMERICOS!L275+DATOS_NUMERICOS!M275+DATOS_NUMERICOS!Q275+DATOS_NUMERICOS!R275+DATOS_NUMERICOS!T275))</f>
        <v/>
      </c>
      <c r="J286" s="23" t="str">
        <f>IF($A286="","",(DATOS_NUMERICOS!U275+DATOS_NUMERICOS!V275+DATOS_NUMERICOS!W275+DATOS_NUMERICOS!X275+DATOS_NUMERICOS!Y275+DATOS_NUMERICOS!Z275+DATOS_NUMERICOS!AA275+DATOS_NUMERICOS!AB275))</f>
        <v/>
      </c>
      <c r="K286" s="23" t="str">
        <f>IF($A286="","",(DATOS_NUMERICOS!AC275+DATOS_NUMERICOS!AD275+DATOS_NUMERICOS!AE275+DATOS_NUMERICOS!AF275+DATOS_NUMERICOS!AG275+DATOS_NUMERICOS!AH275+DATOS_NUMERICOS!AI275+DATOS_NUMERICOS!AJ275+DATOS_NUMERICOS!AK275+DATOS_NUMERICOS!AL275))</f>
        <v/>
      </c>
      <c r="L286" s="23" t="str">
        <f>IF($A286="","",(DATOS_NUMERICOS!AM275+DATOS_NUMERICOS!AN275+DATOS_NUMERICOS!AO275+DATOS_NUMERICOS!AP275+DATOS_NUMERICOS!AQ275+DATOS_NUMERICOS!AR275+DATOS_NUMERICOS!AS275+DATOS_NUMERICOS!AT275+DATOS_NUMERICOS!AU275))</f>
        <v/>
      </c>
      <c r="M286" s="23" t="str">
        <f>IF($A286="","",(DATOS_NUMERICOS!AV275+DATOS_NUMERICOS!AW275+DATOS_NUMERICOS!AX275+(5-DATOS_NUMERICOS!AY275)+DATOS_NUMERICOS!AZ275+DATOS_NUMERICOS!BA275+DATOS_NUMERICOS!BB275+(5-DATOS_NUMERICOS!BC275)+DATOS_NUMERICOS!BD275+(5-DATOS_NUMERICOS!BE275)+DATOS_NUMERICOS!BF275+DATOS_NUMERICOS!BG275+(5-DATOS_NUMERICOS!BH275)+(5-DATOS_NUMERICOS!BI275)+DATOS_NUMERICOS!BJ275))</f>
        <v/>
      </c>
      <c r="N286" s="28" t="str">
        <f t="shared" si="32"/>
        <v/>
      </c>
      <c r="O286" s="28" t="str">
        <f t="shared" si="33"/>
        <v/>
      </c>
      <c r="P286" s="28" t="str">
        <f t="shared" si="34"/>
        <v/>
      </c>
      <c r="Q286" s="28" t="str">
        <f t="shared" si="35"/>
        <v/>
      </c>
      <c r="R286" s="28" t="str">
        <f t="shared" si="36"/>
        <v/>
      </c>
      <c r="S286" s="28" t="str">
        <f t="shared" si="37"/>
        <v/>
      </c>
      <c r="T286" s="23" t="str">
        <f t="shared" si="38"/>
        <v/>
      </c>
      <c r="U286" s="23" t="str">
        <f t="shared" si="39"/>
        <v/>
      </c>
    </row>
    <row r="287" spans="1:21" x14ac:dyDescent="0.25">
      <c r="A287" s="23" t="str">
        <f>IF(DATOS_NUMERICOS!A276="","",DATOS_NUMERICOS!A276)</f>
        <v/>
      </c>
      <c r="B287" s="23" t="str">
        <f>IF($A287="","",DATOS_NUMERICOS!B276)</f>
        <v/>
      </c>
      <c r="C287" s="23" t="str">
        <f>IF($A287="","",DATOS_NUMERICOS!C276)</f>
        <v/>
      </c>
      <c r="D287" s="23" t="str">
        <f>IF($A287="","",DATOS_NUMERICOS!D276)</f>
        <v/>
      </c>
      <c r="E287" s="23" t="str">
        <f>IF($A287="","",DATOS_NUMERICOS!G276)</f>
        <v/>
      </c>
      <c r="F287" s="23" t="str">
        <f>IF($A287="","",DATOS_NUMERICOS!I276)</f>
        <v/>
      </c>
      <c r="G287" s="23" t="str">
        <f>IF($A287="","",DATOS_NUMERICOS!J276)</f>
        <v/>
      </c>
      <c r="H287" s="23" t="str">
        <f>IF($A287="","",(DATOS_NUMERICOS!K276+DATOS_NUMERICOS!N276+DATOS_NUMERICOS!O276+DATOS_NUMERICOS!P276+(8-DATOS_NUMERICOS!S276)))</f>
        <v/>
      </c>
      <c r="I287" s="23" t="str">
        <f>IF($A287="","",(DATOS_NUMERICOS!L276+DATOS_NUMERICOS!M276+DATOS_NUMERICOS!Q276+DATOS_NUMERICOS!R276+DATOS_NUMERICOS!T276))</f>
        <v/>
      </c>
      <c r="J287" s="23" t="str">
        <f>IF($A287="","",(DATOS_NUMERICOS!U276+DATOS_NUMERICOS!V276+DATOS_NUMERICOS!W276+DATOS_NUMERICOS!X276+DATOS_NUMERICOS!Y276+DATOS_NUMERICOS!Z276+DATOS_NUMERICOS!AA276+DATOS_NUMERICOS!AB276))</f>
        <v/>
      </c>
      <c r="K287" s="23" t="str">
        <f>IF($A287="","",(DATOS_NUMERICOS!AC276+DATOS_NUMERICOS!AD276+DATOS_NUMERICOS!AE276+DATOS_NUMERICOS!AF276+DATOS_NUMERICOS!AG276+DATOS_NUMERICOS!AH276+DATOS_NUMERICOS!AI276+DATOS_NUMERICOS!AJ276+DATOS_NUMERICOS!AK276+DATOS_NUMERICOS!AL276))</f>
        <v/>
      </c>
      <c r="L287" s="23" t="str">
        <f>IF($A287="","",(DATOS_NUMERICOS!AM276+DATOS_NUMERICOS!AN276+DATOS_NUMERICOS!AO276+DATOS_NUMERICOS!AP276+DATOS_NUMERICOS!AQ276+DATOS_NUMERICOS!AR276+DATOS_NUMERICOS!AS276+DATOS_NUMERICOS!AT276+DATOS_NUMERICOS!AU276))</f>
        <v/>
      </c>
      <c r="M287" s="23" t="str">
        <f>IF($A287="","",(DATOS_NUMERICOS!AV276+DATOS_NUMERICOS!AW276+DATOS_NUMERICOS!AX276+(5-DATOS_NUMERICOS!AY276)+DATOS_NUMERICOS!AZ276+DATOS_NUMERICOS!BA276+DATOS_NUMERICOS!BB276+(5-DATOS_NUMERICOS!BC276)+DATOS_NUMERICOS!BD276+(5-DATOS_NUMERICOS!BE276)+DATOS_NUMERICOS!BF276+DATOS_NUMERICOS!BG276+(5-DATOS_NUMERICOS!BH276)+(5-DATOS_NUMERICOS!BI276)+DATOS_NUMERICOS!BJ276))</f>
        <v/>
      </c>
      <c r="N287" s="28" t="str">
        <f t="shared" si="32"/>
        <v/>
      </c>
      <c r="O287" s="28" t="str">
        <f t="shared" si="33"/>
        <v/>
      </c>
      <c r="P287" s="28" t="str">
        <f t="shared" si="34"/>
        <v/>
      </c>
      <c r="Q287" s="28" t="str">
        <f t="shared" si="35"/>
        <v/>
      </c>
      <c r="R287" s="28" t="str">
        <f t="shared" si="36"/>
        <v/>
      </c>
      <c r="S287" s="28" t="str">
        <f t="shared" si="37"/>
        <v/>
      </c>
      <c r="T287" s="23" t="str">
        <f t="shared" si="38"/>
        <v/>
      </c>
      <c r="U287" s="23" t="str">
        <f t="shared" si="39"/>
        <v/>
      </c>
    </row>
    <row r="288" spans="1:21" x14ac:dyDescent="0.25">
      <c r="A288" s="23" t="str">
        <f>IF(DATOS_NUMERICOS!A277="","",DATOS_NUMERICOS!A277)</f>
        <v/>
      </c>
      <c r="B288" s="23" t="str">
        <f>IF($A288="","",DATOS_NUMERICOS!B277)</f>
        <v/>
      </c>
      <c r="C288" s="23" t="str">
        <f>IF($A288="","",DATOS_NUMERICOS!C277)</f>
        <v/>
      </c>
      <c r="D288" s="23" t="str">
        <f>IF($A288="","",DATOS_NUMERICOS!D277)</f>
        <v/>
      </c>
      <c r="E288" s="23" t="str">
        <f>IF($A288="","",DATOS_NUMERICOS!G277)</f>
        <v/>
      </c>
      <c r="F288" s="23" t="str">
        <f>IF($A288="","",DATOS_NUMERICOS!I277)</f>
        <v/>
      </c>
      <c r="G288" s="23" t="str">
        <f>IF($A288="","",DATOS_NUMERICOS!J277)</f>
        <v/>
      </c>
      <c r="H288" s="23" t="str">
        <f>IF($A288="","",(DATOS_NUMERICOS!K277+DATOS_NUMERICOS!N277+DATOS_NUMERICOS!O277+DATOS_NUMERICOS!P277+(8-DATOS_NUMERICOS!S277)))</f>
        <v/>
      </c>
      <c r="I288" s="23" t="str">
        <f>IF($A288="","",(DATOS_NUMERICOS!L277+DATOS_NUMERICOS!M277+DATOS_NUMERICOS!Q277+DATOS_NUMERICOS!R277+DATOS_NUMERICOS!T277))</f>
        <v/>
      </c>
      <c r="J288" s="23" t="str">
        <f>IF($A288="","",(DATOS_NUMERICOS!U277+DATOS_NUMERICOS!V277+DATOS_NUMERICOS!W277+DATOS_NUMERICOS!X277+DATOS_NUMERICOS!Y277+DATOS_NUMERICOS!Z277+DATOS_NUMERICOS!AA277+DATOS_NUMERICOS!AB277))</f>
        <v/>
      </c>
      <c r="K288" s="23" t="str">
        <f>IF($A288="","",(DATOS_NUMERICOS!AC277+DATOS_NUMERICOS!AD277+DATOS_NUMERICOS!AE277+DATOS_NUMERICOS!AF277+DATOS_NUMERICOS!AG277+DATOS_NUMERICOS!AH277+DATOS_NUMERICOS!AI277+DATOS_NUMERICOS!AJ277+DATOS_NUMERICOS!AK277+DATOS_NUMERICOS!AL277))</f>
        <v/>
      </c>
      <c r="L288" s="23" t="str">
        <f>IF($A288="","",(DATOS_NUMERICOS!AM277+DATOS_NUMERICOS!AN277+DATOS_NUMERICOS!AO277+DATOS_NUMERICOS!AP277+DATOS_NUMERICOS!AQ277+DATOS_NUMERICOS!AR277+DATOS_NUMERICOS!AS277+DATOS_NUMERICOS!AT277+DATOS_NUMERICOS!AU277))</f>
        <v/>
      </c>
      <c r="M288" s="23" t="str">
        <f>IF($A288="","",(DATOS_NUMERICOS!AV277+DATOS_NUMERICOS!AW277+DATOS_NUMERICOS!AX277+(5-DATOS_NUMERICOS!AY277)+DATOS_NUMERICOS!AZ277+DATOS_NUMERICOS!BA277+DATOS_NUMERICOS!BB277+(5-DATOS_NUMERICOS!BC277)+DATOS_NUMERICOS!BD277+(5-DATOS_NUMERICOS!BE277)+DATOS_NUMERICOS!BF277+DATOS_NUMERICOS!BG277+(5-DATOS_NUMERICOS!BH277)+(5-DATOS_NUMERICOS!BI277)+DATOS_NUMERICOS!BJ277))</f>
        <v/>
      </c>
      <c r="N288" s="28" t="str">
        <f t="shared" si="32"/>
        <v/>
      </c>
      <c r="O288" s="28" t="str">
        <f t="shared" si="33"/>
        <v/>
      </c>
      <c r="P288" s="28" t="str">
        <f t="shared" si="34"/>
        <v/>
      </c>
      <c r="Q288" s="28" t="str">
        <f t="shared" si="35"/>
        <v/>
      </c>
      <c r="R288" s="28" t="str">
        <f t="shared" si="36"/>
        <v/>
      </c>
      <c r="S288" s="28" t="str">
        <f t="shared" si="37"/>
        <v/>
      </c>
      <c r="T288" s="23" t="str">
        <f t="shared" si="38"/>
        <v/>
      </c>
      <c r="U288" s="23" t="str">
        <f t="shared" si="39"/>
        <v/>
      </c>
    </row>
    <row r="289" spans="1:21" x14ac:dyDescent="0.25">
      <c r="A289" s="23" t="str">
        <f>IF(DATOS_NUMERICOS!A278="","",DATOS_NUMERICOS!A278)</f>
        <v/>
      </c>
      <c r="B289" s="23" t="str">
        <f>IF($A289="","",DATOS_NUMERICOS!B278)</f>
        <v/>
      </c>
      <c r="C289" s="23" t="str">
        <f>IF($A289="","",DATOS_NUMERICOS!C278)</f>
        <v/>
      </c>
      <c r="D289" s="23" t="str">
        <f>IF($A289="","",DATOS_NUMERICOS!D278)</f>
        <v/>
      </c>
      <c r="E289" s="23" t="str">
        <f>IF($A289="","",DATOS_NUMERICOS!G278)</f>
        <v/>
      </c>
      <c r="F289" s="23" t="str">
        <f>IF($A289="","",DATOS_NUMERICOS!I278)</f>
        <v/>
      </c>
      <c r="G289" s="23" t="str">
        <f>IF($A289="","",DATOS_NUMERICOS!J278)</f>
        <v/>
      </c>
      <c r="H289" s="23" t="str">
        <f>IF($A289="","",(DATOS_NUMERICOS!K278+DATOS_NUMERICOS!N278+DATOS_NUMERICOS!O278+DATOS_NUMERICOS!P278+(8-DATOS_NUMERICOS!S278)))</f>
        <v/>
      </c>
      <c r="I289" s="23" t="str">
        <f>IF($A289="","",(DATOS_NUMERICOS!L278+DATOS_NUMERICOS!M278+DATOS_NUMERICOS!Q278+DATOS_NUMERICOS!R278+DATOS_NUMERICOS!T278))</f>
        <v/>
      </c>
      <c r="J289" s="23" t="str">
        <f>IF($A289="","",(DATOS_NUMERICOS!U278+DATOS_NUMERICOS!V278+DATOS_NUMERICOS!W278+DATOS_NUMERICOS!X278+DATOS_NUMERICOS!Y278+DATOS_NUMERICOS!Z278+DATOS_NUMERICOS!AA278+DATOS_NUMERICOS!AB278))</f>
        <v/>
      </c>
      <c r="K289" s="23" t="str">
        <f>IF($A289="","",(DATOS_NUMERICOS!AC278+DATOS_NUMERICOS!AD278+DATOS_NUMERICOS!AE278+DATOS_NUMERICOS!AF278+DATOS_NUMERICOS!AG278+DATOS_NUMERICOS!AH278+DATOS_NUMERICOS!AI278+DATOS_NUMERICOS!AJ278+DATOS_NUMERICOS!AK278+DATOS_NUMERICOS!AL278))</f>
        <v/>
      </c>
      <c r="L289" s="23" t="str">
        <f>IF($A289="","",(DATOS_NUMERICOS!AM278+DATOS_NUMERICOS!AN278+DATOS_NUMERICOS!AO278+DATOS_NUMERICOS!AP278+DATOS_NUMERICOS!AQ278+DATOS_NUMERICOS!AR278+DATOS_NUMERICOS!AS278+DATOS_NUMERICOS!AT278+DATOS_NUMERICOS!AU278))</f>
        <v/>
      </c>
      <c r="M289" s="23" t="str">
        <f>IF($A289="","",(DATOS_NUMERICOS!AV278+DATOS_NUMERICOS!AW278+DATOS_NUMERICOS!AX278+(5-DATOS_NUMERICOS!AY278)+DATOS_NUMERICOS!AZ278+DATOS_NUMERICOS!BA278+DATOS_NUMERICOS!BB278+(5-DATOS_NUMERICOS!BC278)+DATOS_NUMERICOS!BD278+(5-DATOS_NUMERICOS!BE278)+DATOS_NUMERICOS!BF278+DATOS_NUMERICOS!BG278+(5-DATOS_NUMERICOS!BH278)+(5-DATOS_NUMERICOS!BI278)+DATOS_NUMERICOS!BJ278))</f>
        <v/>
      </c>
      <c r="N289" s="28" t="str">
        <f t="shared" si="32"/>
        <v/>
      </c>
      <c r="O289" s="28" t="str">
        <f t="shared" si="33"/>
        <v/>
      </c>
      <c r="P289" s="28" t="str">
        <f t="shared" si="34"/>
        <v/>
      </c>
      <c r="Q289" s="28" t="str">
        <f t="shared" si="35"/>
        <v/>
      </c>
      <c r="R289" s="28" t="str">
        <f t="shared" si="36"/>
        <v/>
      </c>
      <c r="S289" s="28" t="str">
        <f t="shared" si="37"/>
        <v/>
      </c>
      <c r="T289" s="23" t="str">
        <f t="shared" si="38"/>
        <v/>
      </c>
      <c r="U289" s="23" t="str">
        <f t="shared" si="39"/>
        <v/>
      </c>
    </row>
    <row r="290" spans="1:21" x14ac:dyDescent="0.25">
      <c r="A290" s="23" t="str">
        <f>IF(DATOS_NUMERICOS!A279="","",DATOS_NUMERICOS!A279)</f>
        <v/>
      </c>
      <c r="B290" s="23" t="str">
        <f>IF($A290="","",DATOS_NUMERICOS!B279)</f>
        <v/>
      </c>
      <c r="C290" s="23" t="str">
        <f>IF($A290="","",DATOS_NUMERICOS!C279)</f>
        <v/>
      </c>
      <c r="D290" s="23" t="str">
        <f>IF($A290="","",DATOS_NUMERICOS!D279)</f>
        <v/>
      </c>
      <c r="E290" s="23" t="str">
        <f>IF($A290="","",DATOS_NUMERICOS!G279)</f>
        <v/>
      </c>
      <c r="F290" s="23" t="str">
        <f>IF($A290="","",DATOS_NUMERICOS!I279)</f>
        <v/>
      </c>
      <c r="G290" s="23" t="str">
        <f>IF($A290="","",DATOS_NUMERICOS!J279)</f>
        <v/>
      </c>
      <c r="H290" s="23" t="str">
        <f>IF($A290="","",(DATOS_NUMERICOS!K279+DATOS_NUMERICOS!N279+DATOS_NUMERICOS!O279+DATOS_NUMERICOS!P279+(8-DATOS_NUMERICOS!S279)))</f>
        <v/>
      </c>
      <c r="I290" s="23" t="str">
        <f>IF($A290="","",(DATOS_NUMERICOS!L279+DATOS_NUMERICOS!M279+DATOS_NUMERICOS!Q279+DATOS_NUMERICOS!R279+DATOS_NUMERICOS!T279))</f>
        <v/>
      </c>
      <c r="J290" s="23" t="str">
        <f>IF($A290="","",(DATOS_NUMERICOS!U279+DATOS_NUMERICOS!V279+DATOS_NUMERICOS!W279+DATOS_NUMERICOS!X279+DATOS_NUMERICOS!Y279+DATOS_NUMERICOS!Z279+DATOS_NUMERICOS!AA279+DATOS_NUMERICOS!AB279))</f>
        <v/>
      </c>
      <c r="K290" s="23" t="str">
        <f>IF($A290="","",(DATOS_NUMERICOS!AC279+DATOS_NUMERICOS!AD279+DATOS_NUMERICOS!AE279+DATOS_NUMERICOS!AF279+DATOS_NUMERICOS!AG279+DATOS_NUMERICOS!AH279+DATOS_NUMERICOS!AI279+DATOS_NUMERICOS!AJ279+DATOS_NUMERICOS!AK279+DATOS_NUMERICOS!AL279))</f>
        <v/>
      </c>
      <c r="L290" s="23" t="str">
        <f>IF($A290="","",(DATOS_NUMERICOS!AM279+DATOS_NUMERICOS!AN279+DATOS_NUMERICOS!AO279+DATOS_NUMERICOS!AP279+DATOS_NUMERICOS!AQ279+DATOS_NUMERICOS!AR279+DATOS_NUMERICOS!AS279+DATOS_NUMERICOS!AT279+DATOS_NUMERICOS!AU279))</f>
        <v/>
      </c>
      <c r="M290" s="23" t="str">
        <f>IF($A290="","",(DATOS_NUMERICOS!AV279+DATOS_NUMERICOS!AW279+DATOS_NUMERICOS!AX279+(5-DATOS_NUMERICOS!AY279)+DATOS_NUMERICOS!AZ279+DATOS_NUMERICOS!BA279+DATOS_NUMERICOS!BB279+(5-DATOS_NUMERICOS!BC279)+DATOS_NUMERICOS!BD279+(5-DATOS_NUMERICOS!BE279)+DATOS_NUMERICOS!BF279+DATOS_NUMERICOS!BG279+(5-DATOS_NUMERICOS!BH279)+(5-DATOS_NUMERICOS!BI279)+DATOS_NUMERICOS!BJ279))</f>
        <v/>
      </c>
      <c r="N290" s="28" t="str">
        <f t="shared" si="32"/>
        <v/>
      </c>
      <c r="O290" s="28" t="str">
        <f t="shared" si="33"/>
        <v/>
      </c>
      <c r="P290" s="28" t="str">
        <f t="shared" si="34"/>
        <v/>
      </c>
      <c r="Q290" s="28" t="str">
        <f t="shared" si="35"/>
        <v/>
      </c>
      <c r="R290" s="28" t="str">
        <f t="shared" si="36"/>
        <v/>
      </c>
      <c r="S290" s="28" t="str">
        <f t="shared" si="37"/>
        <v/>
      </c>
      <c r="T290" s="23" t="str">
        <f t="shared" si="38"/>
        <v/>
      </c>
      <c r="U290" s="23" t="str">
        <f t="shared" si="39"/>
        <v/>
      </c>
    </row>
    <row r="291" spans="1:21" x14ac:dyDescent="0.25">
      <c r="A291" s="23" t="str">
        <f>IF(DATOS_NUMERICOS!A280="","",DATOS_NUMERICOS!A280)</f>
        <v/>
      </c>
      <c r="B291" s="23" t="str">
        <f>IF($A291="","",DATOS_NUMERICOS!B280)</f>
        <v/>
      </c>
      <c r="C291" s="23" t="str">
        <f>IF($A291="","",DATOS_NUMERICOS!C280)</f>
        <v/>
      </c>
      <c r="D291" s="23" t="str">
        <f>IF($A291="","",DATOS_NUMERICOS!D280)</f>
        <v/>
      </c>
      <c r="E291" s="23" t="str">
        <f>IF($A291="","",DATOS_NUMERICOS!G280)</f>
        <v/>
      </c>
      <c r="F291" s="23" t="str">
        <f>IF($A291="","",DATOS_NUMERICOS!I280)</f>
        <v/>
      </c>
      <c r="G291" s="23" t="str">
        <f>IF($A291="","",DATOS_NUMERICOS!J280)</f>
        <v/>
      </c>
      <c r="H291" s="23" t="str">
        <f>IF($A291="","",(DATOS_NUMERICOS!K280+DATOS_NUMERICOS!N280+DATOS_NUMERICOS!O280+DATOS_NUMERICOS!P280+(8-DATOS_NUMERICOS!S280)))</f>
        <v/>
      </c>
      <c r="I291" s="23" t="str">
        <f>IF($A291="","",(DATOS_NUMERICOS!L280+DATOS_NUMERICOS!M280+DATOS_NUMERICOS!Q280+DATOS_NUMERICOS!R280+DATOS_NUMERICOS!T280))</f>
        <v/>
      </c>
      <c r="J291" s="23" t="str">
        <f>IF($A291="","",(DATOS_NUMERICOS!U280+DATOS_NUMERICOS!V280+DATOS_NUMERICOS!W280+DATOS_NUMERICOS!X280+DATOS_NUMERICOS!Y280+DATOS_NUMERICOS!Z280+DATOS_NUMERICOS!AA280+DATOS_NUMERICOS!AB280))</f>
        <v/>
      </c>
      <c r="K291" s="23" t="str">
        <f>IF($A291="","",(DATOS_NUMERICOS!AC280+DATOS_NUMERICOS!AD280+DATOS_NUMERICOS!AE280+DATOS_NUMERICOS!AF280+DATOS_NUMERICOS!AG280+DATOS_NUMERICOS!AH280+DATOS_NUMERICOS!AI280+DATOS_NUMERICOS!AJ280+DATOS_NUMERICOS!AK280+DATOS_NUMERICOS!AL280))</f>
        <v/>
      </c>
      <c r="L291" s="23" t="str">
        <f>IF($A291="","",(DATOS_NUMERICOS!AM280+DATOS_NUMERICOS!AN280+DATOS_NUMERICOS!AO280+DATOS_NUMERICOS!AP280+DATOS_NUMERICOS!AQ280+DATOS_NUMERICOS!AR280+DATOS_NUMERICOS!AS280+DATOS_NUMERICOS!AT280+DATOS_NUMERICOS!AU280))</f>
        <v/>
      </c>
      <c r="M291" s="23" t="str">
        <f>IF($A291="","",(DATOS_NUMERICOS!AV280+DATOS_NUMERICOS!AW280+DATOS_NUMERICOS!AX280+(5-DATOS_NUMERICOS!AY280)+DATOS_NUMERICOS!AZ280+DATOS_NUMERICOS!BA280+DATOS_NUMERICOS!BB280+(5-DATOS_NUMERICOS!BC280)+DATOS_NUMERICOS!BD280+(5-DATOS_NUMERICOS!BE280)+DATOS_NUMERICOS!BF280+DATOS_NUMERICOS!BG280+(5-DATOS_NUMERICOS!BH280)+(5-DATOS_NUMERICOS!BI280)+DATOS_NUMERICOS!BJ280))</f>
        <v/>
      </c>
      <c r="N291" s="28" t="str">
        <f t="shared" si="32"/>
        <v/>
      </c>
      <c r="O291" s="28" t="str">
        <f t="shared" si="33"/>
        <v/>
      </c>
      <c r="P291" s="28" t="str">
        <f t="shared" si="34"/>
        <v/>
      </c>
      <c r="Q291" s="28" t="str">
        <f t="shared" si="35"/>
        <v/>
      </c>
      <c r="R291" s="28" t="str">
        <f t="shared" si="36"/>
        <v/>
      </c>
      <c r="S291" s="28" t="str">
        <f t="shared" si="37"/>
        <v/>
      </c>
      <c r="T291" s="23" t="str">
        <f t="shared" si="38"/>
        <v/>
      </c>
      <c r="U291" s="23" t="str">
        <f t="shared" si="39"/>
        <v/>
      </c>
    </row>
    <row r="292" spans="1:21" x14ac:dyDescent="0.25">
      <c r="A292" s="23" t="str">
        <f>IF(DATOS_NUMERICOS!A281="","",DATOS_NUMERICOS!A281)</f>
        <v/>
      </c>
      <c r="B292" s="23" t="str">
        <f>IF($A292="","",DATOS_NUMERICOS!B281)</f>
        <v/>
      </c>
      <c r="C292" s="23" t="str">
        <f>IF($A292="","",DATOS_NUMERICOS!C281)</f>
        <v/>
      </c>
      <c r="D292" s="23" t="str">
        <f>IF($A292="","",DATOS_NUMERICOS!D281)</f>
        <v/>
      </c>
      <c r="E292" s="23" t="str">
        <f>IF($A292="","",DATOS_NUMERICOS!G281)</f>
        <v/>
      </c>
      <c r="F292" s="23" t="str">
        <f>IF($A292="","",DATOS_NUMERICOS!I281)</f>
        <v/>
      </c>
      <c r="G292" s="23" t="str">
        <f>IF($A292="","",DATOS_NUMERICOS!J281)</f>
        <v/>
      </c>
      <c r="H292" s="23" t="str">
        <f>IF($A292="","",(DATOS_NUMERICOS!K281+DATOS_NUMERICOS!N281+DATOS_NUMERICOS!O281+DATOS_NUMERICOS!P281+(8-DATOS_NUMERICOS!S281)))</f>
        <v/>
      </c>
      <c r="I292" s="23" t="str">
        <f>IF($A292="","",(DATOS_NUMERICOS!L281+DATOS_NUMERICOS!M281+DATOS_NUMERICOS!Q281+DATOS_NUMERICOS!R281+DATOS_NUMERICOS!T281))</f>
        <v/>
      </c>
      <c r="J292" s="23" t="str">
        <f>IF($A292="","",(DATOS_NUMERICOS!U281+DATOS_NUMERICOS!V281+DATOS_NUMERICOS!W281+DATOS_NUMERICOS!X281+DATOS_NUMERICOS!Y281+DATOS_NUMERICOS!Z281+DATOS_NUMERICOS!AA281+DATOS_NUMERICOS!AB281))</f>
        <v/>
      </c>
      <c r="K292" s="23" t="str">
        <f>IF($A292="","",(DATOS_NUMERICOS!AC281+DATOS_NUMERICOS!AD281+DATOS_NUMERICOS!AE281+DATOS_NUMERICOS!AF281+DATOS_NUMERICOS!AG281+DATOS_NUMERICOS!AH281+DATOS_NUMERICOS!AI281+DATOS_NUMERICOS!AJ281+DATOS_NUMERICOS!AK281+DATOS_NUMERICOS!AL281))</f>
        <v/>
      </c>
      <c r="L292" s="23" t="str">
        <f>IF($A292="","",(DATOS_NUMERICOS!AM281+DATOS_NUMERICOS!AN281+DATOS_NUMERICOS!AO281+DATOS_NUMERICOS!AP281+DATOS_NUMERICOS!AQ281+DATOS_NUMERICOS!AR281+DATOS_NUMERICOS!AS281+DATOS_NUMERICOS!AT281+DATOS_NUMERICOS!AU281))</f>
        <v/>
      </c>
      <c r="M292" s="23" t="str">
        <f>IF($A292="","",(DATOS_NUMERICOS!AV281+DATOS_NUMERICOS!AW281+DATOS_NUMERICOS!AX281+(5-DATOS_NUMERICOS!AY281)+DATOS_NUMERICOS!AZ281+DATOS_NUMERICOS!BA281+DATOS_NUMERICOS!BB281+(5-DATOS_NUMERICOS!BC281)+DATOS_NUMERICOS!BD281+(5-DATOS_NUMERICOS!BE281)+DATOS_NUMERICOS!BF281+DATOS_NUMERICOS!BG281+(5-DATOS_NUMERICOS!BH281)+(5-DATOS_NUMERICOS!BI281)+DATOS_NUMERICOS!BJ281))</f>
        <v/>
      </c>
      <c r="N292" s="28" t="str">
        <f t="shared" si="32"/>
        <v/>
      </c>
      <c r="O292" s="28" t="str">
        <f t="shared" si="33"/>
        <v/>
      </c>
      <c r="P292" s="28" t="str">
        <f t="shared" si="34"/>
        <v/>
      </c>
      <c r="Q292" s="28" t="str">
        <f t="shared" si="35"/>
        <v/>
      </c>
      <c r="R292" s="28" t="str">
        <f t="shared" si="36"/>
        <v/>
      </c>
      <c r="S292" s="28" t="str">
        <f t="shared" si="37"/>
        <v/>
      </c>
      <c r="T292" s="23" t="str">
        <f t="shared" si="38"/>
        <v/>
      </c>
      <c r="U292" s="23" t="str">
        <f t="shared" si="39"/>
        <v/>
      </c>
    </row>
    <row r="293" spans="1:21" x14ac:dyDescent="0.25">
      <c r="A293" s="23" t="str">
        <f>IF(DATOS_NUMERICOS!A282="","",DATOS_NUMERICOS!A282)</f>
        <v/>
      </c>
      <c r="B293" s="23" t="str">
        <f>IF($A293="","",DATOS_NUMERICOS!B282)</f>
        <v/>
      </c>
      <c r="C293" s="23" t="str">
        <f>IF($A293="","",DATOS_NUMERICOS!C282)</f>
        <v/>
      </c>
      <c r="D293" s="23" t="str">
        <f>IF($A293="","",DATOS_NUMERICOS!D282)</f>
        <v/>
      </c>
      <c r="E293" s="23" t="str">
        <f>IF($A293="","",DATOS_NUMERICOS!G282)</f>
        <v/>
      </c>
      <c r="F293" s="23" t="str">
        <f>IF($A293="","",DATOS_NUMERICOS!I282)</f>
        <v/>
      </c>
      <c r="G293" s="23" t="str">
        <f>IF($A293="","",DATOS_NUMERICOS!J282)</f>
        <v/>
      </c>
      <c r="H293" s="23" t="str">
        <f>IF($A293="","",(DATOS_NUMERICOS!K282+DATOS_NUMERICOS!N282+DATOS_NUMERICOS!O282+DATOS_NUMERICOS!P282+(8-DATOS_NUMERICOS!S282)))</f>
        <v/>
      </c>
      <c r="I293" s="23" t="str">
        <f>IF($A293="","",(DATOS_NUMERICOS!L282+DATOS_NUMERICOS!M282+DATOS_NUMERICOS!Q282+DATOS_NUMERICOS!R282+DATOS_NUMERICOS!T282))</f>
        <v/>
      </c>
      <c r="J293" s="23" t="str">
        <f>IF($A293="","",(DATOS_NUMERICOS!U282+DATOS_NUMERICOS!V282+DATOS_NUMERICOS!W282+DATOS_NUMERICOS!X282+DATOS_NUMERICOS!Y282+DATOS_NUMERICOS!Z282+DATOS_NUMERICOS!AA282+DATOS_NUMERICOS!AB282))</f>
        <v/>
      </c>
      <c r="K293" s="23" t="str">
        <f>IF($A293="","",(DATOS_NUMERICOS!AC282+DATOS_NUMERICOS!AD282+DATOS_NUMERICOS!AE282+DATOS_NUMERICOS!AF282+DATOS_NUMERICOS!AG282+DATOS_NUMERICOS!AH282+DATOS_NUMERICOS!AI282+DATOS_NUMERICOS!AJ282+DATOS_NUMERICOS!AK282+DATOS_NUMERICOS!AL282))</f>
        <v/>
      </c>
      <c r="L293" s="23" t="str">
        <f>IF($A293="","",(DATOS_NUMERICOS!AM282+DATOS_NUMERICOS!AN282+DATOS_NUMERICOS!AO282+DATOS_NUMERICOS!AP282+DATOS_NUMERICOS!AQ282+DATOS_NUMERICOS!AR282+DATOS_NUMERICOS!AS282+DATOS_NUMERICOS!AT282+DATOS_NUMERICOS!AU282))</f>
        <v/>
      </c>
      <c r="M293" s="23" t="str">
        <f>IF($A293="","",(DATOS_NUMERICOS!AV282+DATOS_NUMERICOS!AW282+DATOS_NUMERICOS!AX282+(5-DATOS_NUMERICOS!AY282)+DATOS_NUMERICOS!AZ282+DATOS_NUMERICOS!BA282+DATOS_NUMERICOS!BB282+(5-DATOS_NUMERICOS!BC282)+DATOS_NUMERICOS!BD282+(5-DATOS_NUMERICOS!BE282)+DATOS_NUMERICOS!BF282+DATOS_NUMERICOS!BG282+(5-DATOS_NUMERICOS!BH282)+(5-DATOS_NUMERICOS!BI282)+DATOS_NUMERICOS!BJ282))</f>
        <v/>
      </c>
      <c r="N293" s="28" t="str">
        <f t="shared" si="32"/>
        <v/>
      </c>
      <c r="O293" s="28" t="str">
        <f t="shared" si="33"/>
        <v/>
      </c>
      <c r="P293" s="28" t="str">
        <f t="shared" si="34"/>
        <v/>
      </c>
      <c r="Q293" s="28" t="str">
        <f t="shared" si="35"/>
        <v/>
      </c>
      <c r="R293" s="28" t="str">
        <f t="shared" si="36"/>
        <v/>
      </c>
      <c r="S293" s="28" t="str">
        <f t="shared" si="37"/>
        <v/>
      </c>
      <c r="T293" s="23" t="str">
        <f t="shared" si="38"/>
        <v/>
      </c>
      <c r="U293" s="23" t="str">
        <f t="shared" si="39"/>
        <v/>
      </c>
    </row>
    <row r="294" spans="1:21" x14ac:dyDescent="0.25">
      <c r="A294" s="23" t="str">
        <f>IF(DATOS_NUMERICOS!A283="","",DATOS_NUMERICOS!A283)</f>
        <v/>
      </c>
      <c r="B294" s="23" t="str">
        <f>IF($A294="","",DATOS_NUMERICOS!B283)</f>
        <v/>
      </c>
      <c r="C294" s="23" t="str">
        <f>IF($A294="","",DATOS_NUMERICOS!C283)</f>
        <v/>
      </c>
      <c r="D294" s="23" t="str">
        <f>IF($A294="","",DATOS_NUMERICOS!D283)</f>
        <v/>
      </c>
      <c r="E294" s="23" t="str">
        <f>IF($A294="","",DATOS_NUMERICOS!G283)</f>
        <v/>
      </c>
      <c r="F294" s="23" t="str">
        <f>IF($A294="","",DATOS_NUMERICOS!I283)</f>
        <v/>
      </c>
      <c r="G294" s="23" t="str">
        <f>IF($A294="","",DATOS_NUMERICOS!J283)</f>
        <v/>
      </c>
      <c r="H294" s="23" t="str">
        <f>IF($A294="","",(DATOS_NUMERICOS!K283+DATOS_NUMERICOS!N283+DATOS_NUMERICOS!O283+DATOS_NUMERICOS!P283+(8-DATOS_NUMERICOS!S283)))</f>
        <v/>
      </c>
      <c r="I294" s="23" t="str">
        <f>IF($A294="","",(DATOS_NUMERICOS!L283+DATOS_NUMERICOS!M283+DATOS_NUMERICOS!Q283+DATOS_NUMERICOS!R283+DATOS_NUMERICOS!T283))</f>
        <v/>
      </c>
      <c r="J294" s="23" t="str">
        <f>IF($A294="","",(DATOS_NUMERICOS!U283+DATOS_NUMERICOS!V283+DATOS_NUMERICOS!W283+DATOS_NUMERICOS!X283+DATOS_NUMERICOS!Y283+DATOS_NUMERICOS!Z283+DATOS_NUMERICOS!AA283+DATOS_NUMERICOS!AB283))</f>
        <v/>
      </c>
      <c r="K294" s="23" t="str">
        <f>IF($A294="","",(DATOS_NUMERICOS!AC283+DATOS_NUMERICOS!AD283+DATOS_NUMERICOS!AE283+DATOS_NUMERICOS!AF283+DATOS_NUMERICOS!AG283+DATOS_NUMERICOS!AH283+DATOS_NUMERICOS!AI283+DATOS_NUMERICOS!AJ283+DATOS_NUMERICOS!AK283+DATOS_NUMERICOS!AL283))</f>
        <v/>
      </c>
      <c r="L294" s="23" t="str">
        <f>IF($A294="","",(DATOS_NUMERICOS!AM283+DATOS_NUMERICOS!AN283+DATOS_NUMERICOS!AO283+DATOS_NUMERICOS!AP283+DATOS_NUMERICOS!AQ283+DATOS_NUMERICOS!AR283+DATOS_NUMERICOS!AS283+DATOS_NUMERICOS!AT283+DATOS_NUMERICOS!AU283))</f>
        <v/>
      </c>
      <c r="M294" s="23" t="str">
        <f>IF($A294="","",(DATOS_NUMERICOS!AV283+DATOS_NUMERICOS!AW283+DATOS_NUMERICOS!AX283+(5-DATOS_NUMERICOS!AY283)+DATOS_NUMERICOS!AZ283+DATOS_NUMERICOS!BA283+DATOS_NUMERICOS!BB283+(5-DATOS_NUMERICOS!BC283)+DATOS_NUMERICOS!BD283+(5-DATOS_NUMERICOS!BE283)+DATOS_NUMERICOS!BF283+DATOS_NUMERICOS!BG283+(5-DATOS_NUMERICOS!BH283)+(5-DATOS_NUMERICOS!BI283)+DATOS_NUMERICOS!BJ283))</f>
        <v/>
      </c>
      <c r="N294" s="28" t="str">
        <f t="shared" si="32"/>
        <v/>
      </c>
      <c r="O294" s="28" t="str">
        <f t="shared" si="33"/>
        <v/>
      </c>
      <c r="P294" s="28" t="str">
        <f t="shared" si="34"/>
        <v/>
      </c>
      <c r="Q294" s="28" t="str">
        <f t="shared" si="35"/>
        <v/>
      </c>
      <c r="R294" s="28" t="str">
        <f t="shared" si="36"/>
        <v/>
      </c>
      <c r="S294" s="28" t="str">
        <f t="shared" si="37"/>
        <v/>
      </c>
      <c r="T294" s="23" t="str">
        <f t="shared" si="38"/>
        <v/>
      </c>
      <c r="U294" s="23" t="str">
        <f t="shared" si="39"/>
        <v/>
      </c>
    </row>
    <row r="295" spans="1:21" x14ac:dyDescent="0.25">
      <c r="A295" s="23" t="str">
        <f>IF(DATOS_NUMERICOS!A284="","",DATOS_NUMERICOS!A284)</f>
        <v/>
      </c>
      <c r="B295" s="23" t="str">
        <f>IF($A295="","",DATOS_NUMERICOS!B284)</f>
        <v/>
      </c>
      <c r="C295" s="23" t="str">
        <f>IF($A295="","",DATOS_NUMERICOS!C284)</f>
        <v/>
      </c>
      <c r="D295" s="23" t="str">
        <f>IF($A295="","",DATOS_NUMERICOS!D284)</f>
        <v/>
      </c>
      <c r="E295" s="23" t="str">
        <f>IF($A295="","",DATOS_NUMERICOS!G284)</f>
        <v/>
      </c>
      <c r="F295" s="23" t="str">
        <f>IF($A295="","",DATOS_NUMERICOS!I284)</f>
        <v/>
      </c>
      <c r="G295" s="23" t="str">
        <f>IF($A295="","",DATOS_NUMERICOS!J284)</f>
        <v/>
      </c>
      <c r="H295" s="23" t="str">
        <f>IF($A295="","",(DATOS_NUMERICOS!K284+DATOS_NUMERICOS!N284+DATOS_NUMERICOS!O284+DATOS_NUMERICOS!P284+(8-DATOS_NUMERICOS!S284)))</f>
        <v/>
      </c>
      <c r="I295" s="23" t="str">
        <f>IF($A295="","",(DATOS_NUMERICOS!L284+DATOS_NUMERICOS!M284+DATOS_NUMERICOS!Q284+DATOS_NUMERICOS!R284+DATOS_NUMERICOS!T284))</f>
        <v/>
      </c>
      <c r="J295" s="23" t="str">
        <f>IF($A295="","",(DATOS_NUMERICOS!U284+DATOS_NUMERICOS!V284+DATOS_NUMERICOS!W284+DATOS_NUMERICOS!X284+DATOS_NUMERICOS!Y284+DATOS_NUMERICOS!Z284+DATOS_NUMERICOS!AA284+DATOS_NUMERICOS!AB284))</f>
        <v/>
      </c>
      <c r="K295" s="23" t="str">
        <f>IF($A295="","",(DATOS_NUMERICOS!AC284+DATOS_NUMERICOS!AD284+DATOS_NUMERICOS!AE284+DATOS_NUMERICOS!AF284+DATOS_NUMERICOS!AG284+DATOS_NUMERICOS!AH284+DATOS_NUMERICOS!AI284+DATOS_NUMERICOS!AJ284+DATOS_NUMERICOS!AK284+DATOS_NUMERICOS!AL284))</f>
        <v/>
      </c>
      <c r="L295" s="23" t="str">
        <f>IF($A295="","",(DATOS_NUMERICOS!AM284+DATOS_NUMERICOS!AN284+DATOS_NUMERICOS!AO284+DATOS_NUMERICOS!AP284+DATOS_NUMERICOS!AQ284+DATOS_NUMERICOS!AR284+DATOS_NUMERICOS!AS284+DATOS_NUMERICOS!AT284+DATOS_NUMERICOS!AU284))</f>
        <v/>
      </c>
      <c r="M295" s="23" t="str">
        <f>IF($A295="","",(DATOS_NUMERICOS!AV284+DATOS_NUMERICOS!AW284+DATOS_NUMERICOS!AX284+(5-DATOS_NUMERICOS!AY284)+DATOS_NUMERICOS!AZ284+DATOS_NUMERICOS!BA284+DATOS_NUMERICOS!BB284+(5-DATOS_NUMERICOS!BC284)+DATOS_NUMERICOS!BD284+(5-DATOS_NUMERICOS!BE284)+DATOS_NUMERICOS!BF284+DATOS_NUMERICOS!BG284+(5-DATOS_NUMERICOS!BH284)+(5-DATOS_NUMERICOS!BI284)+DATOS_NUMERICOS!BJ284))</f>
        <v/>
      </c>
      <c r="N295" s="28" t="str">
        <f t="shared" si="32"/>
        <v/>
      </c>
      <c r="O295" s="28" t="str">
        <f t="shared" si="33"/>
        <v/>
      </c>
      <c r="P295" s="28" t="str">
        <f t="shared" si="34"/>
        <v/>
      </c>
      <c r="Q295" s="28" t="str">
        <f t="shared" si="35"/>
        <v/>
      </c>
      <c r="R295" s="28" t="str">
        <f t="shared" si="36"/>
        <v/>
      </c>
      <c r="S295" s="28" t="str">
        <f t="shared" si="37"/>
        <v/>
      </c>
      <c r="T295" s="23" t="str">
        <f t="shared" si="38"/>
        <v/>
      </c>
      <c r="U295" s="23" t="str">
        <f t="shared" si="39"/>
        <v/>
      </c>
    </row>
    <row r="296" spans="1:21" x14ac:dyDescent="0.25">
      <c r="A296" s="23" t="str">
        <f>IF(DATOS_NUMERICOS!A285="","",DATOS_NUMERICOS!A285)</f>
        <v/>
      </c>
      <c r="B296" s="23" t="str">
        <f>IF($A296="","",DATOS_NUMERICOS!B285)</f>
        <v/>
      </c>
      <c r="C296" s="23" t="str">
        <f>IF($A296="","",DATOS_NUMERICOS!C285)</f>
        <v/>
      </c>
      <c r="D296" s="23" t="str">
        <f>IF($A296="","",DATOS_NUMERICOS!D285)</f>
        <v/>
      </c>
      <c r="E296" s="23" t="str">
        <f>IF($A296="","",DATOS_NUMERICOS!G285)</f>
        <v/>
      </c>
      <c r="F296" s="23" t="str">
        <f>IF($A296="","",DATOS_NUMERICOS!I285)</f>
        <v/>
      </c>
      <c r="G296" s="23" t="str">
        <f>IF($A296="","",DATOS_NUMERICOS!J285)</f>
        <v/>
      </c>
      <c r="H296" s="23" t="str">
        <f>IF($A296="","",(DATOS_NUMERICOS!K285+DATOS_NUMERICOS!N285+DATOS_NUMERICOS!O285+DATOS_NUMERICOS!P285+(8-DATOS_NUMERICOS!S285)))</f>
        <v/>
      </c>
      <c r="I296" s="23" t="str">
        <f>IF($A296="","",(DATOS_NUMERICOS!L285+DATOS_NUMERICOS!M285+DATOS_NUMERICOS!Q285+DATOS_NUMERICOS!R285+DATOS_NUMERICOS!T285))</f>
        <v/>
      </c>
      <c r="J296" s="23" t="str">
        <f>IF($A296="","",(DATOS_NUMERICOS!U285+DATOS_NUMERICOS!V285+DATOS_NUMERICOS!W285+DATOS_NUMERICOS!X285+DATOS_NUMERICOS!Y285+DATOS_NUMERICOS!Z285+DATOS_NUMERICOS!AA285+DATOS_NUMERICOS!AB285))</f>
        <v/>
      </c>
      <c r="K296" s="23" t="str">
        <f>IF($A296="","",(DATOS_NUMERICOS!AC285+DATOS_NUMERICOS!AD285+DATOS_NUMERICOS!AE285+DATOS_NUMERICOS!AF285+DATOS_NUMERICOS!AG285+DATOS_NUMERICOS!AH285+DATOS_NUMERICOS!AI285+DATOS_NUMERICOS!AJ285+DATOS_NUMERICOS!AK285+DATOS_NUMERICOS!AL285))</f>
        <v/>
      </c>
      <c r="L296" s="23" t="str">
        <f>IF($A296="","",(DATOS_NUMERICOS!AM285+DATOS_NUMERICOS!AN285+DATOS_NUMERICOS!AO285+DATOS_NUMERICOS!AP285+DATOS_NUMERICOS!AQ285+DATOS_NUMERICOS!AR285+DATOS_NUMERICOS!AS285+DATOS_NUMERICOS!AT285+DATOS_NUMERICOS!AU285))</f>
        <v/>
      </c>
      <c r="M296" s="23" t="str">
        <f>IF($A296="","",(DATOS_NUMERICOS!AV285+DATOS_NUMERICOS!AW285+DATOS_NUMERICOS!AX285+(5-DATOS_NUMERICOS!AY285)+DATOS_NUMERICOS!AZ285+DATOS_NUMERICOS!BA285+DATOS_NUMERICOS!BB285+(5-DATOS_NUMERICOS!BC285)+DATOS_NUMERICOS!BD285+(5-DATOS_NUMERICOS!BE285)+DATOS_NUMERICOS!BF285+DATOS_NUMERICOS!BG285+(5-DATOS_NUMERICOS!BH285)+(5-DATOS_NUMERICOS!BI285)+DATOS_NUMERICOS!BJ285))</f>
        <v/>
      </c>
      <c r="N296" s="28" t="str">
        <f t="shared" si="32"/>
        <v/>
      </c>
      <c r="O296" s="28" t="str">
        <f t="shared" si="33"/>
        <v/>
      </c>
      <c r="P296" s="28" t="str">
        <f t="shared" si="34"/>
        <v/>
      </c>
      <c r="Q296" s="28" t="str">
        <f t="shared" si="35"/>
        <v/>
      </c>
      <c r="R296" s="28" t="str">
        <f t="shared" si="36"/>
        <v/>
      </c>
      <c r="S296" s="28" t="str">
        <f t="shared" si="37"/>
        <v/>
      </c>
      <c r="T296" s="23" t="str">
        <f t="shared" si="38"/>
        <v/>
      </c>
      <c r="U296" s="23" t="str">
        <f t="shared" si="39"/>
        <v/>
      </c>
    </row>
    <row r="297" spans="1:21" x14ac:dyDescent="0.25">
      <c r="A297" s="23" t="str">
        <f>IF(DATOS_NUMERICOS!A286="","",DATOS_NUMERICOS!A286)</f>
        <v/>
      </c>
      <c r="B297" s="23" t="str">
        <f>IF($A297="","",DATOS_NUMERICOS!B286)</f>
        <v/>
      </c>
      <c r="C297" s="23" t="str">
        <f>IF($A297="","",DATOS_NUMERICOS!C286)</f>
        <v/>
      </c>
      <c r="D297" s="23" t="str">
        <f>IF($A297="","",DATOS_NUMERICOS!D286)</f>
        <v/>
      </c>
      <c r="E297" s="23" t="str">
        <f>IF($A297="","",DATOS_NUMERICOS!G286)</f>
        <v/>
      </c>
      <c r="F297" s="23" t="str">
        <f>IF($A297="","",DATOS_NUMERICOS!I286)</f>
        <v/>
      </c>
      <c r="G297" s="23" t="str">
        <f>IF($A297="","",DATOS_NUMERICOS!J286)</f>
        <v/>
      </c>
      <c r="H297" s="23" t="str">
        <f>IF($A297="","",(DATOS_NUMERICOS!K286+DATOS_NUMERICOS!N286+DATOS_NUMERICOS!O286+DATOS_NUMERICOS!P286+(8-DATOS_NUMERICOS!S286)))</f>
        <v/>
      </c>
      <c r="I297" s="23" t="str">
        <f>IF($A297="","",(DATOS_NUMERICOS!L286+DATOS_NUMERICOS!M286+DATOS_NUMERICOS!Q286+DATOS_NUMERICOS!R286+DATOS_NUMERICOS!T286))</f>
        <v/>
      </c>
      <c r="J297" s="23" t="str">
        <f>IF($A297="","",(DATOS_NUMERICOS!U286+DATOS_NUMERICOS!V286+DATOS_NUMERICOS!W286+DATOS_NUMERICOS!X286+DATOS_NUMERICOS!Y286+DATOS_NUMERICOS!Z286+DATOS_NUMERICOS!AA286+DATOS_NUMERICOS!AB286))</f>
        <v/>
      </c>
      <c r="K297" s="23" t="str">
        <f>IF($A297="","",(DATOS_NUMERICOS!AC286+DATOS_NUMERICOS!AD286+DATOS_NUMERICOS!AE286+DATOS_NUMERICOS!AF286+DATOS_NUMERICOS!AG286+DATOS_NUMERICOS!AH286+DATOS_NUMERICOS!AI286+DATOS_NUMERICOS!AJ286+DATOS_NUMERICOS!AK286+DATOS_NUMERICOS!AL286))</f>
        <v/>
      </c>
      <c r="L297" s="23" t="str">
        <f>IF($A297="","",(DATOS_NUMERICOS!AM286+DATOS_NUMERICOS!AN286+DATOS_NUMERICOS!AO286+DATOS_NUMERICOS!AP286+DATOS_NUMERICOS!AQ286+DATOS_NUMERICOS!AR286+DATOS_NUMERICOS!AS286+DATOS_NUMERICOS!AT286+DATOS_NUMERICOS!AU286))</f>
        <v/>
      </c>
      <c r="M297" s="23" t="str">
        <f>IF($A297="","",(DATOS_NUMERICOS!AV286+DATOS_NUMERICOS!AW286+DATOS_NUMERICOS!AX286+(5-DATOS_NUMERICOS!AY286)+DATOS_NUMERICOS!AZ286+DATOS_NUMERICOS!BA286+DATOS_NUMERICOS!BB286+(5-DATOS_NUMERICOS!BC286)+DATOS_NUMERICOS!BD286+(5-DATOS_NUMERICOS!BE286)+DATOS_NUMERICOS!BF286+DATOS_NUMERICOS!BG286+(5-DATOS_NUMERICOS!BH286)+(5-DATOS_NUMERICOS!BI286)+DATOS_NUMERICOS!BJ286))</f>
        <v/>
      </c>
      <c r="N297" s="28" t="str">
        <f t="shared" si="32"/>
        <v/>
      </c>
      <c r="O297" s="28" t="str">
        <f t="shared" si="33"/>
        <v/>
      </c>
      <c r="P297" s="28" t="str">
        <f t="shared" si="34"/>
        <v/>
      </c>
      <c r="Q297" s="28" t="str">
        <f t="shared" si="35"/>
        <v/>
      </c>
      <c r="R297" s="28" t="str">
        <f t="shared" si="36"/>
        <v/>
      </c>
      <c r="S297" s="28" t="str">
        <f t="shared" si="37"/>
        <v/>
      </c>
      <c r="T297" s="23" t="str">
        <f t="shared" si="38"/>
        <v/>
      </c>
      <c r="U297" s="23" t="str">
        <f t="shared" si="39"/>
        <v/>
      </c>
    </row>
    <row r="298" spans="1:21" x14ac:dyDescent="0.25">
      <c r="A298" s="23" t="str">
        <f>IF(DATOS_NUMERICOS!A287="","",DATOS_NUMERICOS!A287)</f>
        <v/>
      </c>
      <c r="B298" s="23" t="str">
        <f>IF($A298="","",DATOS_NUMERICOS!B287)</f>
        <v/>
      </c>
      <c r="C298" s="23" t="str">
        <f>IF($A298="","",DATOS_NUMERICOS!C287)</f>
        <v/>
      </c>
      <c r="D298" s="23" t="str">
        <f>IF($A298="","",DATOS_NUMERICOS!D287)</f>
        <v/>
      </c>
      <c r="E298" s="23" t="str">
        <f>IF($A298="","",DATOS_NUMERICOS!G287)</f>
        <v/>
      </c>
      <c r="F298" s="23" t="str">
        <f>IF($A298="","",DATOS_NUMERICOS!I287)</f>
        <v/>
      </c>
      <c r="G298" s="23" t="str">
        <f>IF($A298="","",DATOS_NUMERICOS!J287)</f>
        <v/>
      </c>
      <c r="H298" s="23" t="str">
        <f>IF($A298="","",(DATOS_NUMERICOS!K287+DATOS_NUMERICOS!N287+DATOS_NUMERICOS!O287+DATOS_NUMERICOS!P287+(8-DATOS_NUMERICOS!S287)))</f>
        <v/>
      </c>
      <c r="I298" s="23" t="str">
        <f>IF($A298="","",(DATOS_NUMERICOS!L287+DATOS_NUMERICOS!M287+DATOS_NUMERICOS!Q287+DATOS_NUMERICOS!R287+DATOS_NUMERICOS!T287))</f>
        <v/>
      </c>
      <c r="J298" s="23" t="str">
        <f>IF($A298="","",(DATOS_NUMERICOS!U287+DATOS_NUMERICOS!V287+DATOS_NUMERICOS!W287+DATOS_NUMERICOS!X287+DATOS_NUMERICOS!Y287+DATOS_NUMERICOS!Z287+DATOS_NUMERICOS!AA287+DATOS_NUMERICOS!AB287))</f>
        <v/>
      </c>
      <c r="K298" s="23" t="str">
        <f>IF($A298="","",(DATOS_NUMERICOS!AC287+DATOS_NUMERICOS!AD287+DATOS_NUMERICOS!AE287+DATOS_NUMERICOS!AF287+DATOS_NUMERICOS!AG287+DATOS_NUMERICOS!AH287+DATOS_NUMERICOS!AI287+DATOS_NUMERICOS!AJ287+DATOS_NUMERICOS!AK287+DATOS_NUMERICOS!AL287))</f>
        <v/>
      </c>
      <c r="L298" s="23" t="str">
        <f>IF($A298="","",(DATOS_NUMERICOS!AM287+DATOS_NUMERICOS!AN287+DATOS_NUMERICOS!AO287+DATOS_NUMERICOS!AP287+DATOS_NUMERICOS!AQ287+DATOS_NUMERICOS!AR287+DATOS_NUMERICOS!AS287+DATOS_NUMERICOS!AT287+DATOS_NUMERICOS!AU287))</f>
        <v/>
      </c>
      <c r="M298" s="23" t="str">
        <f>IF($A298="","",(DATOS_NUMERICOS!AV287+DATOS_NUMERICOS!AW287+DATOS_NUMERICOS!AX287+(5-DATOS_NUMERICOS!AY287)+DATOS_NUMERICOS!AZ287+DATOS_NUMERICOS!BA287+DATOS_NUMERICOS!BB287+(5-DATOS_NUMERICOS!BC287)+DATOS_NUMERICOS!BD287+(5-DATOS_NUMERICOS!BE287)+DATOS_NUMERICOS!BF287+DATOS_NUMERICOS!BG287+(5-DATOS_NUMERICOS!BH287)+(5-DATOS_NUMERICOS!BI287)+DATOS_NUMERICOS!BJ287))</f>
        <v/>
      </c>
      <c r="N298" s="28" t="str">
        <f t="shared" si="32"/>
        <v/>
      </c>
      <c r="O298" s="28" t="str">
        <f t="shared" si="33"/>
        <v/>
      </c>
      <c r="P298" s="28" t="str">
        <f t="shared" si="34"/>
        <v/>
      </c>
      <c r="Q298" s="28" t="str">
        <f t="shared" si="35"/>
        <v/>
      </c>
      <c r="R298" s="28" t="str">
        <f t="shared" si="36"/>
        <v/>
      </c>
      <c r="S298" s="28" t="str">
        <f t="shared" si="37"/>
        <v/>
      </c>
      <c r="T298" s="23" t="str">
        <f t="shared" si="38"/>
        <v/>
      </c>
      <c r="U298" s="23" t="str">
        <f t="shared" si="39"/>
        <v/>
      </c>
    </row>
    <row r="299" spans="1:21" x14ac:dyDescent="0.25">
      <c r="A299" s="23" t="str">
        <f>IF(DATOS_NUMERICOS!A288="","",DATOS_NUMERICOS!A288)</f>
        <v/>
      </c>
      <c r="B299" s="23" t="str">
        <f>IF($A299="","",DATOS_NUMERICOS!B288)</f>
        <v/>
      </c>
      <c r="C299" s="23" t="str">
        <f>IF($A299="","",DATOS_NUMERICOS!C288)</f>
        <v/>
      </c>
      <c r="D299" s="23" t="str">
        <f>IF($A299="","",DATOS_NUMERICOS!D288)</f>
        <v/>
      </c>
      <c r="E299" s="23" t="str">
        <f>IF($A299="","",DATOS_NUMERICOS!G288)</f>
        <v/>
      </c>
      <c r="F299" s="23" t="str">
        <f>IF($A299="","",DATOS_NUMERICOS!I288)</f>
        <v/>
      </c>
      <c r="G299" s="23" t="str">
        <f>IF($A299="","",DATOS_NUMERICOS!J288)</f>
        <v/>
      </c>
      <c r="H299" s="23" t="str">
        <f>IF($A299="","",(DATOS_NUMERICOS!K288+DATOS_NUMERICOS!N288+DATOS_NUMERICOS!O288+DATOS_NUMERICOS!P288+(8-DATOS_NUMERICOS!S288)))</f>
        <v/>
      </c>
      <c r="I299" s="23" t="str">
        <f>IF($A299="","",(DATOS_NUMERICOS!L288+DATOS_NUMERICOS!M288+DATOS_NUMERICOS!Q288+DATOS_NUMERICOS!R288+DATOS_NUMERICOS!T288))</f>
        <v/>
      </c>
      <c r="J299" s="23" t="str">
        <f>IF($A299="","",(DATOS_NUMERICOS!U288+DATOS_NUMERICOS!V288+DATOS_NUMERICOS!W288+DATOS_NUMERICOS!X288+DATOS_NUMERICOS!Y288+DATOS_NUMERICOS!Z288+DATOS_NUMERICOS!AA288+DATOS_NUMERICOS!AB288))</f>
        <v/>
      </c>
      <c r="K299" s="23" t="str">
        <f>IF($A299="","",(DATOS_NUMERICOS!AC288+DATOS_NUMERICOS!AD288+DATOS_NUMERICOS!AE288+DATOS_NUMERICOS!AF288+DATOS_NUMERICOS!AG288+DATOS_NUMERICOS!AH288+DATOS_NUMERICOS!AI288+DATOS_NUMERICOS!AJ288+DATOS_NUMERICOS!AK288+DATOS_NUMERICOS!AL288))</f>
        <v/>
      </c>
      <c r="L299" s="23" t="str">
        <f>IF($A299="","",(DATOS_NUMERICOS!AM288+DATOS_NUMERICOS!AN288+DATOS_NUMERICOS!AO288+DATOS_NUMERICOS!AP288+DATOS_NUMERICOS!AQ288+DATOS_NUMERICOS!AR288+DATOS_NUMERICOS!AS288+DATOS_NUMERICOS!AT288+DATOS_NUMERICOS!AU288))</f>
        <v/>
      </c>
      <c r="M299" s="23" t="str">
        <f>IF($A299="","",(DATOS_NUMERICOS!AV288+DATOS_NUMERICOS!AW288+DATOS_NUMERICOS!AX288+(5-DATOS_NUMERICOS!AY288)+DATOS_NUMERICOS!AZ288+DATOS_NUMERICOS!BA288+DATOS_NUMERICOS!BB288+(5-DATOS_NUMERICOS!BC288)+DATOS_NUMERICOS!BD288+(5-DATOS_NUMERICOS!BE288)+DATOS_NUMERICOS!BF288+DATOS_NUMERICOS!BG288+(5-DATOS_NUMERICOS!BH288)+(5-DATOS_NUMERICOS!BI288)+DATOS_NUMERICOS!BJ288))</f>
        <v/>
      </c>
      <c r="N299" s="28" t="str">
        <f t="shared" si="32"/>
        <v/>
      </c>
      <c r="O299" s="28" t="str">
        <f t="shared" si="33"/>
        <v/>
      </c>
      <c r="P299" s="28" t="str">
        <f t="shared" si="34"/>
        <v/>
      </c>
      <c r="Q299" s="28" t="str">
        <f t="shared" si="35"/>
        <v/>
      </c>
      <c r="R299" s="28" t="str">
        <f t="shared" si="36"/>
        <v/>
      </c>
      <c r="S299" s="28" t="str">
        <f t="shared" si="37"/>
        <v/>
      </c>
      <c r="T299" s="23" t="str">
        <f t="shared" si="38"/>
        <v/>
      </c>
      <c r="U299" s="23" t="str">
        <f t="shared" si="39"/>
        <v/>
      </c>
    </row>
    <row r="300" spans="1:21" x14ac:dyDescent="0.25">
      <c r="A300" s="23" t="str">
        <f>IF(DATOS_NUMERICOS!A289="","",DATOS_NUMERICOS!A289)</f>
        <v/>
      </c>
      <c r="B300" s="23" t="str">
        <f>IF($A300="","",DATOS_NUMERICOS!B289)</f>
        <v/>
      </c>
      <c r="C300" s="23" t="str">
        <f>IF($A300="","",DATOS_NUMERICOS!C289)</f>
        <v/>
      </c>
      <c r="D300" s="23" t="str">
        <f>IF($A300="","",DATOS_NUMERICOS!D289)</f>
        <v/>
      </c>
      <c r="E300" s="23" t="str">
        <f>IF($A300="","",DATOS_NUMERICOS!G289)</f>
        <v/>
      </c>
      <c r="F300" s="23" t="str">
        <f>IF($A300="","",DATOS_NUMERICOS!I289)</f>
        <v/>
      </c>
      <c r="G300" s="23" t="str">
        <f>IF($A300="","",DATOS_NUMERICOS!J289)</f>
        <v/>
      </c>
      <c r="H300" s="23" t="str">
        <f>IF($A300="","",(DATOS_NUMERICOS!K289+DATOS_NUMERICOS!N289+DATOS_NUMERICOS!O289+DATOS_NUMERICOS!P289+(8-DATOS_NUMERICOS!S289)))</f>
        <v/>
      </c>
      <c r="I300" s="23" t="str">
        <f>IF($A300="","",(DATOS_NUMERICOS!L289+DATOS_NUMERICOS!M289+DATOS_NUMERICOS!Q289+DATOS_NUMERICOS!R289+DATOS_NUMERICOS!T289))</f>
        <v/>
      </c>
      <c r="J300" s="23" t="str">
        <f>IF($A300="","",(DATOS_NUMERICOS!U289+DATOS_NUMERICOS!V289+DATOS_NUMERICOS!W289+DATOS_NUMERICOS!X289+DATOS_NUMERICOS!Y289+DATOS_NUMERICOS!Z289+DATOS_NUMERICOS!AA289+DATOS_NUMERICOS!AB289))</f>
        <v/>
      </c>
      <c r="K300" s="23" t="str">
        <f>IF($A300="","",(DATOS_NUMERICOS!AC289+DATOS_NUMERICOS!AD289+DATOS_NUMERICOS!AE289+DATOS_NUMERICOS!AF289+DATOS_NUMERICOS!AG289+DATOS_NUMERICOS!AH289+DATOS_NUMERICOS!AI289+DATOS_NUMERICOS!AJ289+DATOS_NUMERICOS!AK289+DATOS_NUMERICOS!AL289))</f>
        <v/>
      </c>
      <c r="L300" s="23" t="str">
        <f>IF($A300="","",(DATOS_NUMERICOS!AM289+DATOS_NUMERICOS!AN289+DATOS_NUMERICOS!AO289+DATOS_NUMERICOS!AP289+DATOS_NUMERICOS!AQ289+DATOS_NUMERICOS!AR289+DATOS_NUMERICOS!AS289+DATOS_NUMERICOS!AT289+DATOS_NUMERICOS!AU289))</f>
        <v/>
      </c>
      <c r="M300" s="23" t="str">
        <f>IF($A300="","",(DATOS_NUMERICOS!AV289+DATOS_NUMERICOS!AW289+DATOS_NUMERICOS!AX289+(5-DATOS_NUMERICOS!AY289)+DATOS_NUMERICOS!AZ289+DATOS_NUMERICOS!BA289+DATOS_NUMERICOS!BB289+(5-DATOS_NUMERICOS!BC289)+DATOS_NUMERICOS!BD289+(5-DATOS_NUMERICOS!BE289)+DATOS_NUMERICOS!BF289+DATOS_NUMERICOS!BG289+(5-DATOS_NUMERICOS!BH289)+(5-DATOS_NUMERICOS!BI289)+DATOS_NUMERICOS!BJ289))</f>
        <v/>
      </c>
      <c r="N300" s="28" t="str">
        <f t="shared" si="32"/>
        <v/>
      </c>
      <c r="O300" s="28" t="str">
        <f t="shared" si="33"/>
        <v/>
      </c>
      <c r="P300" s="28" t="str">
        <f t="shared" si="34"/>
        <v/>
      </c>
      <c r="Q300" s="28" t="str">
        <f t="shared" si="35"/>
        <v/>
      </c>
      <c r="R300" s="28" t="str">
        <f t="shared" si="36"/>
        <v/>
      </c>
      <c r="S300" s="28" t="str">
        <f t="shared" si="37"/>
        <v/>
      </c>
      <c r="T300" s="23" t="str">
        <f t="shared" si="38"/>
        <v/>
      </c>
      <c r="U300" s="23" t="str">
        <f t="shared" si="39"/>
        <v/>
      </c>
    </row>
    <row r="301" spans="1:21" x14ac:dyDescent="0.25">
      <c r="A301" s="23" t="str">
        <f>IF(DATOS_NUMERICOS!A290="","",DATOS_NUMERICOS!A290)</f>
        <v/>
      </c>
      <c r="B301" s="23" t="str">
        <f>IF($A301="","",DATOS_NUMERICOS!B290)</f>
        <v/>
      </c>
      <c r="C301" s="23" t="str">
        <f>IF($A301="","",DATOS_NUMERICOS!C290)</f>
        <v/>
      </c>
      <c r="D301" s="23" t="str">
        <f>IF($A301="","",DATOS_NUMERICOS!D290)</f>
        <v/>
      </c>
      <c r="E301" s="23" t="str">
        <f>IF($A301="","",DATOS_NUMERICOS!G290)</f>
        <v/>
      </c>
      <c r="F301" s="23" t="str">
        <f>IF($A301="","",DATOS_NUMERICOS!I290)</f>
        <v/>
      </c>
      <c r="G301" s="23" t="str">
        <f>IF($A301="","",DATOS_NUMERICOS!J290)</f>
        <v/>
      </c>
      <c r="H301" s="23" t="str">
        <f>IF($A301="","",(DATOS_NUMERICOS!K290+DATOS_NUMERICOS!N290+DATOS_NUMERICOS!O290+DATOS_NUMERICOS!P290+(8-DATOS_NUMERICOS!S290)))</f>
        <v/>
      </c>
      <c r="I301" s="23" t="str">
        <f>IF($A301="","",(DATOS_NUMERICOS!L290+DATOS_NUMERICOS!M290+DATOS_NUMERICOS!Q290+DATOS_NUMERICOS!R290+DATOS_NUMERICOS!T290))</f>
        <v/>
      </c>
      <c r="J301" s="23" t="str">
        <f>IF($A301="","",(DATOS_NUMERICOS!U290+DATOS_NUMERICOS!V290+DATOS_NUMERICOS!W290+DATOS_NUMERICOS!X290+DATOS_NUMERICOS!Y290+DATOS_NUMERICOS!Z290+DATOS_NUMERICOS!AA290+DATOS_NUMERICOS!AB290))</f>
        <v/>
      </c>
      <c r="K301" s="23" t="str">
        <f>IF($A301="","",(DATOS_NUMERICOS!AC290+DATOS_NUMERICOS!AD290+DATOS_NUMERICOS!AE290+DATOS_NUMERICOS!AF290+DATOS_NUMERICOS!AG290+DATOS_NUMERICOS!AH290+DATOS_NUMERICOS!AI290+DATOS_NUMERICOS!AJ290+DATOS_NUMERICOS!AK290+DATOS_NUMERICOS!AL290))</f>
        <v/>
      </c>
      <c r="L301" s="23" t="str">
        <f>IF($A301="","",(DATOS_NUMERICOS!AM290+DATOS_NUMERICOS!AN290+DATOS_NUMERICOS!AO290+DATOS_NUMERICOS!AP290+DATOS_NUMERICOS!AQ290+DATOS_NUMERICOS!AR290+DATOS_NUMERICOS!AS290+DATOS_NUMERICOS!AT290+DATOS_NUMERICOS!AU290))</f>
        <v/>
      </c>
      <c r="M301" s="23" t="str">
        <f>IF($A301="","",(DATOS_NUMERICOS!AV290+DATOS_NUMERICOS!AW290+DATOS_NUMERICOS!AX290+(5-DATOS_NUMERICOS!AY290)+DATOS_NUMERICOS!AZ290+DATOS_NUMERICOS!BA290+DATOS_NUMERICOS!BB290+(5-DATOS_NUMERICOS!BC290)+DATOS_NUMERICOS!BD290+(5-DATOS_NUMERICOS!BE290)+DATOS_NUMERICOS!BF290+DATOS_NUMERICOS!BG290+(5-DATOS_NUMERICOS!BH290)+(5-DATOS_NUMERICOS!BI290)+DATOS_NUMERICOS!BJ290))</f>
        <v/>
      </c>
      <c r="N301" s="28" t="str">
        <f t="shared" si="32"/>
        <v/>
      </c>
      <c r="O301" s="28" t="str">
        <f t="shared" si="33"/>
        <v/>
      </c>
      <c r="P301" s="28" t="str">
        <f t="shared" si="34"/>
        <v/>
      </c>
      <c r="Q301" s="28" t="str">
        <f t="shared" si="35"/>
        <v/>
      </c>
      <c r="R301" s="28" t="str">
        <f t="shared" si="36"/>
        <v/>
      </c>
      <c r="S301" s="28" t="str">
        <f t="shared" si="37"/>
        <v/>
      </c>
      <c r="T301" s="23" t="str">
        <f t="shared" si="38"/>
        <v/>
      </c>
      <c r="U301" s="23" t="str">
        <f t="shared" si="39"/>
        <v/>
      </c>
    </row>
    <row r="302" spans="1:21" x14ac:dyDescent="0.25">
      <c r="A302" s="23" t="str">
        <f>IF(DATOS_NUMERICOS!A291="","",DATOS_NUMERICOS!A291)</f>
        <v/>
      </c>
      <c r="B302" s="23" t="str">
        <f>IF($A302="","",DATOS_NUMERICOS!B291)</f>
        <v/>
      </c>
      <c r="C302" s="23" t="str">
        <f>IF($A302="","",DATOS_NUMERICOS!C291)</f>
        <v/>
      </c>
      <c r="D302" s="23" t="str">
        <f>IF($A302="","",DATOS_NUMERICOS!D291)</f>
        <v/>
      </c>
      <c r="E302" s="23" t="str">
        <f>IF($A302="","",DATOS_NUMERICOS!G291)</f>
        <v/>
      </c>
      <c r="F302" s="23" t="str">
        <f>IF($A302="","",DATOS_NUMERICOS!I291)</f>
        <v/>
      </c>
      <c r="G302" s="23" t="str">
        <f>IF($A302="","",DATOS_NUMERICOS!J291)</f>
        <v/>
      </c>
      <c r="H302" s="23" t="str">
        <f>IF($A302="","",(DATOS_NUMERICOS!K291+DATOS_NUMERICOS!N291+DATOS_NUMERICOS!O291+DATOS_NUMERICOS!P291+(8-DATOS_NUMERICOS!S291)))</f>
        <v/>
      </c>
      <c r="I302" s="23" t="str">
        <f>IF($A302="","",(DATOS_NUMERICOS!L291+DATOS_NUMERICOS!M291+DATOS_NUMERICOS!Q291+DATOS_NUMERICOS!R291+DATOS_NUMERICOS!T291))</f>
        <v/>
      </c>
      <c r="J302" s="23" t="str">
        <f>IF($A302="","",(DATOS_NUMERICOS!U291+DATOS_NUMERICOS!V291+DATOS_NUMERICOS!W291+DATOS_NUMERICOS!X291+DATOS_NUMERICOS!Y291+DATOS_NUMERICOS!Z291+DATOS_NUMERICOS!AA291+DATOS_NUMERICOS!AB291))</f>
        <v/>
      </c>
      <c r="K302" s="23" t="str">
        <f>IF($A302="","",(DATOS_NUMERICOS!AC291+DATOS_NUMERICOS!AD291+DATOS_NUMERICOS!AE291+DATOS_NUMERICOS!AF291+DATOS_NUMERICOS!AG291+DATOS_NUMERICOS!AH291+DATOS_NUMERICOS!AI291+DATOS_NUMERICOS!AJ291+DATOS_NUMERICOS!AK291+DATOS_NUMERICOS!AL291))</f>
        <v/>
      </c>
      <c r="L302" s="23" t="str">
        <f>IF($A302="","",(DATOS_NUMERICOS!AM291+DATOS_NUMERICOS!AN291+DATOS_NUMERICOS!AO291+DATOS_NUMERICOS!AP291+DATOS_NUMERICOS!AQ291+DATOS_NUMERICOS!AR291+DATOS_NUMERICOS!AS291+DATOS_NUMERICOS!AT291+DATOS_NUMERICOS!AU291))</f>
        <v/>
      </c>
      <c r="M302" s="23" t="str">
        <f>IF($A302="","",(DATOS_NUMERICOS!AV291+DATOS_NUMERICOS!AW291+DATOS_NUMERICOS!AX291+(5-DATOS_NUMERICOS!AY291)+DATOS_NUMERICOS!AZ291+DATOS_NUMERICOS!BA291+DATOS_NUMERICOS!BB291+(5-DATOS_NUMERICOS!BC291)+DATOS_NUMERICOS!BD291+(5-DATOS_NUMERICOS!BE291)+DATOS_NUMERICOS!BF291+DATOS_NUMERICOS!BG291+(5-DATOS_NUMERICOS!BH291)+(5-DATOS_NUMERICOS!BI291)+DATOS_NUMERICOS!BJ291))</f>
        <v/>
      </c>
      <c r="N302" s="28" t="str">
        <f t="shared" si="32"/>
        <v/>
      </c>
      <c r="O302" s="28" t="str">
        <f t="shared" si="33"/>
        <v/>
      </c>
      <c r="P302" s="28" t="str">
        <f t="shared" si="34"/>
        <v/>
      </c>
      <c r="Q302" s="28" t="str">
        <f t="shared" si="35"/>
        <v/>
      </c>
      <c r="R302" s="28" t="str">
        <f t="shared" si="36"/>
        <v/>
      </c>
      <c r="S302" s="28" t="str">
        <f t="shared" si="37"/>
        <v/>
      </c>
      <c r="T302" s="23" t="str">
        <f t="shared" si="38"/>
        <v/>
      </c>
      <c r="U302" s="23" t="str">
        <f t="shared" si="39"/>
        <v/>
      </c>
    </row>
    <row r="303" spans="1:21" x14ac:dyDescent="0.25">
      <c r="A303" s="23" t="str">
        <f>IF(DATOS_NUMERICOS!A292="","",DATOS_NUMERICOS!A292)</f>
        <v/>
      </c>
      <c r="B303" s="23" t="str">
        <f>IF($A303="","",DATOS_NUMERICOS!B292)</f>
        <v/>
      </c>
      <c r="C303" s="23" t="str">
        <f>IF($A303="","",DATOS_NUMERICOS!C292)</f>
        <v/>
      </c>
      <c r="D303" s="23" t="str">
        <f>IF($A303="","",DATOS_NUMERICOS!D292)</f>
        <v/>
      </c>
      <c r="E303" s="23" t="str">
        <f>IF($A303="","",DATOS_NUMERICOS!G292)</f>
        <v/>
      </c>
      <c r="F303" s="23" t="str">
        <f>IF($A303="","",DATOS_NUMERICOS!I292)</f>
        <v/>
      </c>
      <c r="G303" s="23" t="str">
        <f>IF($A303="","",DATOS_NUMERICOS!J292)</f>
        <v/>
      </c>
      <c r="H303" s="23" t="str">
        <f>IF($A303="","",(DATOS_NUMERICOS!K292+DATOS_NUMERICOS!N292+DATOS_NUMERICOS!O292+DATOS_NUMERICOS!P292+(8-DATOS_NUMERICOS!S292)))</f>
        <v/>
      </c>
      <c r="I303" s="23" t="str">
        <f>IF($A303="","",(DATOS_NUMERICOS!L292+DATOS_NUMERICOS!M292+DATOS_NUMERICOS!Q292+DATOS_NUMERICOS!R292+DATOS_NUMERICOS!T292))</f>
        <v/>
      </c>
      <c r="J303" s="23" t="str">
        <f>IF($A303="","",(DATOS_NUMERICOS!U292+DATOS_NUMERICOS!V292+DATOS_NUMERICOS!W292+DATOS_NUMERICOS!X292+DATOS_NUMERICOS!Y292+DATOS_NUMERICOS!Z292+DATOS_NUMERICOS!AA292+DATOS_NUMERICOS!AB292))</f>
        <v/>
      </c>
      <c r="K303" s="23" t="str">
        <f>IF($A303="","",(DATOS_NUMERICOS!AC292+DATOS_NUMERICOS!AD292+DATOS_NUMERICOS!AE292+DATOS_NUMERICOS!AF292+DATOS_NUMERICOS!AG292+DATOS_NUMERICOS!AH292+DATOS_NUMERICOS!AI292+DATOS_NUMERICOS!AJ292+DATOS_NUMERICOS!AK292+DATOS_NUMERICOS!AL292))</f>
        <v/>
      </c>
      <c r="L303" s="23" t="str">
        <f>IF($A303="","",(DATOS_NUMERICOS!AM292+DATOS_NUMERICOS!AN292+DATOS_NUMERICOS!AO292+DATOS_NUMERICOS!AP292+DATOS_NUMERICOS!AQ292+DATOS_NUMERICOS!AR292+DATOS_NUMERICOS!AS292+DATOS_NUMERICOS!AT292+DATOS_NUMERICOS!AU292))</f>
        <v/>
      </c>
      <c r="M303" s="23" t="str">
        <f>IF($A303="","",(DATOS_NUMERICOS!AV292+DATOS_NUMERICOS!AW292+DATOS_NUMERICOS!AX292+(5-DATOS_NUMERICOS!AY292)+DATOS_NUMERICOS!AZ292+DATOS_NUMERICOS!BA292+DATOS_NUMERICOS!BB292+(5-DATOS_NUMERICOS!BC292)+DATOS_NUMERICOS!BD292+(5-DATOS_NUMERICOS!BE292)+DATOS_NUMERICOS!BF292+DATOS_NUMERICOS!BG292+(5-DATOS_NUMERICOS!BH292)+(5-DATOS_NUMERICOS!BI292)+DATOS_NUMERICOS!BJ292))</f>
        <v/>
      </c>
      <c r="N303" s="28" t="str">
        <f t="shared" si="32"/>
        <v/>
      </c>
      <c r="O303" s="28" t="str">
        <f t="shared" si="33"/>
        <v/>
      </c>
      <c r="P303" s="28" t="str">
        <f t="shared" si="34"/>
        <v/>
      </c>
      <c r="Q303" s="28" t="str">
        <f t="shared" si="35"/>
        <v/>
      </c>
      <c r="R303" s="28" t="str">
        <f t="shared" si="36"/>
        <v/>
      </c>
      <c r="S303" s="28" t="str">
        <f t="shared" si="37"/>
        <v/>
      </c>
      <c r="T303" s="23" t="str">
        <f t="shared" si="38"/>
        <v/>
      </c>
      <c r="U303" s="23" t="str">
        <f t="shared" si="39"/>
        <v/>
      </c>
    </row>
    <row r="304" spans="1:21" x14ac:dyDescent="0.25">
      <c r="A304" s="23" t="str">
        <f>IF(DATOS_NUMERICOS!A293="","",DATOS_NUMERICOS!A293)</f>
        <v/>
      </c>
      <c r="B304" s="23" t="str">
        <f>IF($A304="","",DATOS_NUMERICOS!B293)</f>
        <v/>
      </c>
      <c r="C304" s="23" t="str">
        <f>IF($A304="","",DATOS_NUMERICOS!C293)</f>
        <v/>
      </c>
      <c r="D304" s="23" t="str">
        <f>IF($A304="","",DATOS_NUMERICOS!D293)</f>
        <v/>
      </c>
      <c r="E304" s="23" t="str">
        <f>IF($A304="","",DATOS_NUMERICOS!G293)</f>
        <v/>
      </c>
      <c r="F304" s="23" t="str">
        <f>IF($A304="","",DATOS_NUMERICOS!I293)</f>
        <v/>
      </c>
      <c r="G304" s="23" t="str">
        <f>IF($A304="","",DATOS_NUMERICOS!J293)</f>
        <v/>
      </c>
      <c r="H304" s="23" t="str">
        <f>IF($A304="","",(DATOS_NUMERICOS!K293+DATOS_NUMERICOS!N293+DATOS_NUMERICOS!O293+DATOS_NUMERICOS!P293+(8-DATOS_NUMERICOS!S293)))</f>
        <v/>
      </c>
      <c r="I304" s="23" t="str">
        <f>IF($A304="","",(DATOS_NUMERICOS!L293+DATOS_NUMERICOS!M293+DATOS_NUMERICOS!Q293+DATOS_NUMERICOS!R293+DATOS_NUMERICOS!T293))</f>
        <v/>
      </c>
      <c r="J304" s="23" t="str">
        <f>IF($A304="","",(DATOS_NUMERICOS!U293+DATOS_NUMERICOS!V293+DATOS_NUMERICOS!W293+DATOS_NUMERICOS!X293+DATOS_NUMERICOS!Y293+DATOS_NUMERICOS!Z293+DATOS_NUMERICOS!AA293+DATOS_NUMERICOS!AB293))</f>
        <v/>
      </c>
      <c r="K304" s="23" t="str">
        <f>IF($A304="","",(DATOS_NUMERICOS!AC293+DATOS_NUMERICOS!AD293+DATOS_NUMERICOS!AE293+DATOS_NUMERICOS!AF293+DATOS_NUMERICOS!AG293+DATOS_NUMERICOS!AH293+DATOS_NUMERICOS!AI293+DATOS_NUMERICOS!AJ293+DATOS_NUMERICOS!AK293+DATOS_NUMERICOS!AL293))</f>
        <v/>
      </c>
      <c r="L304" s="23" t="str">
        <f>IF($A304="","",(DATOS_NUMERICOS!AM293+DATOS_NUMERICOS!AN293+DATOS_NUMERICOS!AO293+DATOS_NUMERICOS!AP293+DATOS_NUMERICOS!AQ293+DATOS_NUMERICOS!AR293+DATOS_NUMERICOS!AS293+DATOS_NUMERICOS!AT293+DATOS_NUMERICOS!AU293))</f>
        <v/>
      </c>
      <c r="M304" s="23" t="str">
        <f>IF($A304="","",(DATOS_NUMERICOS!AV293+DATOS_NUMERICOS!AW293+DATOS_NUMERICOS!AX293+(5-DATOS_NUMERICOS!AY293)+DATOS_NUMERICOS!AZ293+DATOS_NUMERICOS!BA293+DATOS_NUMERICOS!BB293+(5-DATOS_NUMERICOS!BC293)+DATOS_NUMERICOS!BD293+(5-DATOS_NUMERICOS!BE293)+DATOS_NUMERICOS!BF293+DATOS_NUMERICOS!BG293+(5-DATOS_NUMERICOS!BH293)+(5-DATOS_NUMERICOS!BI293)+DATOS_NUMERICOS!BJ293))</f>
        <v/>
      </c>
      <c r="N304" s="28" t="str">
        <f t="shared" si="32"/>
        <v/>
      </c>
      <c r="O304" s="28" t="str">
        <f t="shared" si="33"/>
        <v/>
      </c>
      <c r="P304" s="28" t="str">
        <f t="shared" si="34"/>
        <v/>
      </c>
      <c r="Q304" s="28" t="str">
        <f t="shared" si="35"/>
        <v/>
      </c>
      <c r="R304" s="28" t="str">
        <f t="shared" si="36"/>
        <v/>
      </c>
      <c r="S304" s="28" t="str">
        <f t="shared" si="37"/>
        <v/>
      </c>
      <c r="T304" s="23" t="str">
        <f t="shared" si="38"/>
        <v/>
      </c>
      <c r="U304" s="23" t="str">
        <f t="shared" si="39"/>
        <v/>
      </c>
    </row>
    <row r="305" spans="1:21" x14ac:dyDescent="0.25">
      <c r="A305" s="23" t="str">
        <f>IF(DATOS_NUMERICOS!A294="","",DATOS_NUMERICOS!A294)</f>
        <v/>
      </c>
      <c r="B305" s="23" t="str">
        <f>IF($A305="","",DATOS_NUMERICOS!B294)</f>
        <v/>
      </c>
      <c r="C305" s="23" t="str">
        <f>IF($A305="","",DATOS_NUMERICOS!C294)</f>
        <v/>
      </c>
      <c r="D305" s="23" t="str">
        <f>IF($A305="","",DATOS_NUMERICOS!D294)</f>
        <v/>
      </c>
      <c r="E305" s="23" t="str">
        <f>IF($A305="","",DATOS_NUMERICOS!G294)</f>
        <v/>
      </c>
      <c r="F305" s="23" t="str">
        <f>IF($A305="","",DATOS_NUMERICOS!I294)</f>
        <v/>
      </c>
      <c r="G305" s="23" t="str">
        <f>IF($A305="","",DATOS_NUMERICOS!J294)</f>
        <v/>
      </c>
      <c r="H305" s="23" t="str">
        <f>IF($A305="","",(DATOS_NUMERICOS!K294+DATOS_NUMERICOS!N294+DATOS_NUMERICOS!O294+DATOS_NUMERICOS!P294+(8-DATOS_NUMERICOS!S294)))</f>
        <v/>
      </c>
      <c r="I305" s="23" t="str">
        <f>IF($A305="","",(DATOS_NUMERICOS!L294+DATOS_NUMERICOS!M294+DATOS_NUMERICOS!Q294+DATOS_NUMERICOS!R294+DATOS_NUMERICOS!T294))</f>
        <v/>
      </c>
      <c r="J305" s="23" t="str">
        <f>IF($A305="","",(DATOS_NUMERICOS!U294+DATOS_NUMERICOS!V294+DATOS_NUMERICOS!W294+DATOS_NUMERICOS!X294+DATOS_NUMERICOS!Y294+DATOS_NUMERICOS!Z294+DATOS_NUMERICOS!AA294+DATOS_NUMERICOS!AB294))</f>
        <v/>
      </c>
      <c r="K305" s="23" t="str">
        <f>IF($A305="","",(DATOS_NUMERICOS!AC294+DATOS_NUMERICOS!AD294+DATOS_NUMERICOS!AE294+DATOS_NUMERICOS!AF294+DATOS_NUMERICOS!AG294+DATOS_NUMERICOS!AH294+DATOS_NUMERICOS!AI294+DATOS_NUMERICOS!AJ294+DATOS_NUMERICOS!AK294+DATOS_NUMERICOS!AL294))</f>
        <v/>
      </c>
      <c r="L305" s="23" t="str">
        <f>IF($A305="","",(DATOS_NUMERICOS!AM294+DATOS_NUMERICOS!AN294+DATOS_NUMERICOS!AO294+DATOS_NUMERICOS!AP294+DATOS_NUMERICOS!AQ294+DATOS_NUMERICOS!AR294+DATOS_NUMERICOS!AS294+DATOS_NUMERICOS!AT294+DATOS_NUMERICOS!AU294))</f>
        <v/>
      </c>
      <c r="M305" s="23" t="str">
        <f>IF($A305="","",(DATOS_NUMERICOS!AV294+DATOS_NUMERICOS!AW294+DATOS_NUMERICOS!AX294+(5-DATOS_NUMERICOS!AY294)+DATOS_NUMERICOS!AZ294+DATOS_NUMERICOS!BA294+DATOS_NUMERICOS!BB294+(5-DATOS_NUMERICOS!BC294)+DATOS_NUMERICOS!BD294+(5-DATOS_NUMERICOS!BE294)+DATOS_NUMERICOS!BF294+DATOS_NUMERICOS!BG294+(5-DATOS_NUMERICOS!BH294)+(5-DATOS_NUMERICOS!BI294)+DATOS_NUMERICOS!BJ294))</f>
        <v/>
      </c>
      <c r="N305" s="28" t="str">
        <f t="shared" si="32"/>
        <v/>
      </c>
      <c r="O305" s="28" t="str">
        <f t="shared" si="33"/>
        <v/>
      </c>
      <c r="P305" s="28" t="str">
        <f t="shared" si="34"/>
        <v/>
      </c>
      <c r="Q305" s="28" t="str">
        <f t="shared" si="35"/>
        <v/>
      </c>
      <c r="R305" s="28" t="str">
        <f t="shared" si="36"/>
        <v/>
      </c>
      <c r="S305" s="28" t="str">
        <f t="shared" si="37"/>
        <v/>
      </c>
      <c r="T305" s="23" t="str">
        <f t="shared" si="38"/>
        <v/>
      </c>
      <c r="U305" s="23" t="str">
        <f t="shared" si="39"/>
        <v/>
      </c>
    </row>
    <row r="306" spans="1:21" x14ac:dyDescent="0.25">
      <c r="A306" s="23" t="str">
        <f>IF(DATOS_NUMERICOS!A295="","",DATOS_NUMERICOS!A295)</f>
        <v/>
      </c>
      <c r="B306" s="23" t="str">
        <f>IF($A306="","",DATOS_NUMERICOS!B295)</f>
        <v/>
      </c>
      <c r="C306" s="23" t="str">
        <f>IF($A306="","",DATOS_NUMERICOS!C295)</f>
        <v/>
      </c>
      <c r="D306" s="23" t="str">
        <f>IF($A306="","",DATOS_NUMERICOS!D295)</f>
        <v/>
      </c>
      <c r="E306" s="23" t="str">
        <f>IF($A306="","",DATOS_NUMERICOS!G295)</f>
        <v/>
      </c>
      <c r="F306" s="23" t="str">
        <f>IF($A306="","",DATOS_NUMERICOS!I295)</f>
        <v/>
      </c>
      <c r="G306" s="23" t="str">
        <f>IF($A306="","",DATOS_NUMERICOS!J295)</f>
        <v/>
      </c>
      <c r="H306" s="23" t="str">
        <f>IF($A306="","",(DATOS_NUMERICOS!K295+DATOS_NUMERICOS!N295+DATOS_NUMERICOS!O295+DATOS_NUMERICOS!P295+(8-DATOS_NUMERICOS!S295)))</f>
        <v/>
      </c>
      <c r="I306" s="23" t="str">
        <f>IF($A306="","",(DATOS_NUMERICOS!L295+DATOS_NUMERICOS!M295+DATOS_NUMERICOS!Q295+DATOS_NUMERICOS!R295+DATOS_NUMERICOS!T295))</f>
        <v/>
      </c>
      <c r="J306" s="23" t="str">
        <f>IF($A306="","",(DATOS_NUMERICOS!U295+DATOS_NUMERICOS!V295+DATOS_NUMERICOS!W295+DATOS_NUMERICOS!X295+DATOS_NUMERICOS!Y295+DATOS_NUMERICOS!Z295+DATOS_NUMERICOS!AA295+DATOS_NUMERICOS!AB295))</f>
        <v/>
      </c>
      <c r="K306" s="23" t="str">
        <f>IF($A306="","",(DATOS_NUMERICOS!AC295+DATOS_NUMERICOS!AD295+DATOS_NUMERICOS!AE295+DATOS_NUMERICOS!AF295+DATOS_NUMERICOS!AG295+DATOS_NUMERICOS!AH295+DATOS_NUMERICOS!AI295+DATOS_NUMERICOS!AJ295+DATOS_NUMERICOS!AK295+DATOS_NUMERICOS!AL295))</f>
        <v/>
      </c>
      <c r="L306" s="23" t="str">
        <f>IF($A306="","",(DATOS_NUMERICOS!AM295+DATOS_NUMERICOS!AN295+DATOS_NUMERICOS!AO295+DATOS_NUMERICOS!AP295+DATOS_NUMERICOS!AQ295+DATOS_NUMERICOS!AR295+DATOS_NUMERICOS!AS295+DATOS_NUMERICOS!AT295+DATOS_NUMERICOS!AU295))</f>
        <v/>
      </c>
      <c r="M306" s="23" t="str">
        <f>IF($A306="","",(DATOS_NUMERICOS!AV295+DATOS_NUMERICOS!AW295+DATOS_NUMERICOS!AX295+(5-DATOS_NUMERICOS!AY295)+DATOS_NUMERICOS!AZ295+DATOS_NUMERICOS!BA295+DATOS_NUMERICOS!BB295+(5-DATOS_NUMERICOS!BC295)+DATOS_NUMERICOS!BD295+(5-DATOS_NUMERICOS!BE295)+DATOS_NUMERICOS!BF295+DATOS_NUMERICOS!BG295+(5-DATOS_NUMERICOS!BH295)+(5-DATOS_NUMERICOS!BI295)+DATOS_NUMERICOS!BJ295))</f>
        <v/>
      </c>
      <c r="N306" s="28" t="str">
        <f t="shared" si="32"/>
        <v/>
      </c>
      <c r="O306" s="28" t="str">
        <f t="shared" si="33"/>
        <v/>
      </c>
      <c r="P306" s="28" t="str">
        <f t="shared" si="34"/>
        <v/>
      </c>
      <c r="Q306" s="28" t="str">
        <f t="shared" si="35"/>
        <v/>
      </c>
      <c r="R306" s="28" t="str">
        <f t="shared" si="36"/>
        <v/>
      </c>
      <c r="S306" s="28" t="str">
        <f t="shared" si="37"/>
        <v/>
      </c>
      <c r="T306" s="23" t="str">
        <f t="shared" si="38"/>
        <v/>
      </c>
      <c r="U306" s="23" t="str">
        <f t="shared" si="39"/>
        <v/>
      </c>
    </row>
    <row r="307" spans="1:21" x14ac:dyDescent="0.25">
      <c r="A307" s="23" t="str">
        <f>IF(DATOS_NUMERICOS!A296="","",DATOS_NUMERICOS!A296)</f>
        <v/>
      </c>
      <c r="B307" s="23" t="str">
        <f>IF($A307="","",DATOS_NUMERICOS!B296)</f>
        <v/>
      </c>
      <c r="C307" s="23" t="str">
        <f>IF($A307="","",DATOS_NUMERICOS!C296)</f>
        <v/>
      </c>
      <c r="D307" s="23" t="str">
        <f>IF($A307="","",DATOS_NUMERICOS!D296)</f>
        <v/>
      </c>
      <c r="E307" s="23" t="str">
        <f>IF($A307="","",DATOS_NUMERICOS!G296)</f>
        <v/>
      </c>
      <c r="F307" s="23" t="str">
        <f>IF($A307="","",DATOS_NUMERICOS!I296)</f>
        <v/>
      </c>
      <c r="G307" s="23" t="str">
        <f>IF($A307="","",DATOS_NUMERICOS!J296)</f>
        <v/>
      </c>
      <c r="H307" s="23" t="str">
        <f>IF($A307="","",(DATOS_NUMERICOS!K296+DATOS_NUMERICOS!N296+DATOS_NUMERICOS!O296+DATOS_NUMERICOS!P296+(8-DATOS_NUMERICOS!S296)))</f>
        <v/>
      </c>
      <c r="I307" s="23" t="str">
        <f>IF($A307="","",(DATOS_NUMERICOS!L296+DATOS_NUMERICOS!M296+DATOS_NUMERICOS!Q296+DATOS_NUMERICOS!R296+DATOS_NUMERICOS!T296))</f>
        <v/>
      </c>
      <c r="J307" s="23" t="str">
        <f>IF($A307="","",(DATOS_NUMERICOS!U296+DATOS_NUMERICOS!V296+DATOS_NUMERICOS!W296+DATOS_NUMERICOS!X296+DATOS_NUMERICOS!Y296+DATOS_NUMERICOS!Z296+DATOS_NUMERICOS!AA296+DATOS_NUMERICOS!AB296))</f>
        <v/>
      </c>
      <c r="K307" s="23" t="str">
        <f>IF($A307="","",(DATOS_NUMERICOS!AC296+DATOS_NUMERICOS!AD296+DATOS_NUMERICOS!AE296+DATOS_NUMERICOS!AF296+DATOS_NUMERICOS!AG296+DATOS_NUMERICOS!AH296+DATOS_NUMERICOS!AI296+DATOS_NUMERICOS!AJ296+DATOS_NUMERICOS!AK296+DATOS_NUMERICOS!AL296))</f>
        <v/>
      </c>
      <c r="L307" s="23" t="str">
        <f>IF($A307="","",(DATOS_NUMERICOS!AM296+DATOS_NUMERICOS!AN296+DATOS_NUMERICOS!AO296+DATOS_NUMERICOS!AP296+DATOS_NUMERICOS!AQ296+DATOS_NUMERICOS!AR296+DATOS_NUMERICOS!AS296+DATOS_NUMERICOS!AT296+DATOS_NUMERICOS!AU296))</f>
        <v/>
      </c>
      <c r="M307" s="23" t="str">
        <f>IF($A307="","",(DATOS_NUMERICOS!AV296+DATOS_NUMERICOS!AW296+DATOS_NUMERICOS!AX296+(5-DATOS_NUMERICOS!AY296)+DATOS_NUMERICOS!AZ296+DATOS_NUMERICOS!BA296+DATOS_NUMERICOS!BB296+(5-DATOS_NUMERICOS!BC296)+DATOS_NUMERICOS!BD296+(5-DATOS_NUMERICOS!BE296)+DATOS_NUMERICOS!BF296+DATOS_NUMERICOS!BG296+(5-DATOS_NUMERICOS!BH296)+(5-DATOS_NUMERICOS!BI296)+DATOS_NUMERICOS!BJ296))</f>
        <v/>
      </c>
      <c r="N307" s="28" t="str">
        <f t="shared" si="32"/>
        <v/>
      </c>
      <c r="O307" s="28" t="str">
        <f t="shared" si="33"/>
        <v/>
      </c>
      <c r="P307" s="28" t="str">
        <f t="shared" si="34"/>
        <v/>
      </c>
      <c r="Q307" s="28" t="str">
        <f t="shared" si="35"/>
        <v/>
      </c>
      <c r="R307" s="28" t="str">
        <f t="shared" si="36"/>
        <v/>
      </c>
      <c r="S307" s="28" t="str">
        <f t="shared" si="37"/>
        <v/>
      </c>
      <c r="T307" s="23" t="str">
        <f t="shared" si="38"/>
        <v/>
      </c>
      <c r="U307" s="23" t="str">
        <f t="shared" si="39"/>
        <v/>
      </c>
    </row>
    <row r="308" spans="1:21" x14ac:dyDescent="0.25">
      <c r="A308" s="23" t="str">
        <f>IF(DATOS_NUMERICOS!A297="","",DATOS_NUMERICOS!A297)</f>
        <v/>
      </c>
      <c r="B308" s="23" t="str">
        <f>IF($A308="","",DATOS_NUMERICOS!B297)</f>
        <v/>
      </c>
      <c r="C308" s="23" t="str">
        <f>IF($A308="","",DATOS_NUMERICOS!C297)</f>
        <v/>
      </c>
      <c r="D308" s="23" t="str">
        <f>IF($A308="","",DATOS_NUMERICOS!D297)</f>
        <v/>
      </c>
      <c r="E308" s="23" t="str">
        <f>IF($A308="","",DATOS_NUMERICOS!G297)</f>
        <v/>
      </c>
      <c r="F308" s="23" t="str">
        <f>IF($A308="","",DATOS_NUMERICOS!I297)</f>
        <v/>
      </c>
      <c r="G308" s="23" t="str">
        <f>IF($A308="","",DATOS_NUMERICOS!J297)</f>
        <v/>
      </c>
      <c r="H308" s="23" t="str">
        <f>IF($A308="","",(DATOS_NUMERICOS!K297+DATOS_NUMERICOS!N297+DATOS_NUMERICOS!O297+DATOS_NUMERICOS!P297+(8-DATOS_NUMERICOS!S297)))</f>
        <v/>
      </c>
      <c r="I308" s="23" t="str">
        <f>IF($A308="","",(DATOS_NUMERICOS!L297+DATOS_NUMERICOS!M297+DATOS_NUMERICOS!Q297+DATOS_NUMERICOS!R297+DATOS_NUMERICOS!T297))</f>
        <v/>
      </c>
      <c r="J308" s="23" t="str">
        <f>IF($A308="","",(DATOS_NUMERICOS!U297+DATOS_NUMERICOS!V297+DATOS_NUMERICOS!W297+DATOS_NUMERICOS!X297+DATOS_NUMERICOS!Y297+DATOS_NUMERICOS!Z297+DATOS_NUMERICOS!AA297+DATOS_NUMERICOS!AB297))</f>
        <v/>
      </c>
      <c r="K308" s="23" t="str">
        <f>IF($A308="","",(DATOS_NUMERICOS!AC297+DATOS_NUMERICOS!AD297+DATOS_NUMERICOS!AE297+DATOS_NUMERICOS!AF297+DATOS_NUMERICOS!AG297+DATOS_NUMERICOS!AH297+DATOS_NUMERICOS!AI297+DATOS_NUMERICOS!AJ297+DATOS_NUMERICOS!AK297+DATOS_NUMERICOS!AL297))</f>
        <v/>
      </c>
      <c r="L308" s="23" t="str">
        <f>IF($A308="","",(DATOS_NUMERICOS!AM297+DATOS_NUMERICOS!AN297+DATOS_NUMERICOS!AO297+DATOS_NUMERICOS!AP297+DATOS_NUMERICOS!AQ297+DATOS_NUMERICOS!AR297+DATOS_NUMERICOS!AS297+DATOS_NUMERICOS!AT297+DATOS_NUMERICOS!AU297))</f>
        <v/>
      </c>
      <c r="M308" s="23" t="str">
        <f>IF($A308="","",(DATOS_NUMERICOS!AV297+DATOS_NUMERICOS!AW297+DATOS_NUMERICOS!AX297+(5-DATOS_NUMERICOS!AY297)+DATOS_NUMERICOS!AZ297+DATOS_NUMERICOS!BA297+DATOS_NUMERICOS!BB297+(5-DATOS_NUMERICOS!BC297)+DATOS_NUMERICOS!BD297+(5-DATOS_NUMERICOS!BE297)+DATOS_NUMERICOS!BF297+DATOS_NUMERICOS!BG297+(5-DATOS_NUMERICOS!BH297)+(5-DATOS_NUMERICOS!BI297)+DATOS_NUMERICOS!BJ297))</f>
        <v/>
      </c>
      <c r="N308" s="28" t="str">
        <f t="shared" si="32"/>
        <v/>
      </c>
      <c r="O308" s="28" t="str">
        <f t="shared" si="33"/>
        <v/>
      </c>
      <c r="P308" s="28" t="str">
        <f t="shared" si="34"/>
        <v/>
      </c>
      <c r="Q308" s="28" t="str">
        <f t="shared" si="35"/>
        <v/>
      </c>
      <c r="R308" s="28" t="str">
        <f t="shared" si="36"/>
        <v/>
      </c>
      <c r="S308" s="28" t="str">
        <f t="shared" si="37"/>
        <v/>
      </c>
      <c r="T308" s="23" t="str">
        <f t="shared" si="38"/>
        <v/>
      </c>
      <c r="U308" s="23" t="str">
        <f t="shared" si="39"/>
        <v/>
      </c>
    </row>
    <row r="309" spans="1:21" x14ac:dyDescent="0.25">
      <c r="A309" s="23" t="str">
        <f>IF(DATOS_NUMERICOS!A298="","",DATOS_NUMERICOS!A298)</f>
        <v/>
      </c>
      <c r="B309" s="23" t="str">
        <f>IF($A309="","",DATOS_NUMERICOS!B298)</f>
        <v/>
      </c>
      <c r="C309" s="23" t="str">
        <f>IF($A309="","",DATOS_NUMERICOS!C298)</f>
        <v/>
      </c>
      <c r="D309" s="23" t="str">
        <f>IF($A309="","",DATOS_NUMERICOS!D298)</f>
        <v/>
      </c>
      <c r="E309" s="23" t="str">
        <f>IF($A309="","",DATOS_NUMERICOS!G298)</f>
        <v/>
      </c>
      <c r="F309" s="23" t="str">
        <f>IF($A309="","",DATOS_NUMERICOS!I298)</f>
        <v/>
      </c>
      <c r="G309" s="23" t="str">
        <f>IF($A309="","",DATOS_NUMERICOS!J298)</f>
        <v/>
      </c>
      <c r="H309" s="23" t="str">
        <f>IF($A309="","",(DATOS_NUMERICOS!K298+DATOS_NUMERICOS!N298+DATOS_NUMERICOS!O298+DATOS_NUMERICOS!P298+(8-DATOS_NUMERICOS!S298)))</f>
        <v/>
      </c>
      <c r="I309" s="23" t="str">
        <f>IF($A309="","",(DATOS_NUMERICOS!L298+DATOS_NUMERICOS!M298+DATOS_NUMERICOS!Q298+DATOS_NUMERICOS!R298+DATOS_NUMERICOS!T298))</f>
        <v/>
      </c>
      <c r="J309" s="23" t="str">
        <f>IF($A309="","",(DATOS_NUMERICOS!U298+DATOS_NUMERICOS!V298+DATOS_NUMERICOS!W298+DATOS_NUMERICOS!X298+DATOS_NUMERICOS!Y298+DATOS_NUMERICOS!Z298+DATOS_NUMERICOS!AA298+DATOS_NUMERICOS!AB298))</f>
        <v/>
      </c>
      <c r="K309" s="23" t="str">
        <f>IF($A309="","",(DATOS_NUMERICOS!AC298+DATOS_NUMERICOS!AD298+DATOS_NUMERICOS!AE298+DATOS_NUMERICOS!AF298+DATOS_NUMERICOS!AG298+DATOS_NUMERICOS!AH298+DATOS_NUMERICOS!AI298+DATOS_NUMERICOS!AJ298+DATOS_NUMERICOS!AK298+DATOS_NUMERICOS!AL298))</f>
        <v/>
      </c>
      <c r="L309" s="23" t="str">
        <f>IF($A309="","",(DATOS_NUMERICOS!AM298+DATOS_NUMERICOS!AN298+DATOS_NUMERICOS!AO298+DATOS_NUMERICOS!AP298+DATOS_NUMERICOS!AQ298+DATOS_NUMERICOS!AR298+DATOS_NUMERICOS!AS298+DATOS_NUMERICOS!AT298+DATOS_NUMERICOS!AU298))</f>
        <v/>
      </c>
      <c r="M309" s="23" t="str">
        <f>IF($A309="","",(DATOS_NUMERICOS!AV298+DATOS_NUMERICOS!AW298+DATOS_NUMERICOS!AX298+(5-DATOS_NUMERICOS!AY298)+DATOS_NUMERICOS!AZ298+DATOS_NUMERICOS!BA298+DATOS_NUMERICOS!BB298+(5-DATOS_NUMERICOS!BC298)+DATOS_NUMERICOS!BD298+(5-DATOS_NUMERICOS!BE298)+DATOS_NUMERICOS!BF298+DATOS_NUMERICOS!BG298+(5-DATOS_NUMERICOS!BH298)+(5-DATOS_NUMERICOS!BI298)+DATOS_NUMERICOS!BJ298))</f>
        <v/>
      </c>
      <c r="N309" s="28" t="str">
        <f t="shared" si="32"/>
        <v/>
      </c>
      <c r="O309" s="28" t="str">
        <f t="shared" si="33"/>
        <v/>
      </c>
      <c r="P309" s="28" t="str">
        <f t="shared" si="34"/>
        <v/>
      </c>
      <c r="Q309" s="28" t="str">
        <f t="shared" si="35"/>
        <v/>
      </c>
      <c r="R309" s="28" t="str">
        <f t="shared" si="36"/>
        <v/>
      </c>
      <c r="S309" s="28" t="str">
        <f t="shared" si="37"/>
        <v/>
      </c>
      <c r="T309" s="23" t="str">
        <f t="shared" si="38"/>
        <v/>
      </c>
      <c r="U309" s="23" t="str">
        <f t="shared" si="39"/>
        <v/>
      </c>
    </row>
    <row r="310" spans="1:21" x14ac:dyDescent="0.25">
      <c r="A310" s="23" t="str">
        <f>IF(DATOS_NUMERICOS!A299="","",DATOS_NUMERICOS!A299)</f>
        <v/>
      </c>
      <c r="B310" s="23" t="str">
        <f>IF($A310="","",DATOS_NUMERICOS!B299)</f>
        <v/>
      </c>
      <c r="C310" s="23" t="str">
        <f>IF($A310="","",DATOS_NUMERICOS!C299)</f>
        <v/>
      </c>
      <c r="D310" s="23" t="str">
        <f>IF($A310="","",DATOS_NUMERICOS!D299)</f>
        <v/>
      </c>
      <c r="E310" s="23" t="str">
        <f>IF($A310="","",DATOS_NUMERICOS!G299)</f>
        <v/>
      </c>
      <c r="F310" s="23" t="str">
        <f>IF($A310="","",DATOS_NUMERICOS!I299)</f>
        <v/>
      </c>
      <c r="G310" s="23" t="str">
        <f>IF($A310="","",DATOS_NUMERICOS!J299)</f>
        <v/>
      </c>
      <c r="H310" s="23" t="str">
        <f>IF($A310="","",(DATOS_NUMERICOS!K299+DATOS_NUMERICOS!N299+DATOS_NUMERICOS!O299+DATOS_NUMERICOS!P299+(8-DATOS_NUMERICOS!S299)))</f>
        <v/>
      </c>
      <c r="I310" s="23" t="str">
        <f>IF($A310="","",(DATOS_NUMERICOS!L299+DATOS_NUMERICOS!M299+DATOS_NUMERICOS!Q299+DATOS_NUMERICOS!R299+DATOS_NUMERICOS!T299))</f>
        <v/>
      </c>
      <c r="J310" s="23" t="str">
        <f>IF($A310="","",(DATOS_NUMERICOS!U299+DATOS_NUMERICOS!V299+DATOS_NUMERICOS!W299+DATOS_NUMERICOS!X299+DATOS_NUMERICOS!Y299+DATOS_NUMERICOS!Z299+DATOS_NUMERICOS!AA299+DATOS_NUMERICOS!AB299))</f>
        <v/>
      </c>
      <c r="K310" s="23" t="str">
        <f>IF($A310="","",(DATOS_NUMERICOS!AC299+DATOS_NUMERICOS!AD299+DATOS_NUMERICOS!AE299+DATOS_NUMERICOS!AF299+DATOS_NUMERICOS!AG299+DATOS_NUMERICOS!AH299+DATOS_NUMERICOS!AI299+DATOS_NUMERICOS!AJ299+DATOS_NUMERICOS!AK299+DATOS_NUMERICOS!AL299))</f>
        <v/>
      </c>
      <c r="L310" s="23" t="str">
        <f>IF($A310="","",(DATOS_NUMERICOS!AM299+DATOS_NUMERICOS!AN299+DATOS_NUMERICOS!AO299+DATOS_NUMERICOS!AP299+DATOS_NUMERICOS!AQ299+DATOS_NUMERICOS!AR299+DATOS_NUMERICOS!AS299+DATOS_NUMERICOS!AT299+DATOS_NUMERICOS!AU299))</f>
        <v/>
      </c>
      <c r="M310" s="23" t="str">
        <f>IF($A310="","",(DATOS_NUMERICOS!AV299+DATOS_NUMERICOS!AW299+DATOS_NUMERICOS!AX299+(5-DATOS_NUMERICOS!AY299)+DATOS_NUMERICOS!AZ299+DATOS_NUMERICOS!BA299+DATOS_NUMERICOS!BB299+(5-DATOS_NUMERICOS!BC299)+DATOS_NUMERICOS!BD299+(5-DATOS_NUMERICOS!BE299)+DATOS_NUMERICOS!BF299+DATOS_NUMERICOS!BG299+(5-DATOS_NUMERICOS!BH299)+(5-DATOS_NUMERICOS!BI299)+DATOS_NUMERICOS!BJ299))</f>
        <v/>
      </c>
      <c r="N310" s="28" t="str">
        <f t="shared" si="32"/>
        <v/>
      </c>
      <c r="O310" s="28" t="str">
        <f t="shared" si="33"/>
        <v/>
      </c>
      <c r="P310" s="28" t="str">
        <f t="shared" si="34"/>
        <v/>
      </c>
      <c r="Q310" s="28" t="str">
        <f t="shared" si="35"/>
        <v/>
      </c>
      <c r="R310" s="28" t="str">
        <f t="shared" si="36"/>
        <v/>
      </c>
      <c r="S310" s="28" t="str">
        <f t="shared" si="37"/>
        <v/>
      </c>
      <c r="T310" s="23" t="str">
        <f t="shared" si="38"/>
        <v/>
      </c>
      <c r="U310" s="23" t="str">
        <f t="shared" si="39"/>
        <v/>
      </c>
    </row>
    <row r="311" spans="1:21" x14ac:dyDescent="0.25">
      <c r="A311" s="23" t="str">
        <f>IF(DATOS_NUMERICOS!A300="","",DATOS_NUMERICOS!A300)</f>
        <v/>
      </c>
      <c r="B311" s="23" t="str">
        <f>IF($A311="","",DATOS_NUMERICOS!B300)</f>
        <v/>
      </c>
      <c r="C311" s="23" t="str">
        <f>IF($A311="","",DATOS_NUMERICOS!C300)</f>
        <v/>
      </c>
      <c r="D311" s="23" t="str">
        <f>IF($A311="","",DATOS_NUMERICOS!D300)</f>
        <v/>
      </c>
      <c r="E311" s="23" t="str">
        <f>IF($A311="","",DATOS_NUMERICOS!G300)</f>
        <v/>
      </c>
      <c r="F311" s="23" t="str">
        <f>IF($A311="","",DATOS_NUMERICOS!I300)</f>
        <v/>
      </c>
      <c r="G311" s="23" t="str">
        <f>IF($A311="","",DATOS_NUMERICOS!J300)</f>
        <v/>
      </c>
      <c r="H311" s="23" t="str">
        <f>IF($A311="","",(DATOS_NUMERICOS!K300+DATOS_NUMERICOS!N300+DATOS_NUMERICOS!O300+DATOS_NUMERICOS!P300+(8-DATOS_NUMERICOS!S300)))</f>
        <v/>
      </c>
      <c r="I311" s="23" t="str">
        <f>IF($A311="","",(DATOS_NUMERICOS!L300+DATOS_NUMERICOS!M300+DATOS_NUMERICOS!Q300+DATOS_NUMERICOS!R300+DATOS_NUMERICOS!T300))</f>
        <v/>
      </c>
      <c r="J311" s="23" t="str">
        <f>IF($A311="","",(DATOS_NUMERICOS!U300+DATOS_NUMERICOS!V300+DATOS_NUMERICOS!W300+DATOS_NUMERICOS!X300+DATOS_NUMERICOS!Y300+DATOS_NUMERICOS!Z300+DATOS_NUMERICOS!AA300+DATOS_NUMERICOS!AB300))</f>
        <v/>
      </c>
      <c r="K311" s="23" t="str">
        <f>IF($A311="","",(DATOS_NUMERICOS!AC300+DATOS_NUMERICOS!AD300+DATOS_NUMERICOS!AE300+DATOS_NUMERICOS!AF300+DATOS_NUMERICOS!AG300+DATOS_NUMERICOS!AH300+DATOS_NUMERICOS!AI300+DATOS_NUMERICOS!AJ300+DATOS_NUMERICOS!AK300+DATOS_NUMERICOS!AL300))</f>
        <v/>
      </c>
      <c r="L311" s="23" t="str">
        <f>IF($A311="","",(DATOS_NUMERICOS!AM300+DATOS_NUMERICOS!AN300+DATOS_NUMERICOS!AO300+DATOS_NUMERICOS!AP300+DATOS_NUMERICOS!AQ300+DATOS_NUMERICOS!AR300+DATOS_NUMERICOS!AS300+DATOS_NUMERICOS!AT300+DATOS_NUMERICOS!AU300))</f>
        <v/>
      </c>
      <c r="M311" s="23" t="str">
        <f>IF($A311="","",(DATOS_NUMERICOS!AV300+DATOS_NUMERICOS!AW300+DATOS_NUMERICOS!AX300+(5-DATOS_NUMERICOS!AY300)+DATOS_NUMERICOS!AZ300+DATOS_NUMERICOS!BA300+DATOS_NUMERICOS!BB300+(5-DATOS_NUMERICOS!BC300)+DATOS_NUMERICOS!BD300+(5-DATOS_NUMERICOS!BE300)+DATOS_NUMERICOS!BF300+DATOS_NUMERICOS!BG300+(5-DATOS_NUMERICOS!BH300)+(5-DATOS_NUMERICOS!BI300)+DATOS_NUMERICOS!BJ300))</f>
        <v/>
      </c>
      <c r="N311" s="28" t="str">
        <f t="shared" si="32"/>
        <v/>
      </c>
      <c r="O311" s="28" t="str">
        <f t="shared" si="33"/>
        <v/>
      </c>
      <c r="P311" s="28" t="str">
        <f t="shared" si="34"/>
        <v/>
      </c>
      <c r="Q311" s="28" t="str">
        <f t="shared" si="35"/>
        <v/>
      </c>
      <c r="R311" s="28" t="str">
        <f t="shared" si="36"/>
        <v/>
      </c>
      <c r="S311" s="28" t="str">
        <f t="shared" si="37"/>
        <v/>
      </c>
      <c r="T311" s="23" t="str">
        <f t="shared" si="38"/>
        <v/>
      </c>
      <c r="U311" s="23" t="str">
        <f t="shared" si="39"/>
        <v/>
      </c>
    </row>
    <row r="312" spans="1:21" x14ac:dyDescent="0.25">
      <c r="A312" s="23" t="str">
        <f>IF(DATOS_NUMERICOS!A301="","",DATOS_NUMERICOS!A301)</f>
        <v/>
      </c>
      <c r="B312" s="23" t="str">
        <f>IF($A312="","",DATOS_NUMERICOS!B301)</f>
        <v/>
      </c>
      <c r="C312" s="23" t="str">
        <f>IF($A312="","",DATOS_NUMERICOS!C301)</f>
        <v/>
      </c>
      <c r="D312" s="23" t="str">
        <f>IF($A312="","",DATOS_NUMERICOS!D301)</f>
        <v/>
      </c>
      <c r="E312" s="23" t="str">
        <f>IF($A312="","",DATOS_NUMERICOS!G301)</f>
        <v/>
      </c>
      <c r="F312" s="23" t="str">
        <f>IF($A312="","",DATOS_NUMERICOS!I301)</f>
        <v/>
      </c>
      <c r="G312" s="23" t="str">
        <f>IF($A312="","",DATOS_NUMERICOS!J301)</f>
        <v/>
      </c>
      <c r="H312" s="23" t="str">
        <f>IF($A312="","",(DATOS_NUMERICOS!K301+DATOS_NUMERICOS!N301+DATOS_NUMERICOS!O301+DATOS_NUMERICOS!P301+(8-DATOS_NUMERICOS!S301)))</f>
        <v/>
      </c>
      <c r="I312" s="23" t="str">
        <f>IF($A312="","",(DATOS_NUMERICOS!L301+DATOS_NUMERICOS!M301+DATOS_NUMERICOS!Q301+DATOS_NUMERICOS!R301+DATOS_NUMERICOS!T301))</f>
        <v/>
      </c>
      <c r="J312" s="23" t="str">
        <f>IF($A312="","",(DATOS_NUMERICOS!U301+DATOS_NUMERICOS!V301+DATOS_NUMERICOS!W301+DATOS_NUMERICOS!X301+DATOS_NUMERICOS!Y301+DATOS_NUMERICOS!Z301+DATOS_NUMERICOS!AA301+DATOS_NUMERICOS!AB301))</f>
        <v/>
      </c>
      <c r="K312" s="23" t="str">
        <f>IF($A312="","",(DATOS_NUMERICOS!AC301+DATOS_NUMERICOS!AD301+DATOS_NUMERICOS!AE301+DATOS_NUMERICOS!AF301+DATOS_NUMERICOS!AG301+DATOS_NUMERICOS!AH301+DATOS_NUMERICOS!AI301+DATOS_NUMERICOS!AJ301+DATOS_NUMERICOS!AK301+DATOS_NUMERICOS!AL301))</f>
        <v/>
      </c>
      <c r="L312" s="23" t="str">
        <f>IF($A312="","",(DATOS_NUMERICOS!AM301+DATOS_NUMERICOS!AN301+DATOS_NUMERICOS!AO301+DATOS_NUMERICOS!AP301+DATOS_NUMERICOS!AQ301+DATOS_NUMERICOS!AR301+DATOS_NUMERICOS!AS301+DATOS_NUMERICOS!AT301+DATOS_NUMERICOS!AU301))</f>
        <v/>
      </c>
      <c r="M312" s="23" t="str">
        <f>IF($A312="","",(DATOS_NUMERICOS!AV301+DATOS_NUMERICOS!AW301+DATOS_NUMERICOS!AX301+(5-DATOS_NUMERICOS!AY301)+DATOS_NUMERICOS!AZ301+DATOS_NUMERICOS!BA301+DATOS_NUMERICOS!BB301+(5-DATOS_NUMERICOS!BC301)+DATOS_NUMERICOS!BD301+(5-DATOS_NUMERICOS!BE301)+DATOS_NUMERICOS!BF301+DATOS_NUMERICOS!BG301+(5-DATOS_NUMERICOS!BH301)+(5-DATOS_NUMERICOS!BI301)+DATOS_NUMERICOS!BJ301))</f>
        <v/>
      </c>
      <c r="N312" s="28" t="str">
        <f t="shared" si="32"/>
        <v/>
      </c>
      <c r="O312" s="28" t="str">
        <f t="shared" si="33"/>
        <v/>
      </c>
      <c r="P312" s="28" t="str">
        <f t="shared" si="34"/>
        <v/>
      </c>
      <c r="Q312" s="28" t="str">
        <f t="shared" si="35"/>
        <v/>
      </c>
      <c r="R312" s="28" t="str">
        <f t="shared" si="36"/>
        <v/>
      </c>
      <c r="S312" s="28" t="str">
        <f t="shared" si="37"/>
        <v/>
      </c>
      <c r="T312" s="23" t="str">
        <f t="shared" si="38"/>
        <v/>
      </c>
      <c r="U312" s="23" t="str">
        <f t="shared" si="39"/>
        <v/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24"/>
  <sheetViews>
    <sheetView showGridLines="0" zoomScaleNormal="100" workbookViewId="0"/>
  </sheetViews>
  <sheetFormatPr baseColWidth="10" defaultColWidth="8.7109375" defaultRowHeight="15" x14ac:dyDescent="0.25"/>
  <cols>
    <col min="1" max="1" width="32" customWidth="1"/>
    <col min="2" max="6" width="13" customWidth="1"/>
    <col min="7" max="8" width="10" customWidth="1"/>
    <col min="9" max="9" width="12" customWidth="1"/>
    <col min="10" max="12" width="10" customWidth="1"/>
    <col min="14" max="14" width="16" customWidth="1"/>
    <col min="16" max="16" width="16" customWidth="1"/>
    <col min="18" max="18" width="16" customWidth="1"/>
    <col min="20" max="20" width="16" customWidth="1"/>
    <col min="22" max="22" width="16" customWidth="1"/>
  </cols>
  <sheetData>
    <row r="1" spans="1:23" ht="20.25" x14ac:dyDescent="0.3">
      <c r="A1" s="29" t="s">
        <v>267</v>
      </c>
    </row>
    <row r="2" spans="1:23" x14ac:dyDescent="0.25">
      <c r="A2" s="30" t="s">
        <v>268</v>
      </c>
    </row>
    <row r="4" spans="1:23" x14ac:dyDescent="0.25">
      <c r="A4" s="24" t="s">
        <v>269</v>
      </c>
      <c r="B4" s="31">
        <f>COUNT(CALCULO_INDICE!A13:A312)</f>
        <v>1</v>
      </c>
      <c r="N4" s="3" t="s">
        <v>270</v>
      </c>
      <c r="O4" s="3"/>
      <c r="P4" s="3" t="s">
        <v>271</v>
      </c>
      <c r="Q4" s="3"/>
      <c r="R4" s="3" t="s">
        <v>272</v>
      </c>
      <c r="S4" s="3"/>
      <c r="T4" s="3" t="s">
        <v>273</v>
      </c>
      <c r="U4" s="3"/>
      <c r="V4" s="3" t="s">
        <v>274</v>
      </c>
      <c r="W4" s="3"/>
    </row>
    <row r="5" spans="1:23" ht="18" x14ac:dyDescent="0.25">
      <c r="N5" s="2">
        <f>IFERROR(COUNTIF(CALCULO_INDICE!$T$13:$T$312,"Bajo")/$B$4*100,0)</f>
        <v>0</v>
      </c>
      <c r="O5" s="2"/>
      <c r="P5" s="2">
        <f>IFERROR(COUNTIF(CALCULO_INDICE!$T$13:$T$312,"Moderado")/$B$4*100,0)</f>
        <v>0</v>
      </c>
      <c r="Q5" s="2"/>
      <c r="R5" s="2">
        <f>IFERROR(COUNTIF(CALCULO_INDICE!$T$13:$T$312,"Alto")/$B$4*100,0)</f>
        <v>100</v>
      </c>
      <c r="S5" s="2"/>
      <c r="T5" s="1">
        <f>IFERROR(AVERAGE(CALCULO_INDICE!$S$13:$S$312),0)</f>
        <v>0</v>
      </c>
      <c r="U5" s="1"/>
      <c r="V5" s="2">
        <f>IFERROR(COUNTIF(CALCULO_INDICE!$K$13:$K$312,"&gt;=30")/$B$4*100,0)</f>
        <v>100</v>
      </c>
      <c r="W5" s="2"/>
    </row>
    <row r="6" spans="1:23" ht="15.75" x14ac:dyDescent="0.25">
      <c r="A6" s="32" t="s">
        <v>275</v>
      </c>
    </row>
    <row r="7" spans="1:23" ht="25.5" x14ac:dyDescent="0.25">
      <c r="A7" s="33" t="s">
        <v>276</v>
      </c>
      <c r="B7" s="33" t="s">
        <v>277</v>
      </c>
      <c r="C7" s="33" t="s">
        <v>278</v>
      </c>
      <c r="D7" s="33" t="s">
        <v>279</v>
      </c>
      <c r="E7" s="33" t="s">
        <v>280</v>
      </c>
      <c r="F7" s="33" t="s">
        <v>281</v>
      </c>
      <c r="G7" s="33" t="s">
        <v>282</v>
      </c>
      <c r="H7" s="33" t="s">
        <v>283</v>
      </c>
      <c r="I7" s="33" t="s">
        <v>284</v>
      </c>
      <c r="J7" s="33" t="s">
        <v>285</v>
      </c>
      <c r="K7" s="33" t="s">
        <v>286</v>
      </c>
      <c r="L7" s="33" t="s">
        <v>287</v>
      </c>
    </row>
    <row r="8" spans="1:23" x14ac:dyDescent="0.25">
      <c r="A8" s="12" t="s">
        <v>39</v>
      </c>
      <c r="B8" s="13">
        <f>COUNT(CALCULO_INDICE!B13:B312)</f>
        <v>1</v>
      </c>
      <c r="C8" s="13">
        <f>IFERROR(MIN(CALCULO_INDICE!B13:B312),"")</f>
        <v>20</v>
      </c>
      <c r="D8" s="13">
        <f>IFERROR(MAX(CALCULO_INDICE!B13:B312),"")</f>
        <v>20</v>
      </c>
      <c r="E8" s="13">
        <f>IFERROR(MAX(CALCULO_INDICE!B13:B312)-MIN(CALCULO_INDICE!B13:B312),"")</f>
        <v>0</v>
      </c>
      <c r="F8" s="34">
        <f>IFERROR(AVERAGE(CALCULO_INDICE!B13:B312),"")</f>
        <v>20</v>
      </c>
      <c r="G8" s="34">
        <f>IFERROR(MEDIAN(CALCULO_INDICE!B13:B312),"")</f>
        <v>20</v>
      </c>
      <c r="H8" s="13" t="str">
        <f>IFERROR(MODE(CALCULO_INDICE!B13:B312),"N/A")</f>
        <v>N/A</v>
      </c>
      <c r="I8" s="34" t="str">
        <f>IFERROR(STDEV(CALCULO_INDICE!B13:B312),"")</f>
        <v/>
      </c>
      <c r="J8" s="34" t="str">
        <f>IFERROR(VAR(CALCULO_INDICE!B13:B312),"")</f>
        <v/>
      </c>
      <c r="K8" s="34" t="str">
        <f>IFERROR(SKEW(CALCULO_INDICE!B13:B312),"")</f>
        <v/>
      </c>
      <c r="L8" s="34" t="str">
        <f>IFERROR(KURT(CALCULO_INDICE!B13:B312),"")</f>
        <v/>
      </c>
    </row>
    <row r="9" spans="1:23" x14ac:dyDescent="0.25">
      <c r="A9" s="12" t="s">
        <v>246</v>
      </c>
      <c r="B9" s="13">
        <f>COUNT(CALCULO_INDICE!H13:H312)</f>
        <v>1</v>
      </c>
      <c r="C9" s="13">
        <f>IFERROR(MIN(CALCULO_INDICE!H13:H312),"")</f>
        <v>23</v>
      </c>
      <c r="D9" s="13">
        <f>IFERROR(MAX(CALCULO_INDICE!H13:H312),"")</f>
        <v>23</v>
      </c>
      <c r="E9" s="13">
        <f>IFERROR(MAX(CALCULO_INDICE!H13:H312)-MIN(CALCULO_INDICE!H13:H312),"")</f>
        <v>0</v>
      </c>
      <c r="F9" s="34">
        <f>IFERROR(AVERAGE(CALCULO_INDICE!H13:H312),"")</f>
        <v>23</v>
      </c>
      <c r="G9" s="34">
        <f>IFERROR(MEDIAN(CALCULO_INDICE!H13:H312),"")</f>
        <v>23</v>
      </c>
      <c r="H9" s="13" t="str">
        <f>IFERROR(MODE(CALCULO_INDICE!H13:H312),"N/A")</f>
        <v>N/A</v>
      </c>
      <c r="I9" s="34" t="str">
        <f>IFERROR(STDEV(CALCULO_INDICE!H13:H312),"")</f>
        <v/>
      </c>
      <c r="J9" s="34" t="str">
        <f>IFERROR(VAR(CALCULO_INDICE!H13:H312),"")</f>
        <v/>
      </c>
      <c r="K9" s="34" t="str">
        <f>IFERROR(SKEW(CALCULO_INDICE!H13:H312),"")</f>
        <v/>
      </c>
      <c r="L9" s="34" t="str">
        <f>IFERROR(KURT(CALCULO_INDICE!H13:H312),"")</f>
        <v/>
      </c>
    </row>
    <row r="10" spans="1:23" x14ac:dyDescent="0.25">
      <c r="A10" s="12" t="s">
        <v>247</v>
      </c>
      <c r="B10" s="13">
        <f>COUNT(CALCULO_INDICE!M13:M312)</f>
        <v>1</v>
      </c>
      <c r="C10" s="13">
        <f>IFERROR(MIN(CALCULO_INDICE!M13:M312),"")</f>
        <v>40</v>
      </c>
      <c r="D10" s="13">
        <f>IFERROR(MAX(CALCULO_INDICE!M13:M312),"")</f>
        <v>40</v>
      </c>
      <c r="E10" s="13">
        <f>IFERROR(MAX(CALCULO_INDICE!M13:M312)-MIN(CALCULO_INDICE!M13:M312),"")</f>
        <v>0</v>
      </c>
      <c r="F10" s="34">
        <f>IFERROR(AVERAGE(CALCULO_INDICE!M13:M312),"")</f>
        <v>40</v>
      </c>
      <c r="G10" s="34">
        <f>IFERROR(MEDIAN(CALCULO_INDICE!M13:M312),"")</f>
        <v>40</v>
      </c>
      <c r="H10" s="13" t="str">
        <f>IFERROR(MODE(CALCULO_INDICE!M13:M312),"N/A")</f>
        <v>N/A</v>
      </c>
      <c r="I10" s="34" t="str">
        <f>IFERROR(STDEV(CALCULO_INDICE!M13:M312),"")</f>
        <v/>
      </c>
      <c r="J10" s="34" t="str">
        <f>IFERROR(VAR(CALCULO_INDICE!M13:M312),"")</f>
        <v/>
      </c>
      <c r="K10" s="34" t="str">
        <f>IFERROR(SKEW(CALCULO_INDICE!M13:M312),"")</f>
        <v/>
      </c>
      <c r="L10" s="34" t="str">
        <f>IFERROR(KURT(CALCULO_INDICE!M13:M312),"")</f>
        <v/>
      </c>
    </row>
    <row r="11" spans="1:23" x14ac:dyDescent="0.25">
      <c r="A11" s="12" t="s">
        <v>288</v>
      </c>
      <c r="B11" s="13">
        <f>COUNT(CALCULO_INDICE!J13:J312)</f>
        <v>1</v>
      </c>
      <c r="C11" s="13">
        <f>IFERROR(MIN(CALCULO_INDICE!J13:J312),"")</f>
        <v>16</v>
      </c>
      <c r="D11" s="13">
        <f>IFERROR(MAX(CALCULO_INDICE!J13:J312),"")</f>
        <v>16</v>
      </c>
      <c r="E11" s="13">
        <f>IFERROR(MAX(CALCULO_INDICE!J13:J312)-MIN(CALCULO_INDICE!J13:J312),"")</f>
        <v>0</v>
      </c>
      <c r="F11" s="34">
        <f>IFERROR(AVERAGE(CALCULO_INDICE!J13:J312),"")</f>
        <v>16</v>
      </c>
      <c r="G11" s="34">
        <f>IFERROR(MEDIAN(CALCULO_INDICE!J13:J312),"")</f>
        <v>16</v>
      </c>
      <c r="H11" s="13" t="str">
        <f>IFERROR(MODE(CALCULO_INDICE!J13:J312),"N/A")</f>
        <v>N/A</v>
      </c>
      <c r="I11" s="34" t="str">
        <f>IFERROR(STDEV(CALCULO_INDICE!J13:J312),"")</f>
        <v/>
      </c>
      <c r="J11" s="34" t="str">
        <f>IFERROR(VAR(CALCULO_INDICE!J13:J312),"")</f>
        <v/>
      </c>
      <c r="K11" s="34" t="str">
        <f>IFERROR(SKEW(CALCULO_INDICE!J13:J312),"")</f>
        <v/>
      </c>
      <c r="L11" s="34" t="str">
        <f>IFERROR(KURT(CALCULO_INDICE!J13:J312),"")</f>
        <v/>
      </c>
    </row>
    <row r="12" spans="1:23" x14ac:dyDescent="0.25">
      <c r="A12" s="12" t="s">
        <v>289</v>
      </c>
      <c r="B12" s="13">
        <f>COUNT(CALCULO_INDICE!K13:K312)</f>
        <v>1</v>
      </c>
      <c r="C12" s="13">
        <f>IFERROR(MIN(CALCULO_INDICE!K13:K312),"")</f>
        <v>30</v>
      </c>
      <c r="D12" s="13">
        <f>IFERROR(MAX(CALCULO_INDICE!K13:K312),"")</f>
        <v>30</v>
      </c>
      <c r="E12" s="13">
        <f>IFERROR(MAX(CALCULO_INDICE!K13:K312)-MIN(CALCULO_INDICE!K13:K312),"")</f>
        <v>0</v>
      </c>
      <c r="F12" s="34">
        <f>IFERROR(AVERAGE(CALCULO_INDICE!K13:K312),"")</f>
        <v>30</v>
      </c>
      <c r="G12" s="34">
        <f>IFERROR(MEDIAN(CALCULO_INDICE!K13:K312),"")</f>
        <v>30</v>
      </c>
      <c r="H12" s="13" t="str">
        <f>IFERROR(MODE(CALCULO_INDICE!K13:K312),"N/A")</f>
        <v>N/A</v>
      </c>
      <c r="I12" s="34" t="str">
        <f>IFERROR(STDEV(CALCULO_INDICE!K13:K312),"")</f>
        <v/>
      </c>
      <c r="J12" s="34" t="str">
        <f>IFERROR(VAR(CALCULO_INDICE!K13:K312),"")</f>
        <v/>
      </c>
      <c r="K12" s="34" t="str">
        <f>IFERROR(SKEW(CALCULO_INDICE!K13:K312),"")</f>
        <v/>
      </c>
      <c r="L12" s="34" t="str">
        <f>IFERROR(KURT(CALCULO_INDICE!K13:K312),"")</f>
        <v/>
      </c>
    </row>
    <row r="13" spans="1:23" x14ac:dyDescent="0.25">
      <c r="A13" s="12" t="s">
        <v>249</v>
      </c>
      <c r="B13" s="13">
        <f>COUNT(CALCULO_INDICE!L13:L312)</f>
        <v>1</v>
      </c>
      <c r="C13" s="13">
        <f>IFERROR(MIN(CALCULO_INDICE!L13:L312),"")</f>
        <v>36</v>
      </c>
      <c r="D13" s="13">
        <f>IFERROR(MAX(CALCULO_INDICE!L13:L312),"")</f>
        <v>36</v>
      </c>
      <c r="E13" s="13">
        <f>IFERROR(MAX(CALCULO_INDICE!L13:L312)-MIN(CALCULO_INDICE!L13:L312),"")</f>
        <v>0</v>
      </c>
      <c r="F13" s="34">
        <f>IFERROR(AVERAGE(CALCULO_INDICE!L13:L312),"")</f>
        <v>36</v>
      </c>
      <c r="G13" s="34">
        <f>IFERROR(MEDIAN(CALCULO_INDICE!L13:L312),"")</f>
        <v>36</v>
      </c>
      <c r="H13" s="13" t="str">
        <f>IFERROR(MODE(CALCULO_INDICE!L13:L312),"N/A")</f>
        <v>N/A</v>
      </c>
      <c r="I13" s="34" t="str">
        <f>IFERROR(STDEV(CALCULO_INDICE!L13:L312),"")</f>
        <v/>
      </c>
      <c r="J13" s="34" t="str">
        <f>IFERROR(VAR(CALCULO_INDICE!L13:L312),"")</f>
        <v/>
      </c>
      <c r="K13" s="34" t="str">
        <f>IFERROR(SKEW(CALCULO_INDICE!L13:L312),"")</f>
        <v/>
      </c>
      <c r="L13" s="34" t="str">
        <f>IFERROR(KURT(CALCULO_INDICE!L13:L312),"")</f>
        <v/>
      </c>
    </row>
    <row r="14" spans="1:23" x14ac:dyDescent="0.25">
      <c r="A14" s="12" t="s">
        <v>290</v>
      </c>
      <c r="B14" s="13">
        <f>COUNT(CALCULO_INDICE!S13:S312)</f>
        <v>0</v>
      </c>
      <c r="C14" s="13">
        <f>IFERROR(MIN(CALCULO_INDICE!S13:S312),"")</f>
        <v>0</v>
      </c>
      <c r="D14" s="13">
        <f>IFERROR(MAX(CALCULO_INDICE!S13:S312),"")</f>
        <v>0</v>
      </c>
      <c r="E14" s="13">
        <f>IFERROR(MAX(CALCULO_INDICE!S13:S312)-MIN(CALCULO_INDICE!S13:S312),"")</f>
        <v>0</v>
      </c>
      <c r="F14" s="34" t="str">
        <f>IFERROR(AVERAGE(CALCULO_INDICE!S13:S312),"")</f>
        <v/>
      </c>
      <c r="G14" s="34" t="str">
        <f>IFERROR(MEDIAN(CALCULO_INDICE!S13:S312),"")</f>
        <v/>
      </c>
      <c r="H14" s="13" t="str">
        <f>IFERROR(MODE(CALCULO_INDICE!S13:S312),"N/A")</f>
        <v>N/A</v>
      </c>
      <c r="I14" s="34" t="str">
        <f>IFERROR(STDEV(CALCULO_INDICE!S13:S312),"")</f>
        <v/>
      </c>
      <c r="J14" s="34" t="str">
        <f>IFERROR(VAR(CALCULO_INDICE!S13:S312),"")</f>
        <v/>
      </c>
      <c r="K14" s="34" t="str">
        <f>IFERROR(SKEW(CALCULO_INDICE!S13:S312),"")</f>
        <v/>
      </c>
      <c r="L14" s="34" t="str">
        <f>IFERROR(KURT(CALCULO_INDICE!S13:S312),"")</f>
        <v/>
      </c>
    </row>
    <row r="16" spans="1:23" ht="15.75" x14ac:dyDescent="0.25">
      <c r="A16" s="32" t="s">
        <v>291</v>
      </c>
    </row>
    <row r="18" spans="1:8" x14ac:dyDescent="0.25">
      <c r="A18" s="35" t="s">
        <v>42</v>
      </c>
      <c r="F18" s="35" t="s">
        <v>45</v>
      </c>
    </row>
    <row r="19" spans="1:8" x14ac:dyDescent="0.25">
      <c r="A19" s="36" t="s">
        <v>292</v>
      </c>
      <c r="B19" s="36" t="s">
        <v>293</v>
      </c>
      <c r="C19" s="36" t="s">
        <v>294</v>
      </c>
      <c r="F19" s="36" t="s">
        <v>292</v>
      </c>
      <c r="G19" s="36" t="s">
        <v>293</v>
      </c>
      <c r="H19" s="36" t="s">
        <v>294</v>
      </c>
    </row>
    <row r="20" spans="1:8" x14ac:dyDescent="0.25">
      <c r="A20" s="13" t="s">
        <v>217</v>
      </c>
      <c r="B20" s="13">
        <f>COUNTIF(CALCULO_INDICE!C13:C312,1)</f>
        <v>0</v>
      </c>
      <c r="C20" s="37">
        <f>IFERROR(B20/$B$4*100,0)</f>
        <v>0</v>
      </c>
      <c r="F20" s="13" t="s">
        <v>224</v>
      </c>
      <c r="G20" s="13">
        <f>COUNTIF(CALCULO_INDICE!D13:D312,1)</f>
        <v>0</v>
      </c>
      <c r="H20" s="37">
        <f>IFERROR(G20/$B$4*100,0)</f>
        <v>0</v>
      </c>
    </row>
    <row r="21" spans="1:8" x14ac:dyDescent="0.25">
      <c r="A21" s="13" t="s">
        <v>218</v>
      </c>
      <c r="B21" s="13">
        <f>COUNTIF(CALCULO_INDICE!C13:C312,2)</f>
        <v>1</v>
      </c>
      <c r="C21" s="37">
        <f>IFERROR(B21/$B$4*100,0)</f>
        <v>100</v>
      </c>
      <c r="F21" s="13" t="s">
        <v>225</v>
      </c>
      <c r="G21" s="13">
        <f>COUNTIF(CALCULO_INDICE!D13:D312,2)</f>
        <v>1</v>
      </c>
      <c r="H21" s="37">
        <f>IFERROR(G21/$B$4*100,0)</f>
        <v>100</v>
      </c>
    </row>
    <row r="24" spans="1:8" x14ac:dyDescent="0.25">
      <c r="A24" s="35" t="s">
        <v>53</v>
      </c>
      <c r="F24" s="35" t="s">
        <v>295</v>
      </c>
    </row>
    <row r="25" spans="1:8" x14ac:dyDescent="0.25">
      <c r="A25" s="36" t="s">
        <v>292</v>
      </c>
      <c r="B25" s="36" t="s">
        <v>293</v>
      </c>
      <c r="C25" s="36" t="s">
        <v>294</v>
      </c>
      <c r="F25" s="36" t="s">
        <v>292</v>
      </c>
      <c r="G25" s="36" t="s">
        <v>293</v>
      </c>
      <c r="H25" s="36" t="s">
        <v>294</v>
      </c>
    </row>
    <row r="26" spans="1:8" x14ac:dyDescent="0.25">
      <c r="A26" s="13" t="s">
        <v>220</v>
      </c>
      <c r="B26" s="13">
        <f>COUNTIF(CALCULO_INDICE!E13:E312,1)</f>
        <v>1</v>
      </c>
      <c r="C26" s="37">
        <f>IFERROR(B26/$B$4*100,0)</f>
        <v>100</v>
      </c>
      <c r="F26" s="13" t="s">
        <v>220</v>
      </c>
      <c r="G26" s="13">
        <f>COUNTIF(CALCULO_INDICE!F13:F312,1)</f>
        <v>0</v>
      </c>
      <c r="H26" s="37">
        <f>IFERROR(G26/$B$4*100,0)</f>
        <v>0</v>
      </c>
    </row>
    <row r="27" spans="1:8" x14ac:dyDescent="0.25">
      <c r="A27" s="13" t="s">
        <v>221</v>
      </c>
      <c r="B27" s="13">
        <f>COUNTIF(CALCULO_INDICE!E13:E312,2)</f>
        <v>0</v>
      </c>
      <c r="C27" s="37">
        <f>IFERROR(B27/$B$4*100,0)</f>
        <v>0</v>
      </c>
      <c r="F27" s="13" t="s">
        <v>221</v>
      </c>
      <c r="G27" s="13">
        <f>COUNTIF(CALCULO_INDICE!F13:F312,2)</f>
        <v>1</v>
      </c>
      <c r="H27" s="37">
        <f>IFERROR(G27/$B$4*100,0)</f>
        <v>100</v>
      </c>
    </row>
    <row r="30" spans="1:8" x14ac:dyDescent="0.25">
      <c r="A30" s="35" t="s">
        <v>60</v>
      </c>
      <c r="F30" s="35" t="s">
        <v>296</v>
      </c>
    </row>
    <row r="31" spans="1:8" x14ac:dyDescent="0.25">
      <c r="A31" s="36" t="s">
        <v>292</v>
      </c>
      <c r="B31" s="36" t="s">
        <v>293</v>
      </c>
      <c r="C31" s="36" t="s">
        <v>294</v>
      </c>
      <c r="F31" s="36" t="s">
        <v>292</v>
      </c>
      <c r="G31" s="36" t="s">
        <v>293</v>
      </c>
      <c r="H31" s="36" t="s">
        <v>294</v>
      </c>
    </row>
    <row r="32" spans="1:8" x14ac:dyDescent="0.25">
      <c r="A32" s="13" t="s">
        <v>227</v>
      </c>
      <c r="B32" s="13">
        <f>COUNTIF(CALCULO_INDICE!G13:G312,1)</f>
        <v>1</v>
      </c>
      <c r="C32" s="37">
        <f t="shared" ref="C32:C38" si="0">IFERROR(B32/$B$4*100,0)</f>
        <v>100</v>
      </c>
      <c r="F32" s="13" t="s">
        <v>297</v>
      </c>
      <c r="G32" s="13">
        <f>COUNTIF(CALCULO_INDICE!T13:T312,"Bajo")</f>
        <v>0</v>
      </c>
      <c r="H32" s="37">
        <f>IFERROR(G32/$B$4*100,0)</f>
        <v>0</v>
      </c>
    </row>
    <row r="33" spans="1:8" x14ac:dyDescent="0.25">
      <c r="A33" s="13" t="s">
        <v>228</v>
      </c>
      <c r="B33" s="13">
        <f>COUNTIF(CALCULO_INDICE!G13:G312,2)</f>
        <v>0</v>
      </c>
      <c r="C33" s="37">
        <f t="shared" si="0"/>
        <v>0</v>
      </c>
      <c r="F33" s="13" t="s">
        <v>298</v>
      </c>
      <c r="G33" s="13">
        <f>COUNTIF(CALCULO_INDICE!T13:T312,"Moderado")</f>
        <v>0</v>
      </c>
      <c r="H33" s="37">
        <f>IFERROR(G33/$B$4*100,0)</f>
        <v>0</v>
      </c>
    </row>
    <row r="34" spans="1:8" x14ac:dyDescent="0.25">
      <c r="A34" s="13" t="s">
        <v>229</v>
      </c>
      <c r="B34" s="13">
        <f>COUNTIF(CALCULO_INDICE!G13:G312,3)</f>
        <v>0</v>
      </c>
      <c r="C34" s="37">
        <f t="shared" si="0"/>
        <v>0</v>
      </c>
      <c r="F34" s="13" t="s">
        <v>299</v>
      </c>
      <c r="G34" s="13">
        <f>COUNTIF(CALCULO_INDICE!T13:T312,"Alto")</f>
        <v>1</v>
      </c>
      <c r="H34" s="37">
        <f>IFERROR(G34/$B$4*100,0)</f>
        <v>100</v>
      </c>
    </row>
    <row r="35" spans="1:8" x14ac:dyDescent="0.25">
      <c r="A35" s="13" t="s">
        <v>230</v>
      </c>
      <c r="B35" s="13">
        <f>COUNTIF(CALCULO_INDICE!G13:G312,4)</f>
        <v>0</v>
      </c>
      <c r="C35" s="37">
        <f t="shared" si="0"/>
        <v>0</v>
      </c>
    </row>
    <row r="36" spans="1:8" x14ac:dyDescent="0.25">
      <c r="A36" s="13" t="s">
        <v>231</v>
      </c>
      <c r="B36" s="13">
        <f>COUNTIF(CALCULO_INDICE!G13:G312,5)</f>
        <v>0</v>
      </c>
      <c r="C36" s="37">
        <f t="shared" si="0"/>
        <v>0</v>
      </c>
    </row>
    <row r="37" spans="1:8" x14ac:dyDescent="0.25">
      <c r="A37" s="13" t="s">
        <v>232</v>
      </c>
      <c r="B37" s="13">
        <f>COUNTIF(CALCULO_INDICE!G13:G312,6)</f>
        <v>0</v>
      </c>
      <c r="C37" s="37">
        <f t="shared" si="0"/>
        <v>0</v>
      </c>
    </row>
    <row r="38" spans="1:8" x14ac:dyDescent="0.25">
      <c r="A38" s="13" t="s">
        <v>233</v>
      </c>
      <c r="B38" s="13">
        <f>COUNTIF(CALCULO_INDICE!G13:G312,7)</f>
        <v>0</v>
      </c>
      <c r="C38" s="37">
        <f t="shared" si="0"/>
        <v>0</v>
      </c>
    </row>
    <row r="55" spans="1:11" ht="15.75" x14ac:dyDescent="0.25">
      <c r="A55" s="32" t="s">
        <v>300</v>
      </c>
    </row>
    <row r="57" spans="1:11" x14ac:dyDescent="0.25">
      <c r="A57" s="36" t="s">
        <v>51</v>
      </c>
      <c r="B57" s="36" t="s">
        <v>278</v>
      </c>
      <c r="C57" s="36" t="s">
        <v>301</v>
      </c>
      <c r="D57" s="36" t="s">
        <v>282</v>
      </c>
      <c r="E57" s="36" t="s">
        <v>302</v>
      </c>
      <c r="F57" s="36" t="s">
        <v>279</v>
      </c>
      <c r="G57" s="36" t="s">
        <v>303</v>
      </c>
      <c r="H57" s="36" t="s">
        <v>304</v>
      </c>
      <c r="I57" s="36" t="s">
        <v>305</v>
      </c>
      <c r="J57" s="36" t="s">
        <v>306</v>
      </c>
      <c r="K57" s="38" t="s">
        <v>307</v>
      </c>
    </row>
    <row r="58" spans="1:11" x14ac:dyDescent="0.25">
      <c r="A58" s="12" t="s">
        <v>297</v>
      </c>
      <c r="B58" s="39">
        <f t="array" ref="B58">IFERROR(MIN(IF(CALCULO_INDICE!$T$13:$T$312="Bajo",CALCULO_INDICE!$S$13:$S$312)),0)</f>
        <v>0</v>
      </c>
      <c r="C58" s="39">
        <f t="array" ref="C58">IFERROR(QUARTILE(IF(CALCULO_INDICE!$T$13:$T$312="Bajo",CALCULO_INDICE!$S$13:$S$312),1),0)</f>
        <v>0</v>
      </c>
      <c r="D58" s="39">
        <f t="array" ref="D58">IFERROR(MEDIAN(IF(CALCULO_INDICE!$T$13:$T$312="Bajo",CALCULO_INDICE!$S$13:$S$312)),0)</f>
        <v>0</v>
      </c>
      <c r="E58" s="39">
        <f t="array" ref="E58">IFERROR(QUARTILE(IF(CALCULO_INDICE!$T$13:$T$312="Bajo",CALCULO_INDICE!$S$13:$S$312),3),0)</f>
        <v>0</v>
      </c>
      <c r="F58" s="39">
        <f t="array" ref="F58">IFERROR(MAX(IF(CALCULO_INDICE!$T$13:$T$312="Bajo",CALCULO_INDICE!$S$13:$S$312)),0)</f>
        <v>0</v>
      </c>
      <c r="G58" s="39">
        <f>C58</f>
        <v>0</v>
      </c>
      <c r="H58" s="39">
        <f t="shared" ref="H58:J60" si="1">D58-C58</f>
        <v>0</v>
      </c>
      <c r="I58" s="39">
        <f t="shared" si="1"/>
        <v>0</v>
      </c>
      <c r="J58" s="39">
        <f t="shared" si="1"/>
        <v>0</v>
      </c>
      <c r="K58" s="28">
        <f>C58-B58</f>
        <v>0</v>
      </c>
    </row>
    <row r="59" spans="1:11" x14ac:dyDescent="0.25">
      <c r="A59" s="12" t="s">
        <v>298</v>
      </c>
      <c r="B59" s="39">
        <f t="array" ref="B59">IFERROR(MIN(IF(CALCULO_INDICE!$T$13:$T$312="Moderado",CALCULO_INDICE!$S$13:$S$312)),0)</f>
        <v>0</v>
      </c>
      <c r="C59" s="39">
        <f t="array" ref="C59">IFERROR(QUARTILE(IF(CALCULO_INDICE!$T$13:$T$312="Moderado",CALCULO_INDICE!$S$13:$S$312),1),0)</f>
        <v>0</v>
      </c>
      <c r="D59" s="39">
        <f t="array" ref="D59">IFERROR(MEDIAN(IF(CALCULO_INDICE!$T$13:$T$312="Moderado",CALCULO_INDICE!$S$13:$S$312)),0)</f>
        <v>0</v>
      </c>
      <c r="E59" s="39">
        <f t="array" ref="E59">IFERROR(QUARTILE(IF(CALCULO_INDICE!$T$13:$T$312="Moderado",CALCULO_INDICE!$S$13:$S$312),3),0)</f>
        <v>0</v>
      </c>
      <c r="F59" s="39">
        <f t="array" ref="F59">IFERROR(MAX(IF(CALCULO_INDICE!$T$13:$T$312="Moderado",CALCULO_INDICE!$S$13:$S$312)),0)</f>
        <v>0</v>
      </c>
      <c r="G59" s="39">
        <f>C59</f>
        <v>0</v>
      </c>
      <c r="H59" s="39">
        <f t="shared" si="1"/>
        <v>0</v>
      </c>
      <c r="I59" s="39">
        <f t="shared" si="1"/>
        <v>0</v>
      </c>
      <c r="J59" s="39">
        <f t="shared" si="1"/>
        <v>0</v>
      </c>
      <c r="K59" s="28">
        <f>C59-B59</f>
        <v>0</v>
      </c>
    </row>
    <row r="60" spans="1:11" x14ac:dyDescent="0.25">
      <c r="A60" s="12" t="s">
        <v>299</v>
      </c>
      <c r="B60" s="39">
        <f t="array" ref="B60">IFERROR(MIN(IF(CALCULO_INDICE!$T$13:$T$312="Alto",CALCULO_INDICE!$S$13:$S$312)),0)</f>
        <v>0</v>
      </c>
      <c r="C60" s="39">
        <f t="array" ref="C60">IFERROR(QUARTILE(IF(CALCULO_INDICE!$T$13:$T$312="Alto",CALCULO_INDICE!$S$13:$S$312),1),0)</f>
        <v>0</v>
      </c>
      <c r="D60" s="39">
        <f t="array" ref="D60">IFERROR(MEDIAN(IF(CALCULO_INDICE!$T$13:$T$312="Alto",CALCULO_INDICE!$S$13:$S$312)),0)</f>
        <v>0</v>
      </c>
      <c r="E60" s="39">
        <f t="array" ref="E60">IFERROR(QUARTILE(IF(CALCULO_INDICE!$T$13:$T$312="Alto",CALCULO_INDICE!$S$13:$S$312),3),0)</f>
        <v>0</v>
      </c>
      <c r="F60" s="39">
        <f t="array" ref="F60">IFERROR(MAX(IF(CALCULO_INDICE!$T$13:$T$312="Alto",CALCULO_INDICE!$S$13:$S$312)),0)</f>
        <v>0</v>
      </c>
      <c r="G60" s="39">
        <f>C60</f>
        <v>0</v>
      </c>
      <c r="H60" s="39">
        <f t="shared" si="1"/>
        <v>0</v>
      </c>
      <c r="I60" s="39">
        <f t="shared" si="1"/>
        <v>0</v>
      </c>
      <c r="J60" s="39">
        <f t="shared" si="1"/>
        <v>0</v>
      </c>
      <c r="K60" s="28">
        <f>C60-B60</f>
        <v>0</v>
      </c>
    </row>
    <row r="82" spans="1:2" ht="15.75" x14ac:dyDescent="0.25">
      <c r="A82" s="32" t="s">
        <v>308</v>
      </c>
    </row>
    <row r="84" spans="1:2" x14ac:dyDescent="0.25">
      <c r="A84" s="40" t="s">
        <v>309</v>
      </c>
      <c r="B84" s="40" t="s">
        <v>310</v>
      </c>
    </row>
    <row r="85" spans="1:2" x14ac:dyDescent="0.25">
      <c r="A85" s="41">
        <v>-3</v>
      </c>
      <c r="B85" s="13">
        <f t="array" ref="B85:B97">IFERROR(FREQUENCY(CALCULO_INDICE!$S$13:$S$312,A85:A97),0)</f>
        <v>0</v>
      </c>
    </row>
    <row r="86" spans="1:2" x14ac:dyDescent="0.25">
      <c r="A86" s="41">
        <v>-2.5</v>
      </c>
      <c r="B86" s="13">
        <v>0</v>
      </c>
    </row>
    <row r="87" spans="1:2" x14ac:dyDescent="0.25">
      <c r="A87" s="41">
        <v>-2</v>
      </c>
      <c r="B87" s="13">
        <v>0</v>
      </c>
    </row>
    <row r="88" spans="1:2" x14ac:dyDescent="0.25">
      <c r="A88" s="41">
        <v>-1.5</v>
      </c>
      <c r="B88" s="13">
        <v>0</v>
      </c>
    </row>
    <row r="89" spans="1:2" x14ac:dyDescent="0.25">
      <c r="A89" s="41">
        <v>-1</v>
      </c>
      <c r="B89" s="13">
        <v>0</v>
      </c>
    </row>
    <row r="90" spans="1:2" x14ac:dyDescent="0.25">
      <c r="A90" s="41">
        <v>-0.5</v>
      </c>
      <c r="B90" s="13">
        <v>0</v>
      </c>
    </row>
    <row r="91" spans="1:2" x14ac:dyDescent="0.25">
      <c r="A91" s="41">
        <v>0</v>
      </c>
      <c r="B91" s="13">
        <v>0</v>
      </c>
    </row>
    <row r="92" spans="1:2" x14ac:dyDescent="0.25">
      <c r="A92" s="41">
        <v>0.5</v>
      </c>
      <c r="B92" s="13">
        <v>0</v>
      </c>
    </row>
    <row r="93" spans="1:2" x14ac:dyDescent="0.25">
      <c r="A93" s="41">
        <v>1</v>
      </c>
      <c r="B93" s="13">
        <v>0</v>
      </c>
    </row>
    <row r="94" spans="1:2" x14ac:dyDescent="0.25">
      <c r="A94" s="41">
        <v>1.5</v>
      </c>
      <c r="B94" s="13">
        <v>0</v>
      </c>
    </row>
    <row r="95" spans="1:2" x14ac:dyDescent="0.25">
      <c r="A95" s="41">
        <v>2</v>
      </c>
      <c r="B95" s="13">
        <v>0</v>
      </c>
    </row>
    <row r="96" spans="1:2" x14ac:dyDescent="0.25">
      <c r="A96" s="41">
        <v>2.5</v>
      </c>
      <c r="B96" s="13">
        <v>0</v>
      </c>
    </row>
    <row r="97" spans="1:6" x14ac:dyDescent="0.25">
      <c r="A97" s="41">
        <v>3</v>
      </c>
      <c r="B97" s="13">
        <v>0</v>
      </c>
    </row>
    <row r="100" spans="1:6" ht="15.75" x14ac:dyDescent="0.25">
      <c r="A100" s="32" t="s">
        <v>311</v>
      </c>
    </row>
    <row r="102" spans="1:6" x14ac:dyDescent="0.25">
      <c r="A102" s="36" t="s">
        <v>51</v>
      </c>
      <c r="B102" s="36" t="s">
        <v>293</v>
      </c>
      <c r="C102" s="36" t="s">
        <v>312</v>
      </c>
      <c r="D102" s="36" t="s">
        <v>284</v>
      </c>
    </row>
    <row r="103" spans="1:6" x14ac:dyDescent="0.25">
      <c r="A103" s="12" t="s">
        <v>297</v>
      </c>
      <c r="B103" s="13">
        <f>COUNTIF(CALCULO_INDICE!$T$13:$T$312,"Bajo")</f>
        <v>0</v>
      </c>
      <c r="C103" s="34" t="str">
        <f>IFERROR(AVERAGEIF(CALCULO_INDICE!$T$13:$T$312,"Bajo",CALCULO_INDICE!$S$13:$S$312),"")</f>
        <v/>
      </c>
      <c r="D103" s="34" t="str">
        <f t="array" ref="D103">IFERROR(STDEV(IF(CALCULO_INDICE!$T$13:$T$312="Bajo",CALCULO_INDICE!$S$13:$S$312)),"")</f>
        <v/>
      </c>
    </row>
    <row r="104" spans="1:6" x14ac:dyDescent="0.25">
      <c r="A104" s="12" t="s">
        <v>298</v>
      </c>
      <c r="B104" s="13">
        <f>COUNTIF(CALCULO_INDICE!$T$13:$T$312,"Moderado")</f>
        <v>0</v>
      </c>
      <c r="C104" s="34" t="str">
        <f>IFERROR(AVERAGEIF(CALCULO_INDICE!$T$13:$T$312,"Moderado",CALCULO_INDICE!$S$13:$S$312),"")</f>
        <v/>
      </c>
      <c r="D104" s="34" t="str">
        <f t="array" ref="D104">IFERROR(STDEV(IF(CALCULO_INDICE!$T$13:$T$312="Moderado",CALCULO_INDICE!$S$13:$S$312)),"")</f>
        <v/>
      </c>
    </row>
    <row r="105" spans="1:6" x14ac:dyDescent="0.25">
      <c r="A105" s="12" t="s">
        <v>299</v>
      </c>
      <c r="B105" s="13">
        <f>COUNTIF(CALCULO_INDICE!$T$13:$T$312,"Alto")</f>
        <v>1</v>
      </c>
      <c r="C105" s="34" t="str">
        <f>IFERROR(AVERAGEIF(CALCULO_INDICE!$T$13:$T$312,"Alto",CALCULO_INDICE!$S$13:$S$312),"")</f>
        <v/>
      </c>
      <c r="D105" s="34" t="str">
        <f t="array" ref="D105">IFERROR(STDEV(IF(CALCULO_INDICE!$T$13:$T$312="Alto",CALCULO_INDICE!$S$13:$S$312)),"")</f>
        <v/>
      </c>
    </row>
    <row r="108" spans="1:6" ht="15.75" x14ac:dyDescent="0.25">
      <c r="A108" s="32" t="s">
        <v>313</v>
      </c>
    </row>
    <row r="110" spans="1:6" x14ac:dyDescent="0.25">
      <c r="A110" s="40"/>
      <c r="B110" s="36" t="s">
        <v>314</v>
      </c>
      <c r="C110" s="36" t="s">
        <v>315</v>
      </c>
      <c r="D110" s="36" t="s">
        <v>316</v>
      </c>
      <c r="E110" s="36" t="s">
        <v>317</v>
      </c>
      <c r="F110" s="36" t="s">
        <v>318</v>
      </c>
    </row>
    <row r="111" spans="1:6" x14ac:dyDescent="0.25">
      <c r="A111" s="12" t="s">
        <v>314</v>
      </c>
      <c r="B111" s="34" t="str">
        <f>IFERROR(CORREL(CALCULO_INDICE!$H$13:$H$312,CALCULO_INDICE!$H$13:$H$312),"")</f>
        <v/>
      </c>
      <c r="C111" s="34" t="str">
        <f>IFERROR(CORREL(CALCULO_INDICE!$H$13:$H$312,CALCULO_INDICE!$M$13:$M$312),"")</f>
        <v/>
      </c>
      <c r="D111" s="34" t="str">
        <f>IFERROR(CORREL(CALCULO_INDICE!$H$13:$H$312,CALCULO_INDICE!$J$13:$J$312),"")</f>
        <v/>
      </c>
      <c r="E111" s="34" t="str">
        <f>IFERROR(CORREL(CALCULO_INDICE!$H$13:$H$312,CALCULO_INDICE!$L$13:$L$312),"")</f>
        <v/>
      </c>
      <c r="F111" s="34" t="str">
        <f>IFERROR(CORREL(CALCULO_INDICE!$H$13:$H$312,CALCULO_INDICE!$K$13:$K$312),"")</f>
        <v/>
      </c>
    </row>
    <row r="112" spans="1:6" x14ac:dyDescent="0.25">
      <c r="A112" s="12" t="s">
        <v>315</v>
      </c>
      <c r="B112" s="34" t="str">
        <f>IFERROR(CORREL(CALCULO_INDICE!$M$13:$M$312,CALCULO_INDICE!$H$13:$H$312),"")</f>
        <v/>
      </c>
      <c r="C112" s="34" t="str">
        <f>IFERROR(CORREL(CALCULO_INDICE!$M$13:$M$312,CALCULO_INDICE!$M$13:$M$312),"")</f>
        <v/>
      </c>
      <c r="D112" s="34" t="str">
        <f>IFERROR(CORREL(CALCULO_INDICE!$M$13:$M$312,CALCULO_INDICE!$J$13:$J$312),"")</f>
        <v/>
      </c>
      <c r="E112" s="34" t="str">
        <f>IFERROR(CORREL(CALCULO_INDICE!$M$13:$M$312,CALCULO_INDICE!$L$13:$L$312),"")</f>
        <v/>
      </c>
      <c r="F112" s="34" t="str">
        <f>IFERROR(CORREL(CALCULO_INDICE!$M$13:$M$312,CALCULO_INDICE!$K$13:$K$312),"")</f>
        <v/>
      </c>
    </row>
    <row r="113" spans="1:6" x14ac:dyDescent="0.25">
      <c r="A113" s="12" t="s">
        <v>316</v>
      </c>
      <c r="B113" s="34" t="str">
        <f>IFERROR(CORREL(CALCULO_INDICE!$J$13:$J$312,CALCULO_INDICE!$H$13:$H$312),"")</f>
        <v/>
      </c>
      <c r="C113" s="34" t="str">
        <f>IFERROR(CORREL(CALCULO_INDICE!$J$13:$J$312,CALCULO_INDICE!$M$13:$M$312),"")</f>
        <v/>
      </c>
      <c r="D113" s="34" t="str">
        <f>IFERROR(CORREL(CALCULO_INDICE!$J$13:$J$312,CALCULO_INDICE!$J$13:$J$312),"")</f>
        <v/>
      </c>
      <c r="E113" s="34" t="str">
        <f>IFERROR(CORREL(CALCULO_INDICE!$J$13:$J$312,CALCULO_INDICE!$L$13:$L$312),"")</f>
        <v/>
      </c>
      <c r="F113" s="34" t="str">
        <f>IFERROR(CORREL(CALCULO_INDICE!$J$13:$J$312,CALCULO_INDICE!$K$13:$K$312),"")</f>
        <v/>
      </c>
    </row>
    <row r="114" spans="1:6" x14ac:dyDescent="0.25">
      <c r="A114" s="12" t="s">
        <v>317</v>
      </c>
      <c r="B114" s="34" t="str">
        <f>IFERROR(CORREL(CALCULO_INDICE!$L$13:$L$312,CALCULO_INDICE!$H$13:$H$312),"")</f>
        <v/>
      </c>
      <c r="C114" s="34" t="str">
        <f>IFERROR(CORREL(CALCULO_INDICE!$L$13:$L$312,CALCULO_INDICE!$M$13:$M$312),"")</f>
        <v/>
      </c>
      <c r="D114" s="34" t="str">
        <f>IFERROR(CORREL(CALCULO_INDICE!$L$13:$L$312,CALCULO_INDICE!$J$13:$J$312),"")</f>
        <v/>
      </c>
      <c r="E114" s="34" t="str">
        <f>IFERROR(CORREL(CALCULO_INDICE!$L$13:$L$312,CALCULO_INDICE!$L$13:$L$312),"")</f>
        <v/>
      </c>
      <c r="F114" s="34" t="str">
        <f>IFERROR(CORREL(CALCULO_INDICE!$L$13:$L$312,CALCULO_INDICE!$K$13:$K$312),"")</f>
        <v/>
      </c>
    </row>
    <row r="115" spans="1:6" x14ac:dyDescent="0.25">
      <c r="A115" s="12" t="s">
        <v>318</v>
      </c>
      <c r="B115" s="34" t="str">
        <f>IFERROR(CORREL(CALCULO_INDICE!$K$13:$K$312,CALCULO_INDICE!$H$13:$H$312),"")</f>
        <v/>
      </c>
      <c r="C115" s="34" t="str">
        <f>IFERROR(CORREL(CALCULO_INDICE!$K$13:$K$312,CALCULO_INDICE!$M$13:$M$312),"")</f>
        <v/>
      </c>
      <c r="D115" s="34" t="str">
        <f>IFERROR(CORREL(CALCULO_INDICE!$K$13:$K$312,CALCULO_INDICE!$J$13:$J$312),"")</f>
        <v/>
      </c>
      <c r="E115" s="34" t="str">
        <f>IFERROR(CORREL(CALCULO_INDICE!$K$13:$K$312,CALCULO_INDICE!$L$13:$L$312),"")</f>
        <v/>
      </c>
      <c r="F115" s="34" t="str">
        <f>IFERROR(CORREL(CALCULO_INDICE!$K$13:$K$312,CALCULO_INDICE!$K$13:$K$312),"")</f>
        <v/>
      </c>
    </row>
    <row r="118" spans="1:6" ht="15.75" x14ac:dyDescent="0.25">
      <c r="A118" s="32" t="s">
        <v>319</v>
      </c>
    </row>
    <row r="120" spans="1:6" x14ac:dyDescent="0.25">
      <c r="A120" s="36" t="s">
        <v>320</v>
      </c>
      <c r="B120" s="36" t="s">
        <v>217</v>
      </c>
      <c r="C120" s="36" t="s">
        <v>218</v>
      </c>
      <c r="D120" s="36" t="s">
        <v>321</v>
      </c>
    </row>
    <row r="121" spans="1:6" x14ac:dyDescent="0.25">
      <c r="A121" s="12" t="s">
        <v>297</v>
      </c>
      <c r="B121" s="13">
        <f>COUNTIFS(CALCULO_INDICE!$T$13:$T$312,"Bajo",CALCULO_INDICE!$C$13:$C$312,1)</f>
        <v>0</v>
      </c>
      <c r="C121" s="13">
        <f>COUNTIFS(CALCULO_INDICE!$T$13:$T$312,"Bajo",CALCULO_INDICE!$C$13:$C$312,2)</f>
        <v>0</v>
      </c>
      <c r="D121" s="13">
        <f>B121+C121</f>
        <v>0</v>
      </c>
    </row>
    <row r="122" spans="1:6" x14ac:dyDescent="0.25">
      <c r="A122" s="12" t="s">
        <v>298</v>
      </c>
      <c r="B122" s="13">
        <f>COUNTIFS(CALCULO_INDICE!$T$13:$T$312,"Moderado",CALCULO_INDICE!$C$13:$C$312,1)</f>
        <v>0</v>
      </c>
      <c r="C122" s="13">
        <f>COUNTIFS(CALCULO_INDICE!$T$13:$T$312,"Moderado",CALCULO_INDICE!$C$13:$C$312,2)</f>
        <v>0</v>
      </c>
      <c r="D122" s="13">
        <f>B122+C122</f>
        <v>0</v>
      </c>
    </row>
    <row r="123" spans="1:6" x14ac:dyDescent="0.25">
      <c r="A123" s="12" t="s">
        <v>299</v>
      </c>
      <c r="B123" s="13">
        <f>COUNTIFS(CALCULO_INDICE!$T$13:$T$312,"Alto",CALCULO_INDICE!$C$13:$C$312,1)</f>
        <v>0</v>
      </c>
      <c r="C123" s="13">
        <f>COUNTIFS(CALCULO_INDICE!$T$13:$T$312,"Alto",CALCULO_INDICE!$C$13:$C$312,2)</f>
        <v>1</v>
      </c>
      <c r="D123" s="13">
        <f>B123+C123</f>
        <v>1</v>
      </c>
    </row>
    <row r="124" spans="1:6" x14ac:dyDescent="0.25">
      <c r="A124" s="12" t="s">
        <v>321</v>
      </c>
      <c r="B124" s="12">
        <f>SUM(B121:B123)</f>
        <v>0</v>
      </c>
      <c r="C124" s="12">
        <f>SUM(C121:C123)</f>
        <v>1</v>
      </c>
      <c r="D124" s="12">
        <f>SUM(D121:D123)</f>
        <v>1</v>
      </c>
    </row>
  </sheetData>
  <mergeCells count="10">
    <mergeCell ref="N5:O5"/>
    <mergeCell ref="P5:Q5"/>
    <mergeCell ref="R5:S5"/>
    <mergeCell ref="T5:U5"/>
    <mergeCell ref="V5:W5"/>
    <mergeCell ref="N4:O4"/>
    <mergeCell ref="P4:Q4"/>
    <mergeCell ref="R4:S4"/>
    <mergeCell ref="T4:U4"/>
    <mergeCell ref="V4:W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CODEBOOK</vt:lpstr>
      <vt:lpstr>ESCALAS</vt:lpstr>
      <vt:lpstr>DATOS_FORMS</vt:lpstr>
      <vt:lpstr>DATOS_NUMERICOS</vt:lpstr>
      <vt:lpstr>CALCULO_INDICE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1</cp:revision>
  <dcterms:created xsi:type="dcterms:W3CDTF">2026-07-15T22:06:11Z</dcterms:created>
  <dcterms:modified xsi:type="dcterms:W3CDTF">2026-07-15T22:15:21Z</dcterms:modified>
  <dc:language>en-US</dc:language>
</cp:coreProperties>
</file>